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LGPS S/Factors &amp; Guidance/2026 Factor Review/Outputs/Batch 1/"/>
    </mc:Choice>
  </mc:AlternateContent>
  <xr:revisionPtr revIDLastSave="0" documentId="8_{AB90E19C-0A2C-46D7-A9D5-144A9DAEE26A}" xr6:coauthVersionLast="47" xr6:coauthVersionMax="47" xr10:uidLastSave="{00000000-0000-0000-0000-000000000000}"/>
  <bookViews>
    <workbookView xWindow="33720" yWindow="-120" windowWidth="29040" windowHeight="15720" tabRatio="701" activeTab="4" xr2:uid="{723D0B62-11FB-4E33-A4D2-556011DDD9E3}"/>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16" sheetId="31" r:id="rId21"/>
    <sheet name="x-217" sheetId="32" r:id="rId22"/>
    <sheet name="x-218" sheetId="33" r:id="rId23"/>
    <sheet name="x-219" sheetId="34" r:id="rId24"/>
    <sheet name="x-301" sheetId="35" r:id="rId25"/>
    <sheet name="x-302" sheetId="36" r:id="rId26"/>
    <sheet name="x-303" sheetId="37" r:id="rId27"/>
    <sheet name="x-304" sheetId="38" r:id="rId28"/>
    <sheet name="x-306" sheetId="39" r:id="rId29"/>
    <sheet name="x-307" sheetId="40" r:id="rId30"/>
    <sheet name="x-308" sheetId="41" r:id="rId31"/>
    <sheet name="x-309" sheetId="42" r:id="rId32"/>
    <sheet name="x-310" sheetId="43" r:id="rId33"/>
    <sheet name="x-316" sheetId="44" r:id="rId34"/>
    <sheet name="x-317" sheetId="45" r:id="rId35"/>
    <sheet name="x-318" sheetId="46" r:id="rId36"/>
    <sheet name="x-319" sheetId="47" r:id="rId37"/>
    <sheet name="x-401" sheetId="48" r:id="rId38"/>
    <sheet name="x-402" sheetId="49" r:id="rId39"/>
    <sheet name="x-501" sheetId="50" r:id="rId40"/>
    <sheet name="x-502" sheetId="51" r:id="rId41"/>
    <sheet name="x-503" sheetId="52" r:id="rId42"/>
    <sheet name="x-605" sheetId="53" r:id="rId43"/>
    <sheet name="x-607" sheetId="54" r:id="rId44"/>
    <sheet name="x-608" sheetId="55" r:id="rId45"/>
    <sheet name="x-609" sheetId="56" r:id="rId46"/>
    <sheet name="x-610" sheetId="57" r:id="rId47"/>
    <sheet name="x-611" sheetId="58" r:id="rId48"/>
    <sheet name="x-612" sheetId="59" r:id="rId49"/>
    <sheet name="x-613" sheetId="60" r:id="rId50"/>
    <sheet name="x-614" sheetId="61" r:id="rId51"/>
    <sheet name="x-701" sheetId="62" r:id="rId52"/>
    <sheet name="x-702" sheetId="63" r:id="rId53"/>
    <sheet name="x-703" sheetId="64" r:id="rId54"/>
    <sheet name="x-704" sheetId="65" r:id="rId55"/>
    <sheet name="x-705" sheetId="66" r:id="rId56"/>
    <sheet name="x-706" sheetId="67" r:id="rId57"/>
    <sheet name="x-707" sheetId="68" r:id="rId58"/>
    <sheet name="x-708" sheetId="69" r:id="rId59"/>
    <sheet name="x-711" sheetId="70" r:id="rId60"/>
    <sheet name="x-712" sheetId="71" r:id="rId61"/>
    <sheet name="x-713" sheetId="72" r:id="rId62"/>
    <sheet name="x-714" sheetId="73" r:id="rId63"/>
    <sheet name="x-715" sheetId="74" r:id="rId64"/>
    <sheet name="x-716" sheetId="75" r:id="rId65"/>
    <sheet name="x-717" sheetId="76" r:id="rId66"/>
    <sheet name="x-718" sheetId="77" r:id="rId67"/>
    <sheet name="x-719" sheetId="78" r:id="rId68"/>
    <sheet name="x-720" sheetId="79" r:id="rId69"/>
    <sheet name="x-801" sheetId="80" r:id="rId70"/>
    <sheet name="x-802" sheetId="81" r:id="rId71"/>
    <sheet name="x-803" sheetId="82" r:id="rId72"/>
    <sheet name="x-804" sheetId="83" r:id="rId73"/>
    <sheet name="x-805" sheetId="84" r:id="rId74"/>
    <sheet name="x-806" sheetId="85" r:id="rId75"/>
    <sheet name="x-template" sheetId="14" state="hidden" r:id="rId76"/>
  </sheets>
  <definedNames>
    <definedName name="client_abbr">"Scottish Public Pensions Agency"</definedName>
    <definedName name="client_name">"SPPA"</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"LGPS_S"</definedName>
    <definedName name="scheme_name">"Local Government Pension Scheme (Scotland)"</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'x-218'!$B$12</definedName>
    <definedName name="TABLE_AGE_DEF_1" localSheetId="23">'x-219'!$B$12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'x-306'!$B$12</definedName>
    <definedName name="TABLE_AGE_DEF_1" localSheetId="29">'x-307'!$B$12</definedName>
    <definedName name="TABLE_AGE_DEF_1" localSheetId="30">'x-308'!$B$12</definedName>
    <definedName name="TABLE_AGE_DEF_1" localSheetId="31">'x-309'!$B$12</definedName>
    <definedName name="TABLE_AGE_DEF_1" localSheetId="32">'x-310'!$B$12</definedName>
    <definedName name="TABLE_AGE_DEF_1" localSheetId="33">'x-316'!$B$12</definedName>
    <definedName name="TABLE_AGE_DEF_1" localSheetId="34">'x-317'!$B$12</definedName>
    <definedName name="TABLE_AGE_DEF_1" localSheetId="35">'x-318'!$B$12</definedName>
    <definedName name="TABLE_AGE_DEF_1" localSheetId="36">'x-319'!$B$12</definedName>
    <definedName name="TABLE_AGE_DEF_1" localSheetId="37">'x-401'!$B$12</definedName>
    <definedName name="TABLE_AGE_DEF_1" localSheetId="38">'x-402'!$B$12</definedName>
    <definedName name="TABLE_AGE_DEF_1" localSheetId="39">'x-501'!$B$12</definedName>
    <definedName name="TABLE_AGE_DEF_1" localSheetId="40">'x-502'!$B$12</definedName>
    <definedName name="TABLE_AGE_DEF_1" localSheetId="41">'x-503'!$B$12</definedName>
    <definedName name="TABLE_AGE_DEF_1" localSheetId="42">'x-605'!$B$12</definedName>
    <definedName name="TABLE_AGE_DEF_1" localSheetId="43">'x-607'!$B$12</definedName>
    <definedName name="TABLE_AGE_DEF_1" localSheetId="44">'x-608'!$B$12</definedName>
    <definedName name="TABLE_AGE_DEF_1" localSheetId="45">'x-609'!$B$12</definedName>
    <definedName name="TABLE_AGE_DEF_1" localSheetId="46">'x-610'!$B$12</definedName>
    <definedName name="TABLE_AGE_DEF_1" localSheetId="47">'x-611'!$B$12</definedName>
    <definedName name="TABLE_AGE_DEF_1" localSheetId="48">'x-612'!$B$12</definedName>
    <definedName name="TABLE_AGE_DEF_1" localSheetId="49">'x-613'!$B$12</definedName>
    <definedName name="TABLE_AGE_DEF_1" localSheetId="50">'x-614'!$B$12</definedName>
    <definedName name="TABLE_AGE_DEF_1" localSheetId="51">'x-701'!$B$12</definedName>
    <definedName name="TABLE_AGE_DEF_1" localSheetId="52">'x-702'!$B$12</definedName>
    <definedName name="TABLE_AGE_DEF_1" localSheetId="53">'x-703'!$B$12</definedName>
    <definedName name="TABLE_AGE_DEF_1" localSheetId="54">'x-704'!$B$12</definedName>
    <definedName name="TABLE_AGE_DEF_1" localSheetId="55">'x-705'!$B$12</definedName>
    <definedName name="TABLE_AGE_DEF_1" localSheetId="56">'x-706'!$B$12</definedName>
    <definedName name="TABLE_AGE_DEF_1" localSheetId="57">'x-707'!$B$12</definedName>
    <definedName name="TABLE_AGE_DEF_1" localSheetId="58">'x-708'!$B$12</definedName>
    <definedName name="TABLE_AGE_DEF_1" localSheetId="59">'x-711'!$B$12</definedName>
    <definedName name="TABLE_AGE_DEF_1" localSheetId="60">'x-712'!$B$12</definedName>
    <definedName name="TABLE_AGE_DEF_1" localSheetId="61">'x-713'!$B$12</definedName>
    <definedName name="TABLE_AGE_DEF_1" localSheetId="62">'x-714'!$B$12</definedName>
    <definedName name="TABLE_AGE_DEF_1" localSheetId="63">'x-715'!$B$12</definedName>
    <definedName name="TABLE_AGE_DEF_1" localSheetId="64">'x-716'!$B$12</definedName>
    <definedName name="TABLE_AGE_DEF_1" localSheetId="65">'x-717'!$B$12</definedName>
    <definedName name="TABLE_AGE_DEF_1" localSheetId="66">'x-718'!$B$12</definedName>
    <definedName name="TABLE_AGE_DEF_1" localSheetId="67">'x-719'!$B$12</definedName>
    <definedName name="TABLE_AGE_DEF_1" localSheetId="68">'x-720'!$B$12</definedName>
    <definedName name="TABLE_AGE_DEF_1" localSheetId="69">'x-801'!$B$12</definedName>
    <definedName name="TABLE_AGE_DEF_1" localSheetId="70">'x-802'!$B$12</definedName>
    <definedName name="TABLE_AGE_DEF_1" localSheetId="71">'x-803'!$B$12</definedName>
    <definedName name="TABLE_AGE_DEF_1" localSheetId="72">'x-804'!$B$12</definedName>
    <definedName name="TABLE_AGE_DEF_1" localSheetId="73">'x-805'!$B$12</definedName>
    <definedName name="TABLE_AGE_DEF_1" localSheetId="74">'x-806'!$B$12</definedName>
    <definedName name="TABLE_AGE_DEF_1" localSheetId="75">'x-template'!$B$12</definedName>
    <definedName name="TABLE_AGE_DEF_2" localSheetId="41">'x-503'!$F$12</definedName>
    <definedName name="TABLE_AREA_1" localSheetId="5">'x-201'!$A$26:$G$75</definedName>
    <definedName name="TABLE_AREA_1" localSheetId="6">'x-202'!$A$26:$G$75</definedName>
    <definedName name="TABLE_AREA_1" localSheetId="7">'x-203'!$A$26:$G$76</definedName>
    <definedName name="TABLE_AREA_1" localSheetId="8">'x-204'!$A$26:$G$76</definedName>
    <definedName name="TABLE_AREA_1" localSheetId="9">'x-205'!$A$26:$G$77</definedName>
    <definedName name="TABLE_AREA_1" localSheetId="10">'x-206'!$A$26:$G$77</definedName>
    <definedName name="TABLE_AREA_1" localSheetId="11">'x-207'!$A$26:$G$78</definedName>
    <definedName name="TABLE_AREA_1" localSheetId="12">'x-208'!$A$26:$G$78</definedName>
    <definedName name="TABLE_AREA_1" localSheetId="13">'x-209'!$A$26:$E$85</definedName>
    <definedName name="TABLE_AREA_1" localSheetId="14">'x-210'!$A$26:$E$85</definedName>
    <definedName name="TABLE_AREA_1" localSheetId="15">'x-211'!$A$26:$E$85</definedName>
    <definedName name="TABLE_AREA_1" localSheetId="16">'x-212'!$A$26:$E$85</definedName>
    <definedName name="TABLE_AREA_1" localSheetId="17">'x-213'!$A$26:$E$85</definedName>
    <definedName name="TABLE_AREA_1" localSheetId="18">'x-214'!$A$26:$E$85</definedName>
    <definedName name="TABLE_AREA_1" localSheetId="19">'x-215'!$A$26:$E$85</definedName>
    <definedName name="TABLE_AREA_1" localSheetId="20">'x-216'!$A$26:$E$85</definedName>
    <definedName name="TABLE_AREA_1" localSheetId="21">'x-217'!$A$26:$E$36</definedName>
    <definedName name="TABLE_AREA_1" localSheetId="22">'x-218'!$A$26:$E$36</definedName>
    <definedName name="TABLE_AREA_1" localSheetId="23">'x-219'!$A$26:$D$32</definedName>
    <definedName name="TABLE_AREA_1" localSheetId="24">'x-301'!$A$26:$E$72</definedName>
    <definedName name="TABLE_AREA_1" localSheetId="25">'x-302'!$A$26:$E$72</definedName>
    <definedName name="TABLE_AREA_1" localSheetId="26">'x-303'!$A$26:$E$102</definedName>
    <definedName name="TABLE_AREA_1" localSheetId="27">'x-304'!$A$26:$E$102</definedName>
    <definedName name="TABLE_AREA_1" localSheetId="28">'x-306'!$A$26:$C$75</definedName>
    <definedName name="TABLE_AREA_1" localSheetId="29">'x-307'!$A$26:$C$75</definedName>
    <definedName name="TABLE_AREA_1" localSheetId="30">'x-308'!$A$26:$B$57</definedName>
    <definedName name="TABLE_AREA_1" localSheetId="31">'x-309'!$A$26:$B$57</definedName>
    <definedName name="TABLE_AREA_1" localSheetId="32">'x-310'!$A$26:$E$106</definedName>
    <definedName name="TABLE_AREA_1" localSheetId="33">'x-316'!$A$26:$D$72</definedName>
    <definedName name="TABLE_AREA_1" localSheetId="34">'x-317'!$A$26:$D$37</definedName>
    <definedName name="TABLE_AREA_1" localSheetId="35">'x-318'!$A$26:$D$76</definedName>
    <definedName name="TABLE_AREA_1" localSheetId="36">'x-319'!$A$26:$D$40</definedName>
    <definedName name="TABLE_AREA_1" localSheetId="37">'x-401'!$A$26:$D$40</definedName>
    <definedName name="TABLE_AREA_1" localSheetId="38">'x-402'!$A$26:$C$36</definedName>
    <definedName name="TABLE_AREA_1" localSheetId="39">'x-501'!$A$26:$E$72</definedName>
    <definedName name="TABLE_AREA_1" localSheetId="40">'x-502'!$A$26:$C$107</definedName>
    <definedName name="TABLE_AREA_1" localSheetId="41">'x-503'!$A$26:$B$42</definedName>
    <definedName name="TABLE_AREA_1" localSheetId="42">'x-605'!$A$26:$E$79</definedName>
    <definedName name="TABLE_AREA_1" localSheetId="43">'x-607'!$A$26:$C$47</definedName>
    <definedName name="TABLE_AREA_1" localSheetId="44">'x-608'!$A$26:$C$82</definedName>
    <definedName name="TABLE_AREA_1" localSheetId="45">'x-609'!$A$26:$C$72</definedName>
    <definedName name="TABLE_AREA_1" localSheetId="46">'x-610'!$A$26:$C$37</definedName>
    <definedName name="TABLE_AREA_1" localSheetId="47">'x-611'!$A$26:$C$72</definedName>
    <definedName name="TABLE_AREA_1" localSheetId="48">'x-612'!$A$26:$C$40</definedName>
    <definedName name="TABLE_AREA_1" localSheetId="49">'x-613'!$A$26:$C$46</definedName>
    <definedName name="TABLE_AREA_1" localSheetId="50">'x-614'!$A$26:$C$74</definedName>
    <definedName name="TABLE_AREA_1" localSheetId="51">'x-701'!$A$26:$AW$74</definedName>
    <definedName name="TABLE_AREA_1" localSheetId="52">'x-702'!$A$26:$AW$74</definedName>
    <definedName name="TABLE_AREA_1" localSheetId="53">'x-703'!$A$26:$AW$74</definedName>
    <definedName name="TABLE_AREA_1" localSheetId="54">'x-704'!$A$26:$AW$74</definedName>
    <definedName name="TABLE_AREA_1" localSheetId="55">'x-705'!$A$26:$AW$74</definedName>
    <definedName name="TABLE_AREA_1" localSheetId="56">'x-706'!$A$26:$AW$74</definedName>
    <definedName name="TABLE_AREA_1" localSheetId="57">'x-707'!$A$26:$AW$74</definedName>
    <definedName name="TABLE_AREA_1" localSheetId="58">'x-708'!$A$26:$AW$74</definedName>
    <definedName name="TABLE_AREA_1" localSheetId="59">'x-711'!$A$26:$E$85</definedName>
    <definedName name="TABLE_AREA_1" localSheetId="60">'x-712'!$A$26:$E$85</definedName>
    <definedName name="TABLE_AREA_1" localSheetId="61">'x-713'!$A$26:$AX$75</definedName>
    <definedName name="TABLE_AREA_1" localSheetId="62">'x-714'!$A$26:$AX$75</definedName>
    <definedName name="TABLE_AREA_1" localSheetId="63">'x-715'!$A$26:$AY$76</definedName>
    <definedName name="TABLE_AREA_1" localSheetId="64">'x-716'!$A$26:$AY$76</definedName>
    <definedName name="TABLE_AREA_1" localSheetId="65">'x-717'!$A$26:$AZ$77</definedName>
    <definedName name="TABLE_AREA_1" localSheetId="66">'x-718'!$A$26:$AZ$77</definedName>
    <definedName name="TABLE_AREA_1" localSheetId="67">'x-719'!$A$26:$BA$78</definedName>
    <definedName name="TABLE_AREA_1" localSheetId="68">'x-720'!$A$26:$BA$78</definedName>
    <definedName name="TABLE_AREA_1" localSheetId="69">'x-801'!$A$26:$AC$54</definedName>
    <definedName name="TABLE_AREA_1" localSheetId="70">'x-802'!$A$26:$AC$54</definedName>
    <definedName name="TABLE_AREA_1" localSheetId="71">'x-803'!$A$26:$AC$54</definedName>
    <definedName name="TABLE_AREA_1" localSheetId="72">'x-804'!$A$26:$AC$54</definedName>
    <definedName name="TABLE_AREA_1" localSheetId="73">'x-805'!$A$26:$C$76</definedName>
    <definedName name="TABLE_AREA_1" localSheetId="74">'x-806'!$A$26:$C$116</definedName>
    <definedName name="TABLE_AREA_2" localSheetId="41">'x-503'!$E$26:$F$34</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'x-216'!$B$21</definedName>
    <definedName name="TABLE_ASSUMPTION_SET_1" localSheetId="21">'x-217'!$B$21</definedName>
    <definedName name="TABLE_ASSUMPTION_SET_1" localSheetId="22">'x-218'!$B$21</definedName>
    <definedName name="TABLE_ASSUMPTION_SET_1" localSheetId="23">'x-219'!$B$21</definedName>
    <definedName name="TABLE_ASSUMPTION_SET_1" localSheetId="24">'x-301'!$B$21</definedName>
    <definedName name="TABLE_ASSUMPTION_SET_1" localSheetId="25">'x-302'!$B$21</definedName>
    <definedName name="TABLE_ASSUMPTION_SET_1" localSheetId="26">'x-303'!$B$21</definedName>
    <definedName name="TABLE_ASSUMPTION_SET_1" localSheetId="27">'x-304'!$B$21</definedName>
    <definedName name="TABLE_ASSUMPTION_SET_1" localSheetId="28">'x-306'!$B$21</definedName>
    <definedName name="TABLE_ASSUMPTION_SET_1" localSheetId="29">'x-307'!$B$21</definedName>
    <definedName name="TABLE_ASSUMPTION_SET_1" localSheetId="30">'x-308'!$B$21</definedName>
    <definedName name="TABLE_ASSUMPTION_SET_1" localSheetId="31">'x-309'!$B$21</definedName>
    <definedName name="TABLE_ASSUMPTION_SET_1" localSheetId="32">'x-310'!$B$21</definedName>
    <definedName name="TABLE_ASSUMPTION_SET_1" localSheetId="33">'x-316'!$B$21</definedName>
    <definedName name="TABLE_ASSUMPTION_SET_1" localSheetId="34">'x-317'!$B$21</definedName>
    <definedName name="TABLE_ASSUMPTION_SET_1" localSheetId="35">'x-318'!$B$21</definedName>
    <definedName name="TABLE_ASSUMPTION_SET_1" localSheetId="36">'x-319'!$B$21</definedName>
    <definedName name="TABLE_ASSUMPTION_SET_1" localSheetId="37">'x-401'!$B$21</definedName>
    <definedName name="TABLE_ASSUMPTION_SET_1" localSheetId="38">'x-402'!$B$21</definedName>
    <definedName name="TABLE_ASSUMPTION_SET_1" localSheetId="39">'x-501'!$B$21</definedName>
    <definedName name="TABLE_ASSUMPTION_SET_1" localSheetId="40">'x-502'!$B$21</definedName>
    <definedName name="TABLE_ASSUMPTION_SET_1" localSheetId="41">'x-503'!$B$21</definedName>
    <definedName name="TABLE_ASSUMPTION_SET_1" localSheetId="42">'x-605'!$B$21</definedName>
    <definedName name="TABLE_ASSUMPTION_SET_1" localSheetId="43">'x-607'!$B$21</definedName>
    <definedName name="TABLE_ASSUMPTION_SET_1" localSheetId="44">'x-608'!$B$21</definedName>
    <definedName name="TABLE_ASSUMPTION_SET_1" localSheetId="45">'x-609'!$B$21</definedName>
    <definedName name="TABLE_ASSUMPTION_SET_1" localSheetId="46">'x-610'!$B$21</definedName>
    <definedName name="TABLE_ASSUMPTION_SET_1" localSheetId="47">'x-611'!$B$21</definedName>
    <definedName name="TABLE_ASSUMPTION_SET_1" localSheetId="48">'x-612'!$B$21</definedName>
    <definedName name="TABLE_ASSUMPTION_SET_1" localSheetId="49">'x-613'!$B$21</definedName>
    <definedName name="TABLE_ASSUMPTION_SET_1" localSheetId="50">'x-614'!$B$21</definedName>
    <definedName name="TABLE_ASSUMPTION_SET_1" localSheetId="51">'x-701'!$B$21</definedName>
    <definedName name="TABLE_ASSUMPTION_SET_1" localSheetId="52">'x-702'!$B$21</definedName>
    <definedName name="TABLE_ASSUMPTION_SET_1" localSheetId="53">'x-703'!$B$21</definedName>
    <definedName name="TABLE_ASSUMPTION_SET_1" localSheetId="54">'x-704'!$B$21</definedName>
    <definedName name="TABLE_ASSUMPTION_SET_1" localSheetId="55">'x-705'!$B$21</definedName>
    <definedName name="TABLE_ASSUMPTION_SET_1" localSheetId="56">'x-706'!$B$21</definedName>
    <definedName name="TABLE_ASSUMPTION_SET_1" localSheetId="57">'x-707'!$B$21</definedName>
    <definedName name="TABLE_ASSUMPTION_SET_1" localSheetId="58">'x-708'!$B$21</definedName>
    <definedName name="TABLE_ASSUMPTION_SET_1" localSheetId="59">'x-711'!$B$21</definedName>
    <definedName name="TABLE_ASSUMPTION_SET_1" localSheetId="60">'x-712'!$B$21</definedName>
    <definedName name="TABLE_ASSUMPTION_SET_1" localSheetId="61">'x-713'!$B$21</definedName>
    <definedName name="TABLE_ASSUMPTION_SET_1" localSheetId="62">'x-714'!$B$21</definedName>
    <definedName name="TABLE_ASSUMPTION_SET_1" localSheetId="63">'x-715'!$B$21</definedName>
    <definedName name="TABLE_ASSUMPTION_SET_1" localSheetId="64">'x-716'!$B$21</definedName>
    <definedName name="TABLE_ASSUMPTION_SET_1" localSheetId="65">'x-717'!$B$21</definedName>
    <definedName name="TABLE_ASSUMPTION_SET_1" localSheetId="66">'x-718'!$B$21</definedName>
    <definedName name="TABLE_ASSUMPTION_SET_1" localSheetId="67">'x-719'!$B$21</definedName>
    <definedName name="TABLE_ASSUMPTION_SET_1" localSheetId="68">'x-720'!$B$21</definedName>
    <definedName name="TABLE_ASSUMPTION_SET_1" localSheetId="69">'x-801'!$B$21</definedName>
    <definedName name="TABLE_ASSUMPTION_SET_1" localSheetId="70">'x-802'!$B$21</definedName>
    <definedName name="TABLE_ASSUMPTION_SET_1" localSheetId="71">'x-803'!$B$21</definedName>
    <definedName name="TABLE_ASSUMPTION_SET_1" localSheetId="72">'x-804'!$B$21</definedName>
    <definedName name="TABLE_ASSUMPTION_SET_1" localSheetId="73">'x-805'!$B$21</definedName>
    <definedName name="TABLE_ASSUMPTION_SET_1" localSheetId="74">'x-806'!$B$21</definedName>
    <definedName name="TABLE_ASSUMPTION_SET_1" localSheetId="75">'x-template'!$B$21</definedName>
    <definedName name="TABLE_ASSUMPTION_SET_2" localSheetId="41">'x-503'!$F$21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'x-218'!$B$7</definedName>
    <definedName name="TABLE_CLIENT_1" localSheetId="23">'x-219'!$B$7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'x-306'!$B$7</definedName>
    <definedName name="TABLE_CLIENT_1" localSheetId="29">'x-307'!$B$7</definedName>
    <definedName name="TABLE_CLIENT_1" localSheetId="30">'x-308'!$B$7</definedName>
    <definedName name="TABLE_CLIENT_1" localSheetId="31">'x-309'!$B$7</definedName>
    <definedName name="TABLE_CLIENT_1" localSheetId="32">'x-310'!$B$7</definedName>
    <definedName name="TABLE_CLIENT_1" localSheetId="33">'x-316'!$B$7</definedName>
    <definedName name="TABLE_CLIENT_1" localSheetId="34">'x-317'!$B$7</definedName>
    <definedName name="TABLE_CLIENT_1" localSheetId="35">'x-318'!$B$7</definedName>
    <definedName name="TABLE_CLIENT_1" localSheetId="36">'x-319'!$B$7</definedName>
    <definedName name="TABLE_CLIENT_1" localSheetId="37">'x-401'!$B$7</definedName>
    <definedName name="TABLE_CLIENT_1" localSheetId="38">'x-402'!$B$7</definedName>
    <definedName name="TABLE_CLIENT_1" localSheetId="39">'x-501'!$B$7</definedName>
    <definedName name="TABLE_CLIENT_1" localSheetId="40">'x-502'!$B$7</definedName>
    <definedName name="TABLE_CLIENT_1" localSheetId="41">'x-503'!$B$7</definedName>
    <definedName name="TABLE_CLIENT_1" localSheetId="42">'x-605'!$B$7</definedName>
    <definedName name="TABLE_CLIENT_1" localSheetId="43">'x-607'!$B$7</definedName>
    <definedName name="TABLE_CLIENT_1" localSheetId="44">'x-608'!$B$7</definedName>
    <definedName name="TABLE_CLIENT_1" localSheetId="45">'x-609'!$B$7</definedName>
    <definedName name="TABLE_CLIENT_1" localSheetId="46">'x-610'!$B$7</definedName>
    <definedName name="TABLE_CLIENT_1" localSheetId="47">'x-611'!$B$7</definedName>
    <definedName name="TABLE_CLIENT_1" localSheetId="48">'x-612'!$B$7</definedName>
    <definedName name="TABLE_CLIENT_1" localSheetId="49">'x-613'!$B$7</definedName>
    <definedName name="TABLE_CLIENT_1" localSheetId="50">'x-614'!$B$7</definedName>
    <definedName name="TABLE_CLIENT_1" localSheetId="51">'x-701'!$B$7</definedName>
    <definedName name="TABLE_CLIENT_1" localSheetId="52">'x-702'!$B$7</definedName>
    <definedName name="TABLE_CLIENT_1" localSheetId="53">'x-703'!$B$7</definedName>
    <definedName name="TABLE_CLIENT_1" localSheetId="54">'x-704'!$B$7</definedName>
    <definedName name="TABLE_CLIENT_1" localSheetId="55">'x-705'!$B$7</definedName>
    <definedName name="TABLE_CLIENT_1" localSheetId="56">'x-706'!$B$7</definedName>
    <definedName name="TABLE_CLIENT_1" localSheetId="57">'x-707'!$B$7</definedName>
    <definedName name="TABLE_CLIENT_1" localSheetId="58">'x-708'!$B$7</definedName>
    <definedName name="TABLE_CLIENT_1" localSheetId="59">'x-711'!$B$7</definedName>
    <definedName name="TABLE_CLIENT_1" localSheetId="60">'x-712'!$B$7</definedName>
    <definedName name="TABLE_CLIENT_1" localSheetId="61">'x-713'!$B$7</definedName>
    <definedName name="TABLE_CLIENT_1" localSheetId="62">'x-714'!$B$7</definedName>
    <definedName name="TABLE_CLIENT_1" localSheetId="63">'x-715'!$B$7</definedName>
    <definedName name="TABLE_CLIENT_1" localSheetId="64">'x-716'!$B$7</definedName>
    <definedName name="TABLE_CLIENT_1" localSheetId="65">'x-717'!$B$7</definedName>
    <definedName name="TABLE_CLIENT_1" localSheetId="66">'x-718'!$B$7</definedName>
    <definedName name="TABLE_CLIENT_1" localSheetId="67">'x-719'!$B$7</definedName>
    <definedName name="TABLE_CLIENT_1" localSheetId="68">'x-720'!$B$7</definedName>
    <definedName name="TABLE_CLIENT_1" localSheetId="69">'x-801'!$B$7</definedName>
    <definedName name="TABLE_CLIENT_1" localSheetId="70">'x-802'!$B$7</definedName>
    <definedName name="TABLE_CLIENT_1" localSheetId="71">'x-803'!$B$7</definedName>
    <definedName name="TABLE_CLIENT_1" localSheetId="72">'x-804'!$B$7</definedName>
    <definedName name="TABLE_CLIENT_1" localSheetId="73">'x-805'!$B$7</definedName>
    <definedName name="TABLE_CLIENT_1" localSheetId="74">'x-806'!$B$7</definedName>
    <definedName name="TABLE_CLIENT_1" localSheetId="75">'x-template'!$B$7</definedName>
    <definedName name="TABLE_CLIENT_2" localSheetId="41">'x-503'!$F$7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'x-218'!$B$19</definedName>
    <definedName name="TABLE_DATE_IMPLEMENTED_1" localSheetId="23">'x-219'!$B$19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'x-306'!$B$19</definedName>
    <definedName name="TABLE_DATE_IMPLEMENTED_1" localSheetId="29">'x-307'!$B$19</definedName>
    <definedName name="TABLE_DATE_IMPLEMENTED_1" localSheetId="30">'x-308'!$B$19</definedName>
    <definedName name="TABLE_DATE_IMPLEMENTED_1" localSheetId="31">'x-309'!$B$19</definedName>
    <definedName name="TABLE_DATE_IMPLEMENTED_1" localSheetId="32">'x-310'!$B$19</definedName>
    <definedName name="TABLE_DATE_IMPLEMENTED_1" localSheetId="33">'x-316'!$B$19</definedName>
    <definedName name="TABLE_DATE_IMPLEMENTED_1" localSheetId="34">'x-317'!$B$19</definedName>
    <definedName name="TABLE_DATE_IMPLEMENTED_1" localSheetId="35">'x-318'!$B$19</definedName>
    <definedName name="TABLE_DATE_IMPLEMENTED_1" localSheetId="36">'x-319'!$B$19</definedName>
    <definedName name="TABLE_DATE_IMPLEMENTED_1" localSheetId="37">'x-401'!$B$19</definedName>
    <definedName name="TABLE_DATE_IMPLEMENTED_1" localSheetId="38">'x-402'!$B$19</definedName>
    <definedName name="TABLE_DATE_IMPLEMENTED_1" localSheetId="39">'x-501'!$B$19</definedName>
    <definedName name="TABLE_DATE_IMPLEMENTED_1" localSheetId="40">'x-502'!$B$19</definedName>
    <definedName name="TABLE_DATE_IMPLEMENTED_1" localSheetId="41">'x-503'!$B$19</definedName>
    <definedName name="TABLE_DATE_IMPLEMENTED_1" localSheetId="42">'x-605'!$B$19</definedName>
    <definedName name="TABLE_DATE_IMPLEMENTED_1" localSheetId="43">'x-607'!$B$19</definedName>
    <definedName name="TABLE_DATE_IMPLEMENTED_1" localSheetId="44">'x-608'!$B$19</definedName>
    <definedName name="TABLE_DATE_IMPLEMENTED_1" localSheetId="45">'x-609'!$B$19</definedName>
    <definedName name="TABLE_DATE_IMPLEMENTED_1" localSheetId="46">'x-610'!$B$19</definedName>
    <definedName name="TABLE_DATE_IMPLEMENTED_1" localSheetId="47">'x-611'!$B$19</definedName>
    <definedName name="TABLE_DATE_IMPLEMENTED_1" localSheetId="48">'x-612'!$B$19</definedName>
    <definedName name="TABLE_DATE_IMPLEMENTED_1" localSheetId="49">'x-613'!$B$19</definedName>
    <definedName name="TABLE_DATE_IMPLEMENTED_1" localSheetId="50">'x-614'!$B$19</definedName>
    <definedName name="TABLE_DATE_IMPLEMENTED_1" localSheetId="51">'x-701'!$B$19</definedName>
    <definedName name="TABLE_DATE_IMPLEMENTED_1" localSheetId="52">'x-702'!$B$19</definedName>
    <definedName name="TABLE_DATE_IMPLEMENTED_1" localSheetId="53">'x-703'!$B$19</definedName>
    <definedName name="TABLE_DATE_IMPLEMENTED_1" localSheetId="54">'x-704'!$B$19</definedName>
    <definedName name="TABLE_DATE_IMPLEMENTED_1" localSheetId="55">'x-705'!$B$19</definedName>
    <definedName name="TABLE_DATE_IMPLEMENTED_1" localSheetId="56">'x-706'!$B$19</definedName>
    <definedName name="TABLE_DATE_IMPLEMENTED_1" localSheetId="57">'x-707'!$B$19</definedName>
    <definedName name="TABLE_DATE_IMPLEMENTED_1" localSheetId="58">'x-708'!$B$19</definedName>
    <definedName name="TABLE_DATE_IMPLEMENTED_1" localSheetId="59">'x-711'!$B$19</definedName>
    <definedName name="TABLE_DATE_IMPLEMENTED_1" localSheetId="60">'x-712'!$B$19</definedName>
    <definedName name="TABLE_DATE_IMPLEMENTED_1" localSheetId="61">'x-713'!$B$19</definedName>
    <definedName name="TABLE_DATE_IMPLEMENTED_1" localSheetId="62">'x-714'!$B$19</definedName>
    <definedName name="TABLE_DATE_IMPLEMENTED_1" localSheetId="63">'x-715'!$B$19</definedName>
    <definedName name="TABLE_DATE_IMPLEMENTED_1" localSheetId="64">'x-716'!$B$19</definedName>
    <definedName name="TABLE_DATE_IMPLEMENTED_1" localSheetId="65">'x-717'!$B$19</definedName>
    <definedName name="TABLE_DATE_IMPLEMENTED_1" localSheetId="66">'x-718'!$B$19</definedName>
    <definedName name="TABLE_DATE_IMPLEMENTED_1" localSheetId="67">'x-719'!$B$19</definedName>
    <definedName name="TABLE_DATE_IMPLEMENTED_1" localSheetId="68">'x-720'!$B$19</definedName>
    <definedName name="TABLE_DATE_IMPLEMENTED_1" localSheetId="69">'x-801'!$B$19</definedName>
    <definedName name="TABLE_DATE_IMPLEMENTED_1" localSheetId="70">'x-802'!$B$19</definedName>
    <definedName name="TABLE_DATE_IMPLEMENTED_1" localSheetId="71">'x-803'!$B$19</definedName>
    <definedName name="TABLE_DATE_IMPLEMENTED_1" localSheetId="72">'x-804'!$B$19</definedName>
    <definedName name="TABLE_DATE_IMPLEMENTED_1" localSheetId="73">'x-805'!$B$19</definedName>
    <definedName name="TABLE_DATE_IMPLEMENTED_1" localSheetId="74">'x-806'!$B$19</definedName>
    <definedName name="TABLE_DATE_IMPLEMENTED_1" localSheetId="75">'x-template'!$B$19</definedName>
    <definedName name="TABLE_DATE_IMPLEMENTED_2" localSheetId="41">'x-503'!$F$19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'x-218'!$B$18</definedName>
    <definedName name="TABLE_DATE_ISSUED_1" localSheetId="23">'x-219'!$B$18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'x-306'!$B$18</definedName>
    <definedName name="TABLE_DATE_ISSUED_1" localSheetId="29">'x-307'!$B$18</definedName>
    <definedName name="TABLE_DATE_ISSUED_1" localSheetId="30">'x-308'!$B$18</definedName>
    <definedName name="TABLE_DATE_ISSUED_1" localSheetId="31">'x-309'!$B$18</definedName>
    <definedName name="TABLE_DATE_ISSUED_1" localSheetId="32">'x-310'!$B$18</definedName>
    <definedName name="TABLE_DATE_ISSUED_1" localSheetId="33">'x-316'!$B$18</definedName>
    <definedName name="TABLE_DATE_ISSUED_1" localSheetId="34">'x-317'!$B$18</definedName>
    <definedName name="TABLE_DATE_ISSUED_1" localSheetId="35">'x-318'!$B$18</definedName>
    <definedName name="TABLE_DATE_ISSUED_1" localSheetId="36">'x-319'!$B$18</definedName>
    <definedName name="TABLE_DATE_ISSUED_1" localSheetId="37">'x-401'!$B$18</definedName>
    <definedName name="TABLE_DATE_ISSUED_1" localSheetId="38">'x-402'!$B$18</definedName>
    <definedName name="TABLE_DATE_ISSUED_1" localSheetId="39">'x-501'!$B$18</definedName>
    <definedName name="TABLE_DATE_ISSUED_1" localSheetId="40">'x-502'!$B$18</definedName>
    <definedName name="TABLE_DATE_ISSUED_1" localSheetId="41">'x-503'!$B$18</definedName>
    <definedName name="TABLE_DATE_ISSUED_1" localSheetId="42">'x-605'!$B$18</definedName>
    <definedName name="TABLE_DATE_ISSUED_1" localSheetId="43">'x-607'!$B$18</definedName>
    <definedName name="TABLE_DATE_ISSUED_1" localSheetId="44">'x-608'!$B$18</definedName>
    <definedName name="TABLE_DATE_ISSUED_1" localSheetId="45">'x-609'!$B$18</definedName>
    <definedName name="TABLE_DATE_ISSUED_1" localSheetId="46">'x-610'!$B$18</definedName>
    <definedName name="TABLE_DATE_ISSUED_1" localSheetId="47">'x-611'!$B$18</definedName>
    <definedName name="TABLE_DATE_ISSUED_1" localSheetId="48">'x-612'!$B$18</definedName>
    <definedName name="TABLE_DATE_ISSUED_1" localSheetId="49">'x-613'!$B$18</definedName>
    <definedName name="TABLE_DATE_ISSUED_1" localSheetId="50">'x-614'!$B$18</definedName>
    <definedName name="TABLE_DATE_ISSUED_1" localSheetId="51">'x-701'!$B$18</definedName>
    <definedName name="TABLE_DATE_ISSUED_1" localSheetId="52">'x-702'!$B$18</definedName>
    <definedName name="TABLE_DATE_ISSUED_1" localSheetId="53">'x-703'!$B$18</definedName>
    <definedName name="TABLE_DATE_ISSUED_1" localSheetId="54">'x-704'!$B$18</definedName>
    <definedName name="TABLE_DATE_ISSUED_1" localSheetId="55">'x-705'!$B$18</definedName>
    <definedName name="TABLE_DATE_ISSUED_1" localSheetId="56">'x-706'!$B$18</definedName>
    <definedName name="TABLE_DATE_ISSUED_1" localSheetId="57">'x-707'!$B$18</definedName>
    <definedName name="TABLE_DATE_ISSUED_1" localSheetId="58">'x-708'!$B$18</definedName>
    <definedName name="TABLE_DATE_ISSUED_1" localSheetId="59">'x-711'!$B$18</definedName>
    <definedName name="TABLE_DATE_ISSUED_1" localSheetId="60">'x-712'!$B$18</definedName>
    <definedName name="TABLE_DATE_ISSUED_1" localSheetId="61">'x-713'!$B$18</definedName>
    <definedName name="TABLE_DATE_ISSUED_1" localSheetId="62">'x-714'!$B$18</definedName>
    <definedName name="TABLE_DATE_ISSUED_1" localSheetId="63">'x-715'!$B$18</definedName>
    <definedName name="TABLE_DATE_ISSUED_1" localSheetId="64">'x-716'!$B$18</definedName>
    <definedName name="TABLE_DATE_ISSUED_1" localSheetId="65">'x-717'!$B$18</definedName>
    <definedName name="TABLE_DATE_ISSUED_1" localSheetId="66">'x-718'!$B$18</definedName>
    <definedName name="TABLE_DATE_ISSUED_1" localSheetId="67">'x-719'!$B$18</definedName>
    <definedName name="TABLE_DATE_ISSUED_1" localSheetId="68">'x-720'!$B$18</definedName>
    <definedName name="TABLE_DATE_ISSUED_1" localSheetId="69">'x-801'!$B$18</definedName>
    <definedName name="TABLE_DATE_ISSUED_1" localSheetId="70">'x-802'!$B$18</definedName>
    <definedName name="TABLE_DATE_ISSUED_1" localSheetId="71">'x-803'!$B$18</definedName>
    <definedName name="TABLE_DATE_ISSUED_1" localSheetId="72">'x-804'!$B$18</definedName>
    <definedName name="TABLE_DATE_ISSUED_1" localSheetId="73">'x-805'!$B$18</definedName>
    <definedName name="TABLE_DATE_ISSUED_1" localSheetId="74">'x-806'!$B$18</definedName>
    <definedName name="TABLE_DATE_ISSUED_1" localSheetId="75">'x-template'!$B$18</definedName>
    <definedName name="TABLE_DATE_ISSUED_2" localSheetId="41">'x-503'!$F$18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'x-218'!$B$10</definedName>
    <definedName name="TABLE_DESCRIPTION_1" localSheetId="23">'x-219'!$B$10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'x-306'!$B$10</definedName>
    <definedName name="TABLE_DESCRIPTION_1" localSheetId="29">'x-307'!$B$10</definedName>
    <definedName name="TABLE_DESCRIPTION_1" localSheetId="30">'x-308'!$B$10</definedName>
    <definedName name="TABLE_DESCRIPTION_1" localSheetId="31">'x-309'!$B$10</definedName>
    <definedName name="TABLE_DESCRIPTION_1" localSheetId="32">'x-310'!$B$10</definedName>
    <definedName name="TABLE_DESCRIPTION_1" localSheetId="33">'x-316'!$B$10</definedName>
    <definedName name="TABLE_DESCRIPTION_1" localSheetId="34">'x-317'!$B$10</definedName>
    <definedName name="TABLE_DESCRIPTION_1" localSheetId="35">'x-318'!$B$10</definedName>
    <definedName name="TABLE_DESCRIPTION_1" localSheetId="36">'x-319'!$B$10</definedName>
    <definedName name="TABLE_DESCRIPTION_1" localSheetId="37">'x-401'!$B$10</definedName>
    <definedName name="TABLE_DESCRIPTION_1" localSheetId="38">'x-402'!$B$10</definedName>
    <definedName name="TABLE_DESCRIPTION_1" localSheetId="39">'x-501'!$B$10</definedName>
    <definedName name="TABLE_DESCRIPTION_1" localSheetId="40">'x-502'!$B$10</definedName>
    <definedName name="TABLE_DESCRIPTION_1" localSheetId="41">'x-503'!$B$10</definedName>
    <definedName name="TABLE_DESCRIPTION_1" localSheetId="42">'x-605'!$B$10</definedName>
    <definedName name="TABLE_DESCRIPTION_1" localSheetId="43">'x-607'!$B$10</definedName>
    <definedName name="TABLE_DESCRIPTION_1" localSheetId="44">'x-608'!$B$10</definedName>
    <definedName name="TABLE_DESCRIPTION_1" localSheetId="45">'x-609'!$B$10</definedName>
    <definedName name="TABLE_DESCRIPTION_1" localSheetId="46">'x-610'!$B$10</definedName>
    <definedName name="TABLE_DESCRIPTION_1" localSheetId="47">'x-611'!$B$10</definedName>
    <definedName name="TABLE_DESCRIPTION_1" localSheetId="48">'x-612'!$B$10</definedName>
    <definedName name="TABLE_DESCRIPTION_1" localSheetId="49">'x-613'!$B$10</definedName>
    <definedName name="TABLE_DESCRIPTION_1" localSheetId="50">'x-614'!$B$10</definedName>
    <definedName name="TABLE_DESCRIPTION_1" localSheetId="51">'x-701'!$B$10</definedName>
    <definedName name="TABLE_DESCRIPTION_1" localSheetId="52">'x-702'!$B$10</definedName>
    <definedName name="TABLE_DESCRIPTION_1" localSheetId="53">'x-703'!$B$10</definedName>
    <definedName name="TABLE_DESCRIPTION_1" localSheetId="54">'x-704'!$B$10</definedName>
    <definedName name="TABLE_DESCRIPTION_1" localSheetId="55">'x-705'!$B$10</definedName>
    <definedName name="TABLE_DESCRIPTION_1" localSheetId="56">'x-706'!$B$10</definedName>
    <definedName name="TABLE_DESCRIPTION_1" localSheetId="57">'x-707'!$B$10</definedName>
    <definedName name="TABLE_DESCRIPTION_1" localSheetId="58">'x-708'!$B$10</definedName>
    <definedName name="TABLE_DESCRIPTION_1" localSheetId="59">'x-711'!$B$10</definedName>
    <definedName name="TABLE_DESCRIPTION_1" localSheetId="60">'x-712'!$B$10</definedName>
    <definedName name="TABLE_DESCRIPTION_1" localSheetId="61">'x-713'!$B$10</definedName>
    <definedName name="TABLE_DESCRIPTION_1" localSheetId="62">'x-714'!$B$10</definedName>
    <definedName name="TABLE_DESCRIPTION_1" localSheetId="63">'x-715'!$B$10</definedName>
    <definedName name="TABLE_DESCRIPTION_1" localSheetId="64">'x-716'!$B$10</definedName>
    <definedName name="TABLE_DESCRIPTION_1" localSheetId="65">'x-717'!$B$10</definedName>
    <definedName name="TABLE_DESCRIPTION_1" localSheetId="66">'x-718'!$B$10</definedName>
    <definedName name="TABLE_DESCRIPTION_1" localSheetId="67">'x-719'!$B$10</definedName>
    <definedName name="TABLE_DESCRIPTION_1" localSheetId="68">'x-720'!$B$10</definedName>
    <definedName name="TABLE_DESCRIPTION_1" localSheetId="69">'x-801'!$B$10</definedName>
    <definedName name="TABLE_DESCRIPTION_1" localSheetId="70">'x-802'!$B$10</definedName>
    <definedName name="TABLE_DESCRIPTION_1" localSheetId="71">'x-803'!$B$10</definedName>
    <definedName name="TABLE_DESCRIPTION_1" localSheetId="72">'x-804'!$B$10</definedName>
    <definedName name="TABLE_DESCRIPTION_1" localSheetId="73">'x-805'!$B$10</definedName>
    <definedName name="TABLE_DESCRIPTION_1" localSheetId="74">'x-806'!$B$10</definedName>
    <definedName name="TABLE_DESCRIPTION_1" localSheetId="75">'x-template'!$B$10</definedName>
    <definedName name="TABLE_DESCRIPTION_2" localSheetId="41">'x-503'!$F$10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'x-218'!$B$20</definedName>
    <definedName name="TABLE_FACTOR_STATUS_1" localSheetId="23">'x-219'!$B$20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'x-306'!$B$20</definedName>
    <definedName name="TABLE_FACTOR_STATUS_1" localSheetId="29">'x-307'!$B$20</definedName>
    <definedName name="TABLE_FACTOR_STATUS_1" localSheetId="30">'x-308'!$B$20</definedName>
    <definedName name="TABLE_FACTOR_STATUS_1" localSheetId="31">'x-309'!$B$20</definedName>
    <definedName name="TABLE_FACTOR_STATUS_1" localSheetId="32">'x-310'!$B$20</definedName>
    <definedName name="TABLE_FACTOR_STATUS_1" localSheetId="33">'x-316'!$B$20</definedName>
    <definedName name="TABLE_FACTOR_STATUS_1" localSheetId="34">'x-317'!$B$20</definedName>
    <definedName name="TABLE_FACTOR_STATUS_1" localSheetId="35">'x-318'!$B$20</definedName>
    <definedName name="TABLE_FACTOR_STATUS_1" localSheetId="36">'x-319'!$B$20</definedName>
    <definedName name="TABLE_FACTOR_STATUS_1" localSheetId="37">'x-401'!$B$20</definedName>
    <definedName name="TABLE_FACTOR_STATUS_1" localSheetId="38">'x-402'!$B$20</definedName>
    <definedName name="TABLE_FACTOR_STATUS_1" localSheetId="39">'x-501'!$B$20</definedName>
    <definedName name="TABLE_FACTOR_STATUS_1" localSheetId="40">'x-502'!$B$20</definedName>
    <definedName name="TABLE_FACTOR_STATUS_1" localSheetId="41">'x-503'!$B$20</definedName>
    <definedName name="TABLE_FACTOR_STATUS_1" localSheetId="42">'x-605'!$B$20</definedName>
    <definedName name="TABLE_FACTOR_STATUS_1" localSheetId="43">'x-607'!$B$20</definedName>
    <definedName name="TABLE_FACTOR_STATUS_1" localSheetId="44">'x-608'!$B$20</definedName>
    <definedName name="TABLE_FACTOR_STATUS_1" localSheetId="45">'x-609'!$B$20</definedName>
    <definedName name="TABLE_FACTOR_STATUS_1" localSheetId="46">'x-610'!$B$20</definedName>
    <definedName name="TABLE_FACTOR_STATUS_1" localSheetId="47">'x-611'!$B$20</definedName>
    <definedName name="TABLE_FACTOR_STATUS_1" localSheetId="48">'x-612'!$B$20</definedName>
    <definedName name="TABLE_FACTOR_STATUS_1" localSheetId="49">'x-613'!$B$20</definedName>
    <definedName name="TABLE_FACTOR_STATUS_1" localSheetId="50">'x-614'!$B$20</definedName>
    <definedName name="TABLE_FACTOR_STATUS_1" localSheetId="51">'x-701'!$B$20</definedName>
    <definedName name="TABLE_FACTOR_STATUS_1" localSheetId="52">'x-702'!$B$20</definedName>
    <definedName name="TABLE_FACTOR_STATUS_1" localSheetId="53">'x-703'!$B$20</definedName>
    <definedName name="TABLE_FACTOR_STATUS_1" localSheetId="54">'x-704'!$B$20</definedName>
    <definedName name="TABLE_FACTOR_STATUS_1" localSheetId="55">'x-705'!$B$20</definedName>
    <definedName name="TABLE_FACTOR_STATUS_1" localSheetId="56">'x-706'!$B$20</definedName>
    <definedName name="TABLE_FACTOR_STATUS_1" localSheetId="57">'x-707'!$B$20</definedName>
    <definedName name="TABLE_FACTOR_STATUS_1" localSheetId="58">'x-708'!$B$20</definedName>
    <definedName name="TABLE_FACTOR_STATUS_1" localSheetId="59">'x-711'!$B$20</definedName>
    <definedName name="TABLE_FACTOR_STATUS_1" localSheetId="60">'x-712'!$B$20</definedName>
    <definedName name="TABLE_FACTOR_STATUS_1" localSheetId="61">'x-713'!$B$20</definedName>
    <definedName name="TABLE_FACTOR_STATUS_1" localSheetId="62">'x-714'!$B$20</definedName>
    <definedName name="TABLE_FACTOR_STATUS_1" localSheetId="63">'x-715'!$B$20</definedName>
    <definedName name="TABLE_FACTOR_STATUS_1" localSheetId="64">'x-716'!$B$20</definedName>
    <definedName name="TABLE_FACTOR_STATUS_1" localSheetId="65">'x-717'!$B$20</definedName>
    <definedName name="TABLE_FACTOR_STATUS_1" localSheetId="66">'x-718'!$B$20</definedName>
    <definedName name="TABLE_FACTOR_STATUS_1" localSheetId="67">'x-719'!$B$20</definedName>
    <definedName name="TABLE_FACTOR_STATUS_1" localSheetId="68">'x-720'!$B$20</definedName>
    <definedName name="TABLE_FACTOR_STATUS_1" localSheetId="69">'x-801'!$B$20</definedName>
    <definedName name="TABLE_FACTOR_STATUS_1" localSheetId="70">'x-802'!$B$20</definedName>
    <definedName name="TABLE_FACTOR_STATUS_1" localSheetId="71">'x-803'!$B$20</definedName>
    <definedName name="TABLE_FACTOR_STATUS_1" localSheetId="72">'x-804'!$B$20</definedName>
    <definedName name="TABLE_FACTOR_STATUS_1" localSheetId="73">'x-805'!$B$20</definedName>
    <definedName name="TABLE_FACTOR_STATUS_1" localSheetId="74">'x-806'!$B$20</definedName>
    <definedName name="TABLE_FACTOR_STATUS_1" localSheetId="75">'x-template'!$B$20</definedName>
    <definedName name="TABLE_FACTOR_STATUS_2" localSheetId="41">'x-503'!$F$20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'x-218'!$B$9</definedName>
    <definedName name="TABLE_FACTOR_TYPE_1" localSheetId="23">'x-219'!$B$9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'x-306'!$B$9</definedName>
    <definedName name="TABLE_FACTOR_TYPE_1" localSheetId="29">'x-307'!$B$9</definedName>
    <definedName name="TABLE_FACTOR_TYPE_1" localSheetId="30">'x-308'!$B$9</definedName>
    <definedName name="TABLE_FACTOR_TYPE_1" localSheetId="31">'x-309'!$B$9</definedName>
    <definedName name="TABLE_FACTOR_TYPE_1" localSheetId="32">'x-310'!$B$9</definedName>
    <definedName name="TABLE_FACTOR_TYPE_1" localSheetId="33">'x-316'!$B$9</definedName>
    <definedName name="TABLE_FACTOR_TYPE_1" localSheetId="34">'x-317'!$B$9</definedName>
    <definedName name="TABLE_FACTOR_TYPE_1" localSheetId="35">'x-318'!$B$9</definedName>
    <definedName name="TABLE_FACTOR_TYPE_1" localSheetId="36">'x-319'!$B$9</definedName>
    <definedName name="TABLE_FACTOR_TYPE_1" localSheetId="37">'x-401'!$B$9</definedName>
    <definedName name="TABLE_FACTOR_TYPE_1" localSheetId="38">'x-402'!$B$9</definedName>
    <definedName name="TABLE_FACTOR_TYPE_1" localSheetId="39">'x-501'!$B$9</definedName>
    <definedName name="TABLE_FACTOR_TYPE_1" localSheetId="40">'x-502'!$B$9</definedName>
    <definedName name="TABLE_FACTOR_TYPE_1" localSheetId="41">'x-503'!$B$9</definedName>
    <definedName name="TABLE_FACTOR_TYPE_1" localSheetId="42">'x-605'!$B$9</definedName>
    <definedName name="TABLE_FACTOR_TYPE_1" localSheetId="43">'x-607'!$B$9</definedName>
    <definedName name="TABLE_FACTOR_TYPE_1" localSheetId="44">'x-608'!$B$9</definedName>
    <definedName name="TABLE_FACTOR_TYPE_1" localSheetId="45">'x-609'!$B$9</definedName>
    <definedName name="TABLE_FACTOR_TYPE_1" localSheetId="46">'x-610'!$B$9</definedName>
    <definedName name="TABLE_FACTOR_TYPE_1" localSheetId="47">'x-611'!$B$9</definedName>
    <definedName name="TABLE_FACTOR_TYPE_1" localSheetId="48">'x-612'!$B$9</definedName>
    <definedName name="TABLE_FACTOR_TYPE_1" localSheetId="49">'x-613'!$B$9</definedName>
    <definedName name="TABLE_FACTOR_TYPE_1" localSheetId="50">'x-614'!$B$9</definedName>
    <definedName name="TABLE_FACTOR_TYPE_1" localSheetId="51">'x-701'!$B$9</definedName>
    <definedName name="TABLE_FACTOR_TYPE_1" localSheetId="52">'x-702'!$B$9</definedName>
    <definedName name="TABLE_FACTOR_TYPE_1" localSheetId="53">'x-703'!$B$9</definedName>
    <definedName name="TABLE_FACTOR_TYPE_1" localSheetId="54">'x-704'!$B$9</definedName>
    <definedName name="TABLE_FACTOR_TYPE_1" localSheetId="55">'x-705'!$B$9</definedName>
    <definedName name="TABLE_FACTOR_TYPE_1" localSheetId="56">'x-706'!$B$9</definedName>
    <definedName name="TABLE_FACTOR_TYPE_1" localSheetId="57">'x-707'!$B$9</definedName>
    <definedName name="TABLE_FACTOR_TYPE_1" localSheetId="58">'x-708'!$B$9</definedName>
    <definedName name="TABLE_FACTOR_TYPE_1" localSheetId="59">'x-711'!$B$9</definedName>
    <definedName name="TABLE_FACTOR_TYPE_1" localSheetId="60">'x-712'!$B$9</definedName>
    <definedName name="TABLE_FACTOR_TYPE_1" localSheetId="61">'x-713'!$B$9</definedName>
    <definedName name="TABLE_FACTOR_TYPE_1" localSheetId="62">'x-714'!$B$9</definedName>
    <definedName name="TABLE_FACTOR_TYPE_1" localSheetId="63">'x-715'!$B$9</definedName>
    <definedName name="TABLE_FACTOR_TYPE_1" localSheetId="64">'x-716'!$B$9</definedName>
    <definedName name="TABLE_FACTOR_TYPE_1" localSheetId="65">'x-717'!$B$9</definedName>
    <definedName name="TABLE_FACTOR_TYPE_1" localSheetId="66">'x-718'!$B$9</definedName>
    <definedName name="TABLE_FACTOR_TYPE_1" localSheetId="67">'x-719'!$B$9</definedName>
    <definedName name="TABLE_FACTOR_TYPE_1" localSheetId="68">'x-720'!$B$9</definedName>
    <definedName name="TABLE_FACTOR_TYPE_1" localSheetId="69">'x-801'!$B$9</definedName>
    <definedName name="TABLE_FACTOR_TYPE_1" localSheetId="70">'x-802'!$B$9</definedName>
    <definedName name="TABLE_FACTOR_TYPE_1" localSheetId="71">'x-803'!$B$9</definedName>
    <definedName name="TABLE_FACTOR_TYPE_1" localSheetId="72">'x-804'!$B$9</definedName>
    <definedName name="TABLE_FACTOR_TYPE_1" localSheetId="73">'x-805'!$B$9</definedName>
    <definedName name="TABLE_FACTOR_TYPE_1" localSheetId="74">'x-806'!$B$9</definedName>
    <definedName name="TABLE_FACTOR_TYPE_1" localSheetId="75">'x-template'!$B$9</definedName>
    <definedName name="TABLE_FACTOR_TYPE_2" localSheetId="41">'x-503'!$F$9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'x-218'!$B$11</definedName>
    <definedName name="TABLE_GENDER_1" localSheetId="23">'x-219'!$B$11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'x-306'!$B$11</definedName>
    <definedName name="TABLE_GENDER_1" localSheetId="29">'x-307'!$B$11</definedName>
    <definedName name="TABLE_GENDER_1" localSheetId="30">'x-308'!$B$11</definedName>
    <definedName name="TABLE_GENDER_1" localSheetId="31">'x-309'!$B$11</definedName>
    <definedName name="TABLE_GENDER_1" localSheetId="32">'x-310'!$B$11</definedName>
    <definedName name="TABLE_GENDER_1" localSheetId="33">'x-316'!$B$11</definedName>
    <definedName name="TABLE_GENDER_1" localSheetId="34">'x-317'!$B$11</definedName>
    <definedName name="TABLE_GENDER_1" localSheetId="35">'x-318'!$B$11</definedName>
    <definedName name="TABLE_GENDER_1" localSheetId="36">'x-319'!$B$11</definedName>
    <definedName name="TABLE_GENDER_1" localSheetId="37">'x-401'!$B$11</definedName>
    <definedName name="TABLE_GENDER_1" localSheetId="38">'x-402'!$B$11</definedName>
    <definedName name="TABLE_GENDER_1" localSheetId="39">'x-501'!$B$11</definedName>
    <definedName name="TABLE_GENDER_1" localSheetId="40">'x-502'!$B$11</definedName>
    <definedName name="TABLE_GENDER_1" localSheetId="41">'x-503'!$B$11</definedName>
    <definedName name="TABLE_GENDER_1" localSheetId="42">'x-605'!$B$11</definedName>
    <definedName name="TABLE_GENDER_1" localSheetId="43">'x-607'!$B$11</definedName>
    <definedName name="TABLE_GENDER_1" localSheetId="44">'x-608'!$B$11</definedName>
    <definedName name="TABLE_GENDER_1" localSheetId="45">'x-609'!$B$11</definedName>
    <definedName name="TABLE_GENDER_1" localSheetId="46">'x-610'!$B$11</definedName>
    <definedName name="TABLE_GENDER_1" localSheetId="47">'x-611'!$B$11</definedName>
    <definedName name="TABLE_GENDER_1" localSheetId="48">'x-612'!$B$11</definedName>
    <definedName name="TABLE_GENDER_1" localSheetId="49">'x-613'!$B$11</definedName>
    <definedName name="TABLE_GENDER_1" localSheetId="50">'x-614'!$B$11</definedName>
    <definedName name="TABLE_GENDER_1" localSheetId="51">'x-701'!$B$11</definedName>
    <definedName name="TABLE_GENDER_1" localSheetId="52">'x-702'!$B$11</definedName>
    <definedName name="TABLE_GENDER_1" localSheetId="53">'x-703'!$B$11</definedName>
    <definedName name="TABLE_GENDER_1" localSheetId="54">'x-704'!$B$11</definedName>
    <definedName name="TABLE_GENDER_1" localSheetId="55">'x-705'!$B$11</definedName>
    <definedName name="TABLE_GENDER_1" localSheetId="56">'x-706'!$B$11</definedName>
    <definedName name="TABLE_GENDER_1" localSheetId="57">'x-707'!$B$11</definedName>
    <definedName name="TABLE_GENDER_1" localSheetId="58">'x-708'!$B$11</definedName>
    <definedName name="TABLE_GENDER_1" localSheetId="59">'x-711'!$B$11</definedName>
    <definedName name="TABLE_GENDER_1" localSheetId="60">'x-712'!$B$11</definedName>
    <definedName name="TABLE_GENDER_1" localSheetId="61">'x-713'!$B$11</definedName>
    <definedName name="TABLE_GENDER_1" localSheetId="62">'x-714'!$B$11</definedName>
    <definedName name="TABLE_GENDER_1" localSheetId="63">'x-715'!$B$11</definedName>
    <definedName name="TABLE_GENDER_1" localSheetId="64">'x-716'!$B$11</definedName>
    <definedName name="TABLE_GENDER_1" localSheetId="65">'x-717'!$B$11</definedName>
    <definedName name="TABLE_GENDER_1" localSheetId="66">'x-718'!$B$11</definedName>
    <definedName name="TABLE_GENDER_1" localSheetId="67">'x-719'!$B$11</definedName>
    <definedName name="TABLE_GENDER_1" localSheetId="68">'x-720'!$B$11</definedName>
    <definedName name="TABLE_GENDER_1" localSheetId="69">'x-801'!$B$11</definedName>
    <definedName name="TABLE_GENDER_1" localSheetId="70">'x-802'!$B$11</definedName>
    <definedName name="TABLE_GENDER_1" localSheetId="71">'x-803'!$B$11</definedName>
    <definedName name="TABLE_GENDER_1" localSheetId="72">'x-804'!$B$11</definedName>
    <definedName name="TABLE_GENDER_1" localSheetId="73">'x-805'!$B$11</definedName>
    <definedName name="TABLE_GENDER_1" localSheetId="74">'x-806'!$B$11</definedName>
    <definedName name="TABLE_GENDER_1" localSheetId="75">'x-template'!$B$11</definedName>
    <definedName name="TABLE_GENDER_2" localSheetId="41">'x-503'!$F$11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'x-216'!$A$6:$B$21</definedName>
    <definedName name="TABLE_INFO_1" localSheetId="21">'x-217'!$A$6:$B$21</definedName>
    <definedName name="TABLE_INFO_1" localSheetId="22">'x-218'!$A$6:$B$21</definedName>
    <definedName name="TABLE_INFO_1" localSheetId="23">'x-219'!$A$6:$B$21</definedName>
    <definedName name="TABLE_INFO_1" localSheetId="24">'x-301'!$A$6:$B$21</definedName>
    <definedName name="TABLE_INFO_1" localSheetId="25">'x-302'!$A$6:$B$21</definedName>
    <definedName name="TABLE_INFO_1" localSheetId="26">'x-303'!$A$6:$B$21</definedName>
    <definedName name="TABLE_INFO_1" localSheetId="27">'x-304'!$A$6:$B$21</definedName>
    <definedName name="TABLE_INFO_1" localSheetId="28">'x-306'!$A$6:$B$21</definedName>
    <definedName name="TABLE_INFO_1" localSheetId="29">'x-307'!$A$6:$B$21</definedName>
    <definedName name="TABLE_INFO_1" localSheetId="30">'x-308'!$A$6:$B$21</definedName>
    <definedName name="TABLE_INFO_1" localSheetId="31">'x-309'!$A$6:$B$21</definedName>
    <definedName name="TABLE_INFO_1" localSheetId="32">'x-310'!$A$6:$B$21</definedName>
    <definedName name="TABLE_INFO_1" localSheetId="33">'x-316'!$A$6:$B$21</definedName>
    <definedName name="TABLE_INFO_1" localSheetId="34">'x-317'!$A$6:$B$21</definedName>
    <definedName name="TABLE_INFO_1" localSheetId="35">'x-318'!$A$6:$B$21</definedName>
    <definedName name="TABLE_INFO_1" localSheetId="36">'x-319'!$A$6:$B$21</definedName>
    <definedName name="TABLE_INFO_1" localSheetId="37">'x-401'!$A$6:$B$21</definedName>
    <definedName name="TABLE_INFO_1" localSheetId="38">'x-402'!$A$6:$B$21</definedName>
    <definedName name="TABLE_INFO_1" localSheetId="39">'x-501'!$A$6:$B$21</definedName>
    <definedName name="TABLE_INFO_1" localSheetId="40">'x-502'!$A$6:$B$21</definedName>
    <definedName name="TABLE_INFO_1" localSheetId="41">'x-503'!$A$6:$B$21</definedName>
    <definedName name="TABLE_INFO_1" localSheetId="42">'x-605'!$A$6:$B$21</definedName>
    <definedName name="TABLE_INFO_1" localSheetId="43">'x-607'!$A$6:$B$21</definedName>
    <definedName name="TABLE_INFO_1" localSheetId="44">'x-608'!$A$6:$B$21</definedName>
    <definedName name="TABLE_INFO_1" localSheetId="45">'x-609'!$A$6:$B$21</definedName>
    <definedName name="TABLE_INFO_1" localSheetId="46">'x-610'!$A$6:$B$21</definedName>
    <definedName name="TABLE_INFO_1" localSheetId="47">'x-611'!$A$6:$B$21</definedName>
    <definedName name="TABLE_INFO_1" localSheetId="48">'x-612'!$A$6:$B$21</definedName>
    <definedName name="TABLE_INFO_1" localSheetId="49">'x-613'!$A$6:$B$21</definedName>
    <definedName name="TABLE_INFO_1" localSheetId="50">'x-614'!$A$6:$B$21</definedName>
    <definedName name="TABLE_INFO_1" localSheetId="51">'x-701'!$A$6:$B$21</definedName>
    <definedName name="TABLE_INFO_1" localSheetId="52">'x-702'!$A$6:$B$21</definedName>
    <definedName name="TABLE_INFO_1" localSheetId="53">'x-703'!$A$6:$B$21</definedName>
    <definedName name="TABLE_INFO_1" localSheetId="54">'x-704'!$A$6:$B$21</definedName>
    <definedName name="TABLE_INFO_1" localSheetId="55">'x-705'!$A$6:$B$21</definedName>
    <definedName name="TABLE_INFO_1" localSheetId="56">'x-706'!$A$6:$B$21</definedName>
    <definedName name="TABLE_INFO_1" localSheetId="57">'x-707'!$A$6:$B$21</definedName>
    <definedName name="TABLE_INFO_1" localSheetId="58">'x-708'!$A$6:$B$21</definedName>
    <definedName name="TABLE_INFO_1" localSheetId="59">'x-711'!$A$6:$B$21</definedName>
    <definedName name="TABLE_INFO_1" localSheetId="60">'x-712'!$A$6:$B$21</definedName>
    <definedName name="TABLE_INFO_1" localSheetId="61">'x-713'!$A$6:$B$21</definedName>
    <definedName name="TABLE_INFO_1" localSheetId="62">'x-714'!$A$6:$B$21</definedName>
    <definedName name="TABLE_INFO_1" localSheetId="63">'x-715'!$A$6:$B$21</definedName>
    <definedName name="TABLE_INFO_1" localSheetId="64">'x-716'!$A$6:$B$21</definedName>
    <definedName name="TABLE_INFO_1" localSheetId="65">'x-717'!$A$6:$B$21</definedName>
    <definedName name="TABLE_INFO_1" localSheetId="66">'x-718'!$A$6:$B$21</definedName>
    <definedName name="TABLE_INFO_1" localSheetId="67">'x-719'!$A$6:$B$21</definedName>
    <definedName name="TABLE_INFO_1" localSheetId="68">'x-720'!$A$6:$B$21</definedName>
    <definedName name="TABLE_INFO_1" localSheetId="69">'x-801'!$A$6:$B$21</definedName>
    <definedName name="TABLE_INFO_1" localSheetId="70">'x-802'!$A$6:$B$21</definedName>
    <definedName name="TABLE_INFO_1" localSheetId="71">'x-803'!$A$6:$B$21</definedName>
    <definedName name="TABLE_INFO_1" localSheetId="72">'x-804'!$A$6:$B$21</definedName>
    <definedName name="TABLE_INFO_1" localSheetId="73">'x-805'!$A$6:$B$21</definedName>
    <definedName name="TABLE_INFO_1" localSheetId="74">'x-806'!$A$6:$B$21</definedName>
    <definedName name="TABLE_INFO_1" localSheetId="75">'x-template'!$A$6:$B$21</definedName>
    <definedName name="TABLE_INFO_2" localSheetId="41">'x-503'!$E$6:$F$21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'x-218'!$B$15</definedName>
    <definedName name="TABLE_REFERENCE_1" localSheetId="23">'x-219'!$B$15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'x-306'!$B$15</definedName>
    <definedName name="TABLE_REFERENCE_1" localSheetId="29">'x-307'!$B$15</definedName>
    <definedName name="TABLE_REFERENCE_1" localSheetId="30">'x-308'!$B$15</definedName>
    <definedName name="TABLE_REFERENCE_1" localSheetId="31">'x-309'!$B$15</definedName>
    <definedName name="TABLE_REFERENCE_1" localSheetId="32">'x-310'!$B$15</definedName>
    <definedName name="TABLE_REFERENCE_1" localSheetId="33">'x-316'!$B$15</definedName>
    <definedName name="TABLE_REFERENCE_1" localSheetId="34">'x-317'!$B$15</definedName>
    <definedName name="TABLE_REFERENCE_1" localSheetId="35">'x-318'!$B$15</definedName>
    <definedName name="TABLE_REFERENCE_1" localSheetId="36">'x-319'!$B$15</definedName>
    <definedName name="TABLE_REFERENCE_1" localSheetId="37">'x-401'!$B$15</definedName>
    <definedName name="TABLE_REFERENCE_1" localSheetId="38">'x-402'!$B$15</definedName>
    <definedName name="TABLE_REFERENCE_1" localSheetId="39">'x-501'!$B$15</definedName>
    <definedName name="TABLE_REFERENCE_1" localSheetId="40">'x-502'!$B$15</definedName>
    <definedName name="TABLE_REFERENCE_1" localSheetId="41">'x-503'!$B$15</definedName>
    <definedName name="TABLE_REFERENCE_1" localSheetId="42">'x-605'!$B$15</definedName>
    <definedName name="TABLE_REFERENCE_1" localSheetId="43">'x-607'!$B$15</definedName>
    <definedName name="TABLE_REFERENCE_1" localSheetId="44">'x-608'!$B$15</definedName>
    <definedName name="TABLE_REFERENCE_1" localSheetId="45">'x-609'!$B$15</definedName>
    <definedName name="TABLE_REFERENCE_1" localSheetId="46">'x-610'!$B$15</definedName>
    <definedName name="TABLE_REFERENCE_1" localSheetId="47">'x-611'!$B$15</definedName>
    <definedName name="TABLE_REFERENCE_1" localSheetId="48">'x-612'!$B$15</definedName>
    <definedName name="TABLE_REFERENCE_1" localSheetId="49">'x-613'!$B$15</definedName>
    <definedName name="TABLE_REFERENCE_1" localSheetId="50">'x-614'!$B$15</definedName>
    <definedName name="TABLE_REFERENCE_1" localSheetId="51">'x-701'!$B$15</definedName>
    <definedName name="TABLE_REFERENCE_1" localSheetId="52">'x-702'!$B$15</definedName>
    <definedName name="TABLE_REFERENCE_1" localSheetId="53">'x-703'!$B$15</definedName>
    <definedName name="TABLE_REFERENCE_1" localSheetId="54">'x-704'!$B$15</definedName>
    <definedName name="TABLE_REFERENCE_1" localSheetId="55">'x-705'!$B$15</definedName>
    <definedName name="TABLE_REFERENCE_1" localSheetId="56">'x-706'!$B$15</definedName>
    <definedName name="TABLE_REFERENCE_1" localSheetId="57">'x-707'!$B$15</definedName>
    <definedName name="TABLE_REFERENCE_1" localSheetId="58">'x-708'!$B$15</definedName>
    <definedName name="TABLE_REFERENCE_1" localSheetId="59">'x-711'!$B$15</definedName>
    <definedName name="TABLE_REFERENCE_1" localSheetId="60">'x-712'!$B$15</definedName>
    <definedName name="TABLE_REFERENCE_1" localSheetId="61">'x-713'!$B$15</definedName>
    <definedName name="TABLE_REFERENCE_1" localSheetId="62">'x-714'!$B$15</definedName>
    <definedName name="TABLE_REFERENCE_1" localSheetId="63">'x-715'!$B$15</definedName>
    <definedName name="TABLE_REFERENCE_1" localSheetId="64">'x-716'!$B$15</definedName>
    <definedName name="TABLE_REFERENCE_1" localSheetId="65">'x-717'!$B$15</definedName>
    <definedName name="TABLE_REFERENCE_1" localSheetId="66">'x-718'!$B$15</definedName>
    <definedName name="TABLE_REFERENCE_1" localSheetId="67">'x-719'!$B$15</definedName>
    <definedName name="TABLE_REFERENCE_1" localSheetId="68">'x-720'!$B$15</definedName>
    <definedName name="TABLE_REFERENCE_1" localSheetId="69">'x-801'!$B$15</definedName>
    <definedName name="TABLE_REFERENCE_1" localSheetId="70">'x-802'!$B$15</definedName>
    <definedName name="TABLE_REFERENCE_1" localSheetId="71">'x-803'!$B$15</definedName>
    <definedName name="TABLE_REFERENCE_1" localSheetId="72">'x-804'!$B$15</definedName>
    <definedName name="TABLE_REFERENCE_1" localSheetId="73">'x-805'!$B$15</definedName>
    <definedName name="TABLE_REFERENCE_1" localSheetId="74">'x-806'!$B$15</definedName>
    <definedName name="TABLE_REFERENCE_1" localSheetId="75">'x-template'!$B$15</definedName>
    <definedName name="TABLE_REFERENCE_2" localSheetId="41">'x-503'!$F$15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'x-218'!$B$16</definedName>
    <definedName name="TABLE_REFERENCE_GUIDANCE_1" localSheetId="23">'x-219'!$B$16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'x-306'!$B$16</definedName>
    <definedName name="TABLE_REFERENCE_GUIDANCE_1" localSheetId="29">'x-307'!$B$16</definedName>
    <definedName name="TABLE_REFERENCE_GUIDANCE_1" localSheetId="30">'x-308'!$B$16</definedName>
    <definedName name="TABLE_REFERENCE_GUIDANCE_1" localSheetId="31">'x-309'!$B$16</definedName>
    <definedName name="TABLE_REFERENCE_GUIDANCE_1" localSheetId="32">'x-310'!$B$16</definedName>
    <definedName name="TABLE_REFERENCE_GUIDANCE_1" localSheetId="33">'x-316'!$B$16</definedName>
    <definedName name="TABLE_REFERENCE_GUIDANCE_1" localSheetId="34">'x-317'!$B$16</definedName>
    <definedName name="TABLE_REFERENCE_GUIDANCE_1" localSheetId="35">'x-318'!$B$16</definedName>
    <definedName name="TABLE_REFERENCE_GUIDANCE_1" localSheetId="36">'x-319'!$B$16</definedName>
    <definedName name="TABLE_REFERENCE_GUIDANCE_1" localSheetId="37">'x-401'!$B$16</definedName>
    <definedName name="TABLE_REFERENCE_GUIDANCE_1" localSheetId="38">'x-402'!$B$16</definedName>
    <definedName name="TABLE_REFERENCE_GUIDANCE_1" localSheetId="39">'x-501'!$B$16</definedName>
    <definedName name="TABLE_REFERENCE_GUIDANCE_1" localSheetId="40">'x-502'!$B$16</definedName>
    <definedName name="TABLE_REFERENCE_GUIDANCE_1" localSheetId="41">'x-503'!$B$16</definedName>
    <definedName name="TABLE_REFERENCE_GUIDANCE_1" localSheetId="42">'x-605'!$B$16</definedName>
    <definedName name="TABLE_REFERENCE_GUIDANCE_1" localSheetId="43">'x-607'!$B$16</definedName>
    <definedName name="TABLE_REFERENCE_GUIDANCE_1" localSheetId="44">'x-608'!$B$16</definedName>
    <definedName name="TABLE_REFERENCE_GUIDANCE_1" localSheetId="45">'x-609'!$B$16</definedName>
    <definedName name="TABLE_REFERENCE_GUIDANCE_1" localSheetId="46">'x-610'!$B$16</definedName>
    <definedName name="TABLE_REFERENCE_GUIDANCE_1" localSheetId="47">'x-611'!$B$16</definedName>
    <definedName name="TABLE_REFERENCE_GUIDANCE_1" localSheetId="48">'x-612'!$B$16</definedName>
    <definedName name="TABLE_REFERENCE_GUIDANCE_1" localSheetId="49">'x-613'!$B$16</definedName>
    <definedName name="TABLE_REFERENCE_GUIDANCE_1" localSheetId="50">'x-614'!$B$16</definedName>
    <definedName name="TABLE_REFERENCE_GUIDANCE_1" localSheetId="51">'x-701'!$B$16</definedName>
    <definedName name="TABLE_REFERENCE_GUIDANCE_1" localSheetId="52">'x-702'!$B$16</definedName>
    <definedName name="TABLE_REFERENCE_GUIDANCE_1" localSheetId="53">'x-703'!$B$16</definedName>
    <definedName name="TABLE_REFERENCE_GUIDANCE_1" localSheetId="54">'x-704'!$B$16</definedName>
    <definedName name="TABLE_REFERENCE_GUIDANCE_1" localSheetId="55">'x-705'!$B$16</definedName>
    <definedName name="TABLE_REFERENCE_GUIDANCE_1" localSheetId="56">'x-706'!$B$16</definedName>
    <definedName name="TABLE_REFERENCE_GUIDANCE_1" localSheetId="57">'x-707'!$B$16</definedName>
    <definedName name="TABLE_REFERENCE_GUIDANCE_1" localSheetId="58">'x-708'!$B$16</definedName>
    <definedName name="TABLE_REFERENCE_GUIDANCE_1" localSheetId="59">'x-711'!$B$16</definedName>
    <definedName name="TABLE_REFERENCE_GUIDANCE_1" localSheetId="60">'x-712'!$B$16</definedName>
    <definedName name="TABLE_REFERENCE_GUIDANCE_1" localSheetId="61">'x-713'!$B$16</definedName>
    <definedName name="TABLE_REFERENCE_GUIDANCE_1" localSheetId="62">'x-714'!$B$16</definedName>
    <definedName name="TABLE_REFERENCE_GUIDANCE_1" localSheetId="63">'x-715'!$B$16</definedName>
    <definedName name="TABLE_REFERENCE_GUIDANCE_1" localSheetId="64">'x-716'!$B$16</definedName>
    <definedName name="TABLE_REFERENCE_GUIDANCE_1" localSheetId="65">'x-717'!$B$16</definedName>
    <definedName name="TABLE_REFERENCE_GUIDANCE_1" localSheetId="66">'x-718'!$B$16</definedName>
    <definedName name="TABLE_REFERENCE_GUIDANCE_1" localSheetId="67">'x-719'!$B$16</definedName>
    <definedName name="TABLE_REFERENCE_GUIDANCE_1" localSheetId="68">'x-720'!$B$16</definedName>
    <definedName name="TABLE_REFERENCE_GUIDANCE_1" localSheetId="69">'x-801'!$B$16</definedName>
    <definedName name="TABLE_REFERENCE_GUIDANCE_1" localSheetId="70">'x-802'!$B$16</definedName>
    <definedName name="TABLE_REFERENCE_GUIDANCE_1" localSheetId="71">'x-803'!$B$16</definedName>
    <definedName name="TABLE_REFERENCE_GUIDANCE_1" localSheetId="72">'x-804'!$B$16</definedName>
    <definedName name="TABLE_REFERENCE_GUIDANCE_1" localSheetId="73">'x-805'!$B$16</definedName>
    <definedName name="TABLE_REFERENCE_GUIDANCE_1" localSheetId="74">'x-806'!$B$16</definedName>
    <definedName name="TABLE_REFERENCE_GUIDANCE_1" localSheetId="75">'x-template'!$B$16</definedName>
    <definedName name="TABLE_REFERENCE_GUIDANCE_2" localSheetId="41">'x-503'!$F$16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'x-218'!$B$17</definedName>
    <definedName name="TABLE_RELATED_1" localSheetId="23">'x-219'!$B$17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'x-306'!$B$17</definedName>
    <definedName name="TABLE_RELATED_1" localSheetId="29">'x-307'!$B$17</definedName>
    <definedName name="TABLE_RELATED_1" localSheetId="30">'x-308'!$B$17</definedName>
    <definedName name="TABLE_RELATED_1" localSheetId="31">'x-309'!$B$17</definedName>
    <definedName name="TABLE_RELATED_1" localSheetId="32">'x-310'!$B$17</definedName>
    <definedName name="TABLE_RELATED_1" localSheetId="33">'x-316'!$B$17</definedName>
    <definedName name="TABLE_RELATED_1" localSheetId="34">'x-317'!$B$17</definedName>
    <definedName name="TABLE_RELATED_1" localSheetId="35">'x-318'!$B$17</definedName>
    <definedName name="TABLE_RELATED_1" localSheetId="36">'x-319'!$B$17</definedName>
    <definedName name="TABLE_RELATED_1" localSheetId="37">'x-401'!$B$17</definedName>
    <definedName name="TABLE_RELATED_1" localSheetId="38">'x-402'!$B$17</definedName>
    <definedName name="TABLE_RELATED_1" localSheetId="39">'x-501'!$B$17</definedName>
    <definedName name="TABLE_RELATED_1" localSheetId="40">'x-502'!$B$17</definedName>
    <definedName name="TABLE_RELATED_1" localSheetId="41">'x-503'!$B$17</definedName>
    <definedName name="TABLE_RELATED_1" localSheetId="42">'x-605'!$B$17</definedName>
    <definedName name="TABLE_RELATED_1" localSheetId="43">'x-607'!$B$17</definedName>
    <definedName name="TABLE_RELATED_1" localSheetId="44">'x-608'!$B$17</definedName>
    <definedName name="TABLE_RELATED_1" localSheetId="45">'x-609'!$B$17</definedName>
    <definedName name="TABLE_RELATED_1" localSheetId="46">'x-610'!$B$17</definedName>
    <definedName name="TABLE_RELATED_1" localSheetId="47">'x-611'!$B$17</definedName>
    <definedName name="TABLE_RELATED_1" localSheetId="48">'x-612'!$B$17</definedName>
    <definedName name="TABLE_RELATED_1" localSheetId="49">'x-613'!$B$17</definedName>
    <definedName name="TABLE_RELATED_1" localSheetId="50">'x-614'!$B$17</definedName>
    <definedName name="TABLE_RELATED_1" localSheetId="51">'x-701'!$B$17</definedName>
    <definedName name="TABLE_RELATED_1" localSheetId="52">'x-702'!$B$17</definedName>
    <definedName name="TABLE_RELATED_1" localSheetId="53">'x-703'!$B$17</definedName>
    <definedName name="TABLE_RELATED_1" localSheetId="54">'x-704'!$B$17</definedName>
    <definedName name="TABLE_RELATED_1" localSheetId="55">'x-705'!$B$17</definedName>
    <definedName name="TABLE_RELATED_1" localSheetId="56">'x-706'!$B$17</definedName>
    <definedName name="TABLE_RELATED_1" localSheetId="57">'x-707'!$B$17</definedName>
    <definedName name="TABLE_RELATED_1" localSheetId="58">'x-708'!$B$17</definedName>
    <definedName name="TABLE_RELATED_1" localSheetId="59">'x-711'!$B$17</definedName>
    <definedName name="TABLE_RELATED_1" localSheetId="60">'x-712'!$B$17</definedName>
    <definedName name="TABLE_RELATED_1" localSheetId="61">'x-713'!$B$17</definedName>
    <definedName name="TABLE_RELATED_1" localSheetId="62">'x-714'!$B$17</definedName>
    <definedName name="TABLE_RELATED_1" localSheetId="63">'x-715'!$B$17</definedName>
    <definedName name="TABLE_RELATED_1" localSheetId="64">'x-716'!$B$17</definedName>
    <definedName name="TABLE_RELATED_1" localSheetId="65">'x-717'!$B$17</definedName>
    <definedName name="TABLE_RELATED_1" localSheetId="66">'x-718'!$B$17</definedName>
    <definedName name="TABLE_RELATED_1" localSheetId="67">'x-719'!$B$17</definedName>
    <definedName name="TABLE_RELATED_1" localSheetId="68">'x-720'!$B$17</definedName>
    <definedName name="TABLE_RELATED_1" localSheetId="69">'x-801'!$B$17</definedName>
    <definedName name="TABLE_RELATED_1" localSheetId="70">'x-802'!$B$17</definedName>
    <definedName name="TABLE_RELATED_1" localSheetId="71">'x-803'!$B$17</definedName>
    <definedName name="TABLE_RELATED_1" localSheetId="72">'x-804'!$B$17</definedName>
    <definedName name="TABLE_RELATED_1" localSheetId="73">'x-805'!$B$17</definedName>
    <definedName name="TABLE_RELATED_1" localSheetId="74">'x-806'!$B$17</definedName>
    <definedName name="TABLE_RELATED_1" localSheetId="75">'x-template'!$B$17</definedName>
    <definedName name="TABLE_RELATED_2" localSheetId="41">'x-503'!$F$17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'x-218'!$B$8</definedName>
    <definedName name="TABLE_SECTION_1" localSheetId="23">'x-219'!$B$8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'x-306'!$B$8</definedName>
    <definedName name="TABLE_SECTION_1" localSheetId="29">'x-307'!$B$8</definedName>
    <definedName name="TABLE_SECTION_1" localSheetId="30">'x-308'!$B$8</definedName>
    <definedName name="TABLE_SECTION_1" localSheetId="31">'x-309'!$B$8</definedName>
    <definedName name="TABLE_SECTION_1" localSheetId="32">'x-310'!$B$8</definedName>
    <definedName name="TABLE_SECTION_1" localSheetId="33">'x-316'!$B$8</definedName>
    <definedName name="TABLE_SECTION_1" localSheetId="34">'x-317'!$B$8</definedName>
    <definedName name="TABLE_SECTION_1" localSheetId="35">'x-318'!$B$8</definedName>
    <definedName name="TABLE_SECTION_1" localSheetId="36">'x-319'!$B$8</definedName>
    <definedName name="TABLE_SECTION_1" localSheetId="37">'x-401'!$B$8</definedName>
    <definedName name="TABLE_SECTION_1" localSheetId="38">'x-402'!$B$8</definedName>
    <definedName name="TABLE_SECTION_1" localSheetId="39">'x-501'!$B$8</definedName>
    <definedName name="TABLE_SECTION_1" localSheetId="40">'x-502'!$B$8</definedName>
    <definedName name="TABLE_SECTION_1" localSheetId="41">'x-503'!$B$8</definedName>
    <definedName name="TABLE_SECTION_1" localSheetId="42">'x-605'!$B$8</definedName>
    <definedName name="TABLE_SECTION_1" localSheetId="43">'x-607'!$B$8</definedName>
    <definedName name="TABLE_SECTION_1" localSheetId="44">'x-608'!$B$8</definedName>
    <definedName name="TABLE_SECTION_1" localSheetId="45">'x-609'!$B$8</definedName>
    <definedName name="TABLE_SECTION_1" localSheetId="46">'x-610'!$B$8</definedName>
    <definedName name="TABLE_SECTION_1" localSheetId="47">'x-611'!$B$8</definedName>
    <definedName name="TABLE_SECTION_1" localSheetId="48">'x-612'!$B$8</definedName>
    <definedName name="TABLE_SECTION_1" localSheetId="49">'x-613'!$B$8</definedName>
    <definedName name="TABLE_SECTION_1" localSheetId="50">'x-614'!$B$8</definedName>
    <definedName name="TABLE_SECTION_1" localSheetId="51">'x-701'!$B$8</definedName>
    <definedName name="TABLE_SECTION_1" localSheetId="52">'x-702'!$B$8</definedName>
    <definedName name="TABLE_SECTION_1" localSheetId="53">'x-703'!$B$8</definedName>
    <definedName name="TABLE_SECTION_1" localSheetId="54">'x-704'!$B$8</definedName>
    <definedName name="TABLE_SECTION_1" localSheetId="55">'x-705'!$B$8</definedName>
    <definedName name="TABLE_SECTION_1" localSheetId="56">'x-706'!$B$8</definedName>
    <definedName name="TABLE_SECTION_1" localSheetId="57">'x-707'!$B$8</definedName>
    <definedName name="TABLE_SECTION_1" localSheetId="58">'x-708'!$B$8</definedName>
    <definedName name="TABLE_SECTION_1" localSheetId="59">'x-711'!$B$8</definedName>
    <definedName name="TABLE_SECTION_1" localSheetId="60">'x-712'!$B$8</definedName>
    <definedName name="TABLE_SECTION_1" localSheetId="61">'x-713'!$B$8</definedName>
    <definedName name="TABLE_SECTION_1" localSheetId="62">'x-714'!$B$8</definedName>
    <definedName name="TABLE_SECTION_1" localSheetId="63">'x-715'!$B$8</definedName>
    <definedName name="TABLE_SECTION_1" localSheetId="64">'x-716'!$B$8</definedName>
    <definedName name="TABLE_SECTION_1" localSheetId="65">'x-717'!$B$8</definedName>
    <definedName name="TABLE_SECTION_1" localSheetId="66">'x-718'!$B$8</definedName>
    <definedName name="TABLE_SECTION_1" localSheetId="67">'x-719'!$B$8</definedName>
    <definedName name="TABLE_SECTION_1" localSheetId="68">'x-720'!$B$8</definedName>
    <definedName name="TABLE_SECTION_1" localSheetId="69">'x-801'!$B$8</definedName>
    <definedName name="TABLE_SECTION_1" localSheetId="70">'x-802'!$B$8</definedName>
    <definedName name="TABLE_SECTION_1" localSheetId="71">'x-803'!$B$8</definedName>
    <definedName name="TABLE_SECTION_1" localSheetId="72">'x-804'!$B$8</definedName>
    <definedName name="TABLE_SECTION_1" localSheetId="73">'x-805'!$B$8</definedName>
    <definedName name="TABLE_SECTION_1" localSheetId="74">'x-806'!$B$8</definedName>
    <definedName name="TABLE_SECTION_1" localSheetId="75">'x-template'!$B$8</definedName>
    <definedName name="TABLE_SECTION_2" localSheetId="41">'x-503'!$F$8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'x-218'!$B$13</definedName>
    <definedName name="TABLE_SECTION_NUMBER_1" localSheetId="23">'x-219'!$B$13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'x-306'!$B$13</definedName>
    <definedName name="TABLE_SECTION_NUMBER_1" localSheetId="29">'x-307'!$B$13</definedName>
    <definedName name="TABLE_SECTION_NUMBER_1" localSheetId="30">'x-308'!$B$13</definedName>
    <definedName name="TABLE_SECTION_NUMBER_1" localSheetId="31">'x-309'!$B$13</definedName>
    <definedName name="TABLE_SECTION_NUMBER_1" localSheetId="32">'x-310'!$B$13</definedName>
    <definedName name="TABLE_SECTION_NUMBER_1" localSheetId="33">'x-316'!$B$13</definedName>
    <definedName name="TABLE_SECTION_NUMBER_1" localSheetId="34">'x-317'!$B$13</definedName>
    <definedName name="TABLE_SECTION_NUMBER_1" localSheetId="35">'x-318'!$B$13</definedName>
    <definedName name="TABLE_SECTION_NUMBER_1" localSheetId="36">'x-319'!$B$13</definedName>
    <definedName name="TABLE_SECTION_NUMBER_1" localSheetId="37">'x-401'!$B$13</definedName>
    <definedName name="TABLE_SECTION_NUMBER_1" localSheetId="38">'x-402'!$B$13</definedName>
    <definedName name="TABLE_SECTION_NUMBER_1" localSheetId="39">'x-501'!$B$13</definedName>
    <definedName name="TABLE_SECTION_NUMBER_1" localSheetId="40">'x-502'!$B$13</definedName>
    <definedName name="TABLE_SECTION_NUMBER_1" localSheetId="41">'x-503'!$B$13</definedName>
    <definedName name="TABLE_SECTION_NUMBER_1" localSheetId="42">'x-605'!$B$13</definedName>
    <definedName name="TABLE_SECTION_NUMBER_1" localSheetId="43">'x-607'!$B$13</definedName>
    <definedName name="TABLE_SECTION_NUMBER_1" localSheetId="44">'x-608'!$B$13</definedName>
    <definedName name="TABLE_SECTION_NUMBER_1" localSheetId="45">'x-609'!$B$13</definedName>
    <definedName name="TABLE_SECTION_NUMBER_1" localSheetId="46">'x-610'!$B$13</definedName>
    <definedName name="TABLE_SECTION_NUMBER_1" localSheetId="47">'x-611'!$B$13</definedName>
    <definedName name="TABLE_SECTION_NUMBER_1" localSheetId="48">'x-612'!$B$13</definedName>
    <definedName name="TABLE_SECTION_NUMBER_1" localSheetId="49">'x-613'!$B$13</definedName>
    <definedName name="TABLE_SECTION_NUMBER_1" localSheetId="50">'x-614'!$B$13</definedName>
    <definedName name="TABLE_SECTION_NUMBER_1" localSheetId="51">'x-701'!$B$13</definedName>
    <definedName name="TABLE_SECTION_NUMBER_1" localSheetId="52">'x-702'!$B$13</definedName>
    <definedName name="TABLE_SECTION_NUMBER_1" localSheetId="53">'x-703'!$B$13</definedName>
    <definedName name="TABLE_SECTION_NUMBER_1" localSheetId="54">'x-704'!$B$13</definedName>
    <definedName name="TABLE_SECTION_NUMBER_1" localSheetId="55">'x-705'!$B$13</definedName>
    <definedName name="TABLE_SECTION_NUMBER_1" localSheetId="56">'x-706'!$B$13</definedName>
    <definedName name="TABLE_SECTION_NUMBER_1" localSheetId="57">'x-707'!$B$13</definedName>
    <definedName name="TABLE_SECTION_NUMBER_1" localSheetId="58">'x-708'!$B$13</definedName>
    <definedName name="TABLE_SECTION_NUMBER_1" localSheetId="59">'x-711'!$B$13</definedName>
    <definedName name="TABLE_SECTION_NUMBER_1" localSheetId="60">'x-712'!$B$13</definedName>
    <definedName name="TABLE_SECTION_NUMBER_1" localSheetId="61">'x-713'!$B$13</definedName>
    <definedName name="TABLE_SECTION_NUMBER_1" localSheetId="62">'x-714'!$B$13</definedName>
    <definedName name="TABLE_SECTION_NUMBER_1" localSheetId="63">'x-715'!$B$13</definedName>
    <definedName name="TABLE_SECTION_NUMBER_1" localSheetId="64">'x-716'!$B$13</definedName>
    <definedName name="TABLE_SECTION_NUMBER_1" localSheetId="65">'x-717'!$B$13</definedName>
    <definedName name="TABLE_SECTION_NUMBER_1" localSheetId="66">'x-718'!$B$13</definedName>
    <definedName name="TABLE_SECTION_NUMBER_1" localSheetId="67">'x-719'!$B$13</definedName>
    <definedName name="TABLE_SECTION_NUMBER_1" localSheetId="68">'x-720'!$B$13</definedName>
    <definedName name="TABLE_SECTION_NUMBER_1" localSheetId="69">'x-801'!$B$13</definedName>
    <definedName name="TABLE_SECTION_NUMBER_1" localSheetId="70">'x-802'!$B$13</definedName>
    <definedName name="TABLE_SECTION_NUMBER_1" localSheetId="71">'x-803'!$B$13</definedName>
    <definedName name="TABLE_SECTION_NUMBER_1" localSheetId="72">'x-804'!$B$13</definedName>
    <definedName name="TABLE_SECTION_NUMBER_1" localSheetId="73">'x-805'!$B$13</definedName>
    <definedName name="TABLE_SECTION_NUMBER_1" localSheetId="74">'x-806'!$B$13</definedName>
    <definedName name="TABLE_SECTION_NUMBER_1" localSheetId="75">'x-template'!$B$13</definedName>
    <definedName name="TABLE_SECTION_NUMBER_2" localSheetId="41">'x-503'!$F$13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'x-218'!$B$14</definedName>
    <definedName name="TABLE_SERIES_NUMBER_1" localSheetId="23">'x-219'!$B$14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'x-306'!$B$14</definedName>
    <definedName name="TABLE_SERIES_NUMBER_1" localSheetId="29">'x-307'!$B$14</definedName>
    <definedName name="TABLE_SERIES_NUMBER_1" localSheetId="30">'x-308'!$B$14</definedName>
    <definedName name="TABLE_SERIES_NUMBER_1" localSheetId="31">'x-309'!$B$14</definedName>
    <definedName name="TABLE_SERIES_NUMBER_1" localSheetId="32">'x-310'!$B$14</definedName>
    <definedName name="TABLE_SERIES_NUMBER_1" localSheetId="33">'x-316'!$B$14</definedName>
    <definedName name="TABLE_SERIES_NUMBER_1" localSheetId="34">'x-317'!$B$14</definedName>
    <definedName name="TABLE_SERIES_NUMBER_1" localSheetId="35">'x-318'!$B$14</definedName>
    <definedName name="TABLE_SERIES_NUMBER_1" localSheetId="36">'x-319'!$B$14</definedName>
    <definedName name="TABLE_SERIES_NUMBER_1" localSheetId="37">'x-401'!$B$14</definedName>
    <definedName name="TABLE_SERIES_NUMBER_1" localSheetId="38">'x-402'!$B$14</definedName>
    <definedName name="TABLE_SERIES_NUMBER_1" localSheetId="39">'x-501'!$B$14</definedName>
    <definedName name="TABLE_SERIES_NUMBER_1" localSheetId="40">'x-502'!$B$14</definedName>
    <definedName name="TABLE_SERIES_NUMBER_1" localSheetId="41">'x-503'!$B$14</definedName>
    <definedName name="TABLE_SERIES_NUMBER_1" localSheetId="42">'x-605'!$B$14</definedName>
    <definedName name="TABLE_SERIES_NUMBER_1" localSheetId="43">'x-607'!$B$14</definedName>
    <definedName name="TABLE_SERIES_NUMBER_1" localSheetId="44">'x-608'!$B$14</definedName>
    <definedName name="TABLE_SERIES_NUMBER_1" localSheetId="45">'x-609'!$B$14</definedName>
    <definedName name="TABLE_SERIES_NUMBER_1" localSheetId="46">'x-610'!$B$14</definedName>
    <definedName name="TABLE_SERIES_NUMBER_1" localSheetId="47">'x-611'!$B$14</definedName>
    <definedName name="TABLE_SERIES_NUMBER_1" localSheetId="48">'x-612'!$B$14</definedName>
    <definedName name="TABLE_SERIES_NUMBER_1" localSheetId="49">'x-613'!$B$14</definedName>
    <definedName name="TABLE_SERIES_NUMBER_1" localSheetId="50">'x-614'!$B$14</definedName>
    <definedName name="TABLE_SERIES_NUMBER_1" localSheetId="51">'x-701'!$B$14</definedName>
    <definedName name="TABLE_SERIES_NUMBER_1" localSheetId="52">'x-702'!$B$14</definedName>
    <definedName name="TABLE_SERIES_NUMBER_1" localSheetId="53">'x-703'!$B$14</definedName>
    <definedName name="TABLE_SERIES_NUMBER_1" localSheetId="54">'x-704'!$B$14</definedName>
    <definedName name="TABLE_SERIES_NUMBER_1" localSheetId="55">'x-705'!$B$14</definedName>
    <definedName name="TABLE_SERIES_NUMBER_1" localSheetId="56">'x-706'!$B$14</definedName>
    <definedName name="TABLE_SERIES_NUMBER_1" localSheetId="57">'x-707'!$B$14</definedName>
    <definedName name="TABLE_SERIES_NUMBER_1" localSheetId="58">'x-708'!$B$14</definedName>
    <definedName name="TABLE_SERIES_NUMBER_1" localSheetId="59">'x-711'!$B$14</definedName>
    <definedName name="TABLE_SERIES_NUMBER_1" localSheetId="60">'x-712'!$B$14</definedName>
    <definedName name="TABLE_SERIES_NUMBER_1" localSheetId="61">'x-713'!$B$14</definedName>
    <definedName name="TABLE_SERIES_NUMBER_1" localSheetId="62">'x-714'!$B$14</definedName>
    <definedName name="TABLE_SERIES_NUMBER_1" localSheetId="63">'x-715'!$B$14</definedName>
    <definedName name="TABLE_SERIES_NUMBER_1" localSheetId="64">'x-716'!$B$14</definedName>
    <definedName name="TABLE_SERIES_NUMBER_1" localSheetId="65">'x-717'!$B$14</definedName>
    <definedName name="TABLE_SERIES_NUMBER_1" localSheetId="66">'x-718'!$B$14</definedName>
    <definedName name="TABLE_SERIES_NUMBER_1" localSheetId="67">'x-719'!$B$14</definedName>
    <definedName name="TABLE_SERIES_NUMBER_1" localSheetId="68">'x-720'!$B$14</definedName>
    <definedName name="TABLE_SERIES_NUMBER_1" localSheetId="69">'x-801'!$B$14</definedName>
    <definedName name="TABLE_SERIES_NUMBER_1" localSheetId="70">'x-802'!$B$14</definedName>
    <definedName name="TABLE_SERIES_NUMBER_1" localSheetId="71">'x-803'!$B$14</definedName>
    <definedName name="TABLE_SERIES_NUMBER_1" localSheetId="72">'x-804'!$B$14</definedName>
    <definedName name="TABLE_SERIES_NUMBER_1" localSheetId="73">'x-805'!$B$14</definedName>
    <definedName name="TABLE_SERIES_NUMBER_1" localSheetId="74">'x-806'!$B$14</definedName>
    <definedName name="TABLE_SERIES_NUMBER_1" localSheetId="75">'x-template'!$B$14</definedName>
    <definedName name="TABLE_SERIES_NUMBER_2" localSheetId="41">'x-503'!$F$14</definedName>
    <definedName name="update_from_factor_list">#REF!</definedName>
    <definedName name="wb_title">Cover!$B$2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9" l="1"/>
  <c r="A78" i="9" l="1"/>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64" l="1"/>
  <c r="B2" i="42"/>
  <c r="B2" i="80"/>
  <c r="B2" i="25"/>
  <c r="B2" i="63"/>
  <c r="B2" i="52"/>
  <c r="B2" i="41"/>
  <c r="B2" i="19"/>
  <c r="B2" i="79"/>
  <c r="B2" i="68"/>
  <c r="B2" i="35"/>
  <c r="B2" i="73"/>
  <c r="B2" i="62"/>
  <c r="B2" i="40"/>
  <c r="B2" i="29"/>
  <c r="B2" i="78"/>
  <c r="B2" i="67"/>
  <c r="B2" i="56"/>
  <c r="B2" i="45"/>
  <c r="B2" i="34"/>
  <c r="B2" i="23"/>
  <c r="B2" i="50"/>
  <c r="B2" i="39"/>
  <c r="B2" i="77"/>
  <c r="B2" i="55"/>
  <c r="B2" i="44"/>
  <c r="B2" i="33"/>
  <c r="B2" i="60"/>
  <c r="B2" i="27"/>
  <c r="B2" i="16"/>
  <c r="B2" i="43"/>
  <c r="B2" i="32"/>
  <c r="B2" i="81"/>
  <c r="B2" i="70"/>
  <c r="B2" i="59"/>
  <c r="B2" i="48"/>
  <c r="B2" i="37"/>
  <c r="B2" i="26"/>
  <c r="B2" i="75"/>
  <c r="B2" i="53"/>
  <c r="B2" i="31"/>
  <c r="B2" i="20"/>
  <c r="B2" i="69"/>
  <c r="B2" i="58"/>
  <c r="B2" i="47"/>
  <c r="B2" i="36"/>
  <c r="B2" i="85"/>
  <c r="B2" i="74"/>
  <c r="B2" i="30"/>
  <c r="B2" i="57"/>
  <c r="B2" i="46"/>
  <c r="B2" i="24"/>
  <c r="B2" i="84"/>
  <c r="B2" i="51"/>
  <c r="B2" i="18"/>
  <c r="B2" i="83"/>
  <c r="B2" i="72"/>
  <c r="B2" i="61"/>
  <c r="B2" i="28"/>
  <c r="B2" i="17"/>
  <c r="B2" i="66"/>
  <c r="B2" i="22"/>
  <c r="B2" i="82"/>
  <c r="B2" i="71"/>
  <c r="B2" i="49"/>
  <c r="B2" i="38"/>
  <c r="B2" i="76"/>
  <c r="B2" i="65"/>
  <c r="B2" i="54"/>
  <c r="B2" i="21"/>
  <c r="B2" i="14"/>
  <c r="B2" i="5"/>
  <c r="B2" i="9" l="1"/>
  <c r="B2" i="10"/>
  <c r="B2" i="7"/>
</calcChain>
</file>

<file path=xl/sharedStrings.xml><?xml version="1.0" encoding="utf-8"?>
<sst xmlns="http://schemas.openxmlformats.org/spreadsheetml/2006/main" count="5827" uniqueCount="661">
  <si>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</si>
  <si>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</si>
  <si>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</si>
  <si>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</si>
  <si>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</si>
  <si>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</si>
  <si>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</si>
  <si>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</si>
  <si>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</si>
  <si>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</si>
  <si>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</si>
  <si>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</si>
  <si>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</si>
  <si>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</si>
  <si>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</si>
  <si>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</si>
  <si>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</si>
  <si>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</si>
  <si>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</si>
  <si>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</si>
  <si>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</si>
  <si>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</si>
  <si>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</si>
  <si>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</si>
  <si>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</si>
  <si>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</si>
  <si>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</si>
  <si>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</si>
  <si>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</si>
  <si>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</si>
  <si>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</si>
  <si>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</si>
  <si>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</si>
  <si>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</si>
  <si>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</si>
  <si>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200811</t>
  </si>
  <si>
    <t>Provides the following new factor tables:</t>
  </si>
  <si>
    <t>none</t>
  </si>
  <si>
    <t>Provides the following revised factors:</t>
  </si>
  <si>
    <t>201 to 218 : updated GMP adjustment factors</t>
  </si>
  <si>
    <t>Added 14/05/2020</t>
  </si>
  <si>
    <t>806 and 806 - AVC to AP conversion factors</t>
  </si>
  <si>
    <t>Added 17/02/2020</t>
  </si>
  <si>
    <t>801 - 804 Purchase of Additional Survivor Benefits - factors for updating existing contract member contribution rates</t>
  </si>
  <si>
    <t>Amended 8/10/19</t>
  </si>
  <si>
    <t>Changed column headings for children's trivial commutation tables in sheet 503</t>
  </si>
  <si>
    <t>Added 17/9/19</t>
  </si>
  <si>
    <t>102 - Club transfer factors for immediate payment</t>
  </si>
  <si>
    <t>605, 607 to 614 - scheme pays AA and LTA factors</t>
  </si>
  <si>
    <t>Amended 19/9/17</t>
  </si>
  <si>
    <t>Tables 103 -110 corrections to Club transfer factors for members over age 65 to align with Club memorandum dated April 2019</t>
  </si>
  <si>
    <t>Added 10/9/19</t>
  </si>
  <si>
    <t>402 - late retirement</t>
  </si>
  <si>
    <t xml:space="preserve">Added 03/04/2019 </t>
  </si>
  <si>
    <t>902 and 903 - AVC to AP</t>
  </si>
  <si>
    <t>Added 27/2/19</t>
  </si>
  <si>
    <t>209 - 218 Factors for non-club transfers-in</t>
  </si>
  <si>
    <t>Added 26/2/19</t>
  </si>
  <si>
    <t>306 - 310, 501-503</t>
  </si>
  <si>
    <t>Added 12/3/19</t>
  </si>
  <si>
    <t>316-319; 401</t>
  </si>
  <si>
    <t>Added 22/3/19</t>
  </si>
  <si>
    <t>103 - 110; 707-708; 711-720</t>
  </si>
  <si>
    <t>Confirms that the following factor table is no longer required by SPPA:</t>
  </si>
  <si>
    <t>Version 2023-01</t>
  </si>
  <si>
    <t>Provides the following updated factor tables:</t>
  </si>
  <si>
    <t>x-201 to x-208, x-219, x-301 to x-310, x-316 to x-319</t>
  </si>
  <si>
    <t>Factors still to follow:</t>
  </si>
  <si>
    <t>Methodology changes:</t>
  </si>
  <si>
    <t>Date Modified:</t>
  </si>
  <si>
    <t>Version 2023-02</t>
  </si>
  <si>
    <t>x-209 to x-218, x-401, x-402</t>
  </si>
  <si>
    <t>Version 2023-03</t>
  </si>
  <si>
    <t>x-501 to x-503, x-605, x-607 to x-614</t>
  </si>
  <si>
    <t>Withdrawn factor tables:</t>
  </si>
  <si>
    <t>x-305</t>
  </si>
  <si>
    <t>Version 2023-04</t>
  </si>
  <si>
    <t>Club 2023 Tables 1&amp;2 and 3-6 (Copies of the Club factors)</t>
  </si>
  <si>
    <t>x-701 to x-708, x-711 to x-720,
x-801 to x-804,
x-805 to x-806</t>
  </si>
  <si>
    <t>x-102 to x-110 (old Club factor tables. These have been replaced by Club 2023 factor tables 1&amp;2 and 3-6)</t>
  </si>
  <si>
    <t>Version 2025-01</t>
  </si>
  <si>
    <t>Other changes:</t>
  </si>
  <si>
    <t>The key assumptions underlying the factors have been added on a separate tab called "Assumptions".</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</si>
  <si>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</si>
  <si>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</si>
  <si>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</si>
  <si>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</si>
  <si>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</si>
  <si>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</si>
  <si>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</si>
  <si>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</si>
  <si>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</si>
  <si>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</si>
  <si>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</si>
  <si>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</si>
  <si>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</si>
  <si>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</si>
  <si>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</si>
  <si>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</si>
  <si>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</si>
  <si>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</si>
  <si>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</si>
  <si>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</si>
  <si>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</si>
  <si>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</si>
  <si>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</si>
  <si>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</si>
  <si>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</si>
  <si>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</si>
  <si>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</si>
  <si>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113% of S3NMA_M</t>
  </si>
  <si>
    <t>Female pensioners</t>
  </si>
  <si>
    <t>115% of S3NFA_M</t>
  </si>
  <si>
    <t>Male pensioners (ill-health)</t>
  </si>
  <si>
    <t xml:space="preserve">148% of S3IMA </t>
  </si>
  <si>
    <t>Female pensioners (ill-health)</t>
  </si>
  <si>
    <t>159% of S3IFA</t>
  </si>
  <si>
    <t>Male dependants</t>
  </si>
  <si>
    <t xml:space="preserve">110% of S3DMA </t>
  </si>
  <si>
    <t>Female dependants</t>
  </si>
  <si>
    <t>114% of S3NFA_H</t>
  </si>
  <si>
    <t>Future mortality improvements</t>
  </si>
  <si>
    <t>Based on ONS 2022 principal UK population projection</t>
  </si>
  <si>
    <t>Based on ONS 2020 principal UK population projection</t>
  </si>
  <si>
    <t>Year of use</t>
  </si>
  <si>
    <t xml:space="preserve">2028 for most factors. For factors intended to set a member contribution rate that is payable for the duration of a contract, we select a year of use that reflects the cohort of members who could use those factors </t>
  </si>
  <si>
    <t xml:space="preserve">2024 for most factors. For factors intended to set a member contribution rate that is payable for the duration of a contract, we select a year of use that reflects the cohort of members who could use those factors </t>
  </si>
  <si>
    <t>Proportion of male and female members for unisex factors</t>
  </si>
  <si>
    <t>Members: 40% male, 60% female
Dependants: 60% male, 40% female</t>
  </si>
  <si>
    <t>Expense loading</t>
  </si>
  <si>
    <t>Allowance for short-term dependants’ pensions</t>
  </si>
  <si>
    <t>Normal pension age in the 2015 scheme</t>
  </si>
  <si>
    <t>In line with HMT valuation directions</t>
  </si>
  <si>
    <t>Proportion partnered at retirement</t>
  </si>
  <si>
    <t>Generally in line with 2020 valuation assumptions
100% for options where the member can purchase additional dependant benefits</t>
  </si>
  <si>
    <t>Age difference between member and partner</t>
  </si>
  <si>
    <t>Male: 3 years older than partner
Female: 2 years younger than partner</t>
  </si>
  <si>
    <t>Rates of ill-health retirement</t>
  </si>
  <si>
    <t>In line with 2020 valuation assumptions</t>
  </si>
  <si>
    <t>Mortality before retirement</t>
  </si>
  <si>
    <t>Rates of leaving service</t>
  </si>
  <si>
    <t>Retirement ages</t>
  </si>
  <si>
    <t>All retirements take place at normal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</si>
  <si>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</si>
  <si>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</si>
  <si>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</si>
  <si>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</si>
  <si>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</si>
  <si>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</si>
  <si>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</si>
  <si>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</si>
  <si>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</si>
  <si>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</si>
  <si>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</si>
  <si>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</si>
  <si>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</si>
  <si>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</si>
  <si>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</si>
  <si>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</si>
  <si>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</si>
  <si>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</si>
  <si>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</si>
  <si>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All</t>
  </si>
  <si>
    <t>CETV</t>
  </si>
  <si>
    <t>Non club transfers based on NPA 65</t>
  </si>
  <si>
    <t>Male</t>
  </si>
  <si>
    <t>Age last birthday at relevant date</t>
  </si>
  <si>
    <t>0-201</t>
  </si>
  <si>
    <t>Table NC3</t>
  </si>
  <si>
    <t>Issued</t>
  </si>
  <si>
    <t>Female</t>
  </si>
  <si>
    <t>0-202</t>
  </si>
  <si>
    <t>Table NC4</t>
  </si>
  <si>
    <t>Non club transfers based on NPA 66</t>
  </si>
  <si>
    <t>0-203</t>
  </si>
  <si>
    <t>Table NC5</t>
  </si>
  <si>
    <t>0-204</t>
  </si>
  <si>
    <t>Table 12</t>
  </si>
  <si>
    <t>Non club transfers based on NPA 67</t>
  </si>
  <si>
    <t>0-205</t>
  </si>
  <si>
    <t>Table 13</t>
  </si>
  <si>
    <t>0-206</t>
  </si>
  <si>
    <t>Table 14</t>
  </si>
  <si>
    <t>Non club transfers based on NPA 68</t>
  </si>
  <si>
    <t>0-207</t>
  </si>
  <si>
    <t>Table 15</t>
  </si>
  <si>
    <t>0-208</t>
  </si>
  <si>
    <t>Table 16</t>
  </si>
  <si>
    <t>LGPS_S</t>
  </si>
  <si>
    <t>TV In (non-club)</t>
  </si>
  <si>
    <t>Factors for non-club transfers-in based on NPA 65</t>
  </si>
  <si>
    <t>0-209</t>
  </si>
  <si>
    <t>Table NM65</t>
  </si>
  <si>
    <t>0-210</t>
  </si>
  <si>
    <t>Table NF65</t>
  </si>
  <si>
    <t>Factors for non-club transfers-in based on NPA 66</t>
  </si>
  <si>
    <t>0-211</t>
  </si>
  <si>
    <t>Table NM66</t>
  </si>
  <si>
    <t>0-212</t>
  </si>
  <si>
    <t>Table NF66</t>
  </si>
  <si>
    <t>Factors for non-club transfers-in based on NPA 67</t>
  </si>
  <si>
    <t>0-213</t>
  </si>
  <si>
    <t>Table NM67</t>
  </si>
  <si>
    <t>0-214</t>
  </si>
  <si>
    <t>Table NF67</t>
  </si>
  <si>
    <t>Factors for non-club transfers-in based on NPA 68</t>
  </si>
  <si>
    <t>0-215</t>
  </si>
  <si>
    <t>Table NM68</t>
  </si>
  <si>
    <t>0-216</t>
  </si>
  <si>
    <t>Table NF68</t>
  </si>
  <si>
    <t>Factors for non-Club transfers-in over NPA</t>
  </si>
  <si>
    <t>0-217</t>
  </si>
  <si>
    <t>Table NMOverNPA</t>
  </si>
  <si>
    <t>0-218</t>
  </si>
  <si>
    <t>Table NFOverNPA</t>
  </si>
  <si>
    <t>CRA Conversion Factors - Pension and Lump Sum Conversion Factors</t>
  </si>
  <si>
    <t>Male and Female</t>
  </si>
  <si>
    <t>Relevant Period (years)</t>
  </si>
  <si>
    <t>0-219</t>
  </si>
  <si>
    <t>Table 11</t>
  </si>
  <si>
    <t>PenCE</t>
  </si>
  <si>
    <t>Pensioner cash equivalent factors on divorce - non ill health cases</t>
  </si>
  <si>
    <t>0-301</t>
  </si>
  <si>
    <t>Table 1.1</t>
  </si>
  <si>
    <t>0-302</t>
  </si>
  <si>
    <t>Table 1.2</t>
  </si>
  <si>
    <t>Ill health pensioner cash equivalent factors on divorce</t>
  </si>
  <si>
    <t>0-303</t>
  </si>
  <si>
    <t>Table 2.1</t>
  </si>
  <si>
    <t>0-304</t>
  </si>
  <si>
    <t>Table 2.2</t>
  </si>
  <si>
    <t>Pension credit</t>
  </si>
  <si>
    <t>Pension credit - Factors applicable to former spouse or civil partner below age 65 (pre 2015 transfer day)</t>
  </si>
  <si>
    <t>0-306</t>
  </si>
  <si>
    <t>Table 6.1</t>
  </si>
  <si>
    <t>0-307</t>
  </si>
  <si>
    <t>Table 6.2</t>
  </si>
  <si>
    <t>Pension credit - Factors applicable to former spouse or civil partner age 65 or above (pre 2015 transfer day)</t>
  </si>
  <si>
    <t>0-308</t>
  </si>
  <si>
    <t>Table 7.1</t>
  </si>
  <si>
    <t>0-309</t>
  </si>
  <si>
    <t>Table 7.2</t>
  </si>
  <si>
    <t>Pension credit factors applicable to the former spouse or civil partner (post 2015 transfer day)</t>
  </si>
  <si>
    <t>Unisex</t>
  </si>
  <si>
    <t>0-310</t>
  </si>
  <si>
    <t>Table 4.1</t>
  </si>
  <si>
    <t>Pension debits - reduction to pension debits on early retirement in ill health (pre 2015 transfer day)</t>
  </si>
  <si>
    <t>Male &amp; Female</t>
  </si>
  <si>
    <t>Years Early</t>
  </si>
  <si>
    <t>0-316</t>
  </si>
  <si>
    <t>Table A</t>
  </si>
  <si>
    <t>Pension debits - reduction to pension debits on early retirement in normal health (pre 2015 transfer day)</t>
  </si>
  <si>
    <t>0-317</t>
  </si>
  <si>
    <t>Table B</t>
  </si>
  <si>
    <t>Pension debits - reduction to pension debits on early retirement in ill health (post 2015 transfer day)</t>
  </si>
  <si>
    <t>0-318</t>
  </si>
  <si>
    <t>Pension debits - reduction to pension debits on early retirement in normal health (post 2015 transfer day)</t>
  </si>
  <si>
    <t>0-319</t>
  </si>
  <si>
    <t>ERF</t>
  </si>
  <si>
    <t>Early retirement - Factors to use after age 55</t>
  </si>
  <si>
    <t>0-401</t>
  </si>
  <si>
    <t>Appendix A: Table 1</t>
  </si>
  <si>
    <t>LRF</t>
  </si>
  <si>
    <t>Late retirement - increase in pension</t>
  </si>
  <si>
    <t>Years late</t>
  </si>
  <si>
    <t>0-402</t>
  </si>
  <si>
    <t>Appendix A</t>
  </si>
  <si>
    <t>Trivial commutation</t>
  </si>
  <si>
    <t>Trivial commutation - Factors for member's pension</t>
  </si>
  <si>
    <t>Member's age last birthday at the date of commutation</t>
  </si>
  <si>
    <t>0-501</t>
  </si>
  <si>
    <t>Trivial commutation - Factors for surviving adult dependant's and pension credit member's pension</t>
  </si>
  <si>
    <t>Age last birthday</t>
  </si>
  <si>
    <t>0-502</t>
  </si>
  <si>
    <t>Trivial commutation - Factors for children's pension, other than in the case of an incapacitated child, where the child is below age 16</t>
  </si>
  <si>
    <t>Age last birthday of child</t>
  </si>
  <si>
    <t>0-503A</t>
  </si>
  <si>
    <t>Table C</t>
  </si>
  <si>
    <t>Trivial commutation - Factors for children's pension, other than in the case of an incapacitated child, where the child is between 16 and 23</t>
  </si>
  <si>
    <t>Number of years expected to remain in full-time education</t>
  </si>
  <si>
    <t>0-503B</t>
  </si>
  <si>
    <t>Scheme pays AA</t>
  </si>
  <si>
    <t>Scheme pays factors based on NPA of 65</t>
  </si>
  <si>
    <t>0-605</t>
  </si>
  <si>
    <t>Table A1</t>
  </si>
  <si>
    <t>Age pensioner pension offset factors</t>
  </si>
  <si>
    <t>0-607</t>
  </si>
  <si>
    <t>Table D1</t>
  </si>
  <si>
    <t>Ill-health pensioner pension offset factors</t>
  </si>
  <si>
    <t>0-608</t>
  </si>
  <si>
    <t>Table E1</t>
  </si>
  <si>
    <t>Pre-2015</t>
  </si>
  <si>
    <t>Reduction to pension offset on ill health retirement</t>
  </si>
  <si>
    <t>Years until age 65 at date of retirement</t>
  </si>
  <si>
    <t>0-609</t>
  </si>
  <si>
    <t>Table B1</t>
  </si>
  <si>
    <t>Reduction to pension offset on retirement before age 65</t>
  </si>
  <si>
    <t>0-610</t>
  </si>
  <si>
    <t>Table B2</t>
  </si>
  <si>
    <t xml:space="preserve">Reduction to pension offset on ill health retirement </t>
  </si>
  <si>
    <t>Years until normal pension age at date of retirement</t>
  </si>
  <si>
    <t>0-611</t>
  </si>
  <si>
    <t>Reduction to pension offset in normal health retirement before NPA</t>
  </si>
  <si>
    <t>0-612</t>
  </si>
  <si>
    <t>Scheme Pays LTA</t>
  </si>
  <si>
    <t>Factors for calculating Lifetime Allowance debit (non ill-health cases)</t>
  </si>
  <si>
    <t>Age last birthday at retirement</t>
  </si>
  <si>
    <t>0-613</t>
  </si>
  <si>
    <t>Factors for calculating lifetime allowance debit (retirement in ill health)</t>
  </si>
  <si>
    <t>0-614</t>
  </si>
  <si>
    <t>Pre 2012</t>
  </si>
  <si>
    <t>Added pension</t>
  </si>
  <si>
    <t>Additional own pension – regular monthly contributions – Males (cost of purchasing £250 pa AP) - elections that commenced prior to 1 April 2012</t>
  </si>
  <si>
    <t>Age at first contribution</t>
  </si>
  <si>
    <t>0-701</t>
  </si>
  <si>
    <t>Additional own pension – regular monthly contributions – Females (cost of purchasing £250 pa AP) - elections that commenced prior to 1 April 2012</t>
  </si>
  <si>
    <t>0-702</t>
  </si>
  <si>
    <t>Additional own and dependants’ pension – regular monthly contributions – Males (cost of purchasing £250 pa AP) - elections that commenced prior to 1 April 2012</t>
  </si>
  <si>
    <t>0-703</t>
  </si>
  <si>
    <t>Additional own and dependants’ pension – regular monthly contributions – Females (cost of purchasing £250 pa AP) - elections that commenced prior to 1 April 2012</t>
  </si>
  <si>
    <t>0-704</t>
  </si>
  <si>
    <t>2012-2015</t>
  </si>
  <si>
    <t>Additional own pension - cost of purchasing £250 AP - regular monthly contributions - Males (purchase of additional pension between 1 April 2012 and 31 March 2015)</t>
  </si>
  <si>
    <t>0-705</t>
  </si>
  <si>
    <t>Additional own pension - cost of purchasing £250 AP - regular monthly contributions - Females (purchase of additional pension between 1 April 2012 and 31 March 2015)</t>
  </si>
  <si>
    <t>0-706</t>
  </si>
  <si>
    <t>Table D</t>
  </si>
  <si>
    <t>Additional own and dependant's pension - cost of purchasing £250 AP - regular monthly contributions - Males (purchase of additional pension between 1 April 2012 and 31 March 2015)</t>
  </si>
  <si>
    <t>0-707</t>
  </si>
  <si>
    <t>Table E</t>
  </si>
  <si>
    <t>Additional own and dependant's pension - cost of purchasing £250 AP - regular monthly contributions - Females (purchase of additional pension between 1 April 2012 and 31 March 2015)</t>
  </si>
  <si>
    <t>0-708</t>
  </si>
  <si>
    <t>Table F</t>
  </si>
  <si>
    <t>Post 2015</t>
  </si>
  <si>
    <t>Additional pension - lump sum contributions - Males (Purchased on or after 1 April 2015)</t>
  </si>
  <si>
    <t>Age at Payment</t>
  </si>
  <si>
    <t>0-711</t>
  </si>
  <si>
    <t>Additional pension - lump sum contributions - Females (Purchased on or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</si>
  <si>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</si>
  <si>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</si>
  <si>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</si>
  <si>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</si>
  <si>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</si>
  <si>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</si>
  <si>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</si>
  <si>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</si>
  <si>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</si>
  <si>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</si>
  <si>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</si>
  <si>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</si>
  <si>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</si>
  <si>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</si>
  <si>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</si>
  <si>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</si>
  <si>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</si>
  <si>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</si>
  <si>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</si>
  <si>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</si>
  <si>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</si>
  <si>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Additional survivor benefits</t>
  </si>
  <si>
    <t>Cost of one year’s additional survivor benefits - Additional survivor benefit contribution rate - cost expressed as a percentage of full time equivalent salary - male member with female partner</t>
  </si>
  <si>
    <t>0-801</t>
  </si>
  <si>
    <t>Cost of one year’s additional survivor benefits - Additional survivor benefit contribution rate - cost expressed as a percentage of full time equivalent salary - female member with male partner</t>
  </si>
  <si>
    <t>0-802</t>
  </si>
  <si>
    <t>Cost of one year’s additional survivor benefits - Additional survivor benefit contribution rate - cost expressed as a percentage of full time equivalent salary - male member with male partner</t>
  </si>
  <si>
    <t>0-803</t>
  </si>
  <si>
    <t>Cost of one year’s additional survivor benefits - Additional survivor benefit contribution rate - cost expressed as a percentage of full time equivalent salary - female member with female partner</t>
  </si>
  <si>
    <t>0-804</t>
  </si>
  <si>
    <t>AVC to AP</t>
  </si>
  <si>
    <t>Use of accumulated AVCs for additional pension. Amount of additional annual pension for every £100 of accumulated AVCs - retirements in normal health</t>
  </si>
  <si>
    <t xml:space="preserve">Age at date member becomes entitled to an immediate pension or, if later, the date of election under Regulation 17(6) in years and complete months </t>
  </si>
  <si>
    <t>0-805</t>
  </si>
  <si>
    <t xml:space="preserve">Table 1 </t>
  </si>
  <si>
    <t>Use of accumulated AVCs for additional pension. Amount of additional annual pension for every £100 of accumulated AVCs - retirements in ill health</t>
  </si>
  <si>
    <t>0-806</t>
  </si>
  <si>
    <t xml:space="preserve">Table 2 </t>
  </si>
  <si>
    <t>Data Item</t>
  </si>
  <si>
    <t>Factor Table Information</t>
  </si>
  <si>
    <t>Client</t>
  </si>
  <si>
    <t>Section Number</t>
  </si>
  <si>
    <t>Table Reference</t>
  </si>
  <si>
    <t>Related Factor Table Reference</t>
  </si>
  <si>
    <t>Assumption Set</t>
  </si>
  <si>
    <t>Age</t>
  </si>
  <si>
    <t>Gross pension of £1 pa</t>
  </si>
  <si>
    <t>Lump sum of £1</t>
  </si>
  <si>
    <t>Surviving partner's pension of £1 pa</t>
  </si>
  <si>
    <t>Adjustment for Pre 88 GMP of £1 pa</t>
  </si>
  <si>
    <t>Adjustment for Post 88 GMP of £1 pa</t>
  </si>
  <si>
    <t>Deduction for NI modification of £1 pa</t>
  </si>
  <si>
    <t>Adjustment for pre-88 GMP of £1 pa</t>
  </si>
  <si>
    <t>Adjustment for post-88 GMP of £1 pa</t>
  </si>
  <si>
    <t xml:space="preserve">Personal Pension (Male) </t>
  </si>
  <si>
    <t>Personal Pension (Female)</t>
  </si>
  <si>
    <t>Lump Sum (Both sexes)</t>
  </si>
  <si>
    <t>Member's pension of £1 per annum</t>
  </si>
  <si>
    <t>Surviving partner's pension of £1 per annum</t>
  </si>
  <si>
    <t>Deduction for GMP of £1 pa</t>
  </si>
  <si>
    <t xml:space="preserve">Lump sum of £1  </t>
  </si>
  <si>
    <t>Normal Pension Age of 65</t>
  </si>
  <si>
    <t>Normal Pension Age of 66</t>
  </si>
  <si>
    <t>Normal Pension Age of 67</t>
  </si>
  <si>
    <t>Normal Pension Age of 68</t>
  </si>
  <si>
    <t>Pension Reduction (%) - Males</t>
  </si>
  <si>
    <t>Pension Reduction (%) - Females</t>
  </si>
  <si>
    <t>Retirement Grant Reduction All Members %</t>
  </si>
  <si>
    <t>Pension Reduction(%) male</t>
  </si>
  <si>
    <t>Pension Reduction(%) female</t>
  </si>
  <si>
    <t>Retirement Grant Reduction (%) - All Members</t>
  </si>
  <si>
    <t>Years Late</t>
  </si>
  <si>
    <t>Pension Increase (%)</t>
  </si>
  <si>
    <t>Retirement Grant Increase (%)</t>
  </si>
  <si>
    <t>Factor to apply to Member's pension (Fac1) - Males</t>
  </si>
  <si>
    <t>Factor to apply to Dependant's pension (Fac2) - Males</t>
  </si>
  <si>
    <t>Factor to apply to Member's pension (Fac1) - Females</t>
  </si>
  <si>
    <t>Factor to apply to Dependant's pension (Fac2) - Females</t>
  </si>
  <si>
    <t>Factor to apply to whole of pension (Fac1) - Males</t>
  </si>
  <si>
    <t>Factor to apply to whole of pension (Fac1) - Females</t>
  </si>
  <si>
    <t>Factor to apply to child's pension (Fac1)</t>
  </si>
  <si>
    <t xml:space="preserve">Factor to apply to child’s pension (Fac1) </t>
  </si>
  <si>
    <t>Normal pension age of 65</t>
  </si>
  <si>
    <t>Normal pension age of 66</t>
  </si>
  <si>
    <t>Normal pension age of 67</t>
  </si>
  <si>
    <t>Normal pension age of 68</t>
  </si>
  <si>
    <t>Male Factor</t>
  </si>
  <si>
    <t>Female Factor</t>
  </si>
  <si>
    <t>Pension Offset Reduction (%) - Males</t>
  </si>
  <si>
    <t>Pension Offset Reduction (%) - Females</t>
  </si>
  <si>
    <t>Gross pension of £1 per annum - Males</t>
  </si>
  <si>
    <t>Gross pension of £1 per annum - Females</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</si>
  <si>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</si>
  <si>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</si>
  <si>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</si>
  <si>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</si>
  <si>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</si>
  <si>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</si>
  <si>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</si>
  <si>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</si>
  <si>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</si>
  <si>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</si>
  <si>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</si>
  <si>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</si>
  <si>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</si>
  <si>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</si>
  <si>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</si>
  <si>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</si>
  <si>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</si>
  <si>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</si>
  <si>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</si>
  <si>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</si>
  <si>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</si>
  <si>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</si>
  <si>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</si>
  <si>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</si>
  <si>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</si>
  <si>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</si>
  <si>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</si>
  <si>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</si>
  <si>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</si>
  <si>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</si>
  <si>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</si>
  <si>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</si>
  <si>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</si>
  <si>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</si>
  <si>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</si>
  <si>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</si>
  <si>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</si>
  <si>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</si>
  <si>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</si>
  <si>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</si>
  <si>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</si>
  <si>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</si>
  <si>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</si>
  <si>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</si>
  <si>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</si>
  <si>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</si>
  <si>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</si>
  <si>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</si>
  <si>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Lump sum contribution (£) for an increase in pension of £100 a year - NPA 65</t>
  </si>
  <si>
    <t>Lump sum contribution (£) for an increase in pension of £100 a year - NPA 66</t>
  </si>
  <si>
    <t>Lump sum contribution (£) for an increase in pension of £100 a year - NPA 67</t>
  </si>
  <si>
    <t>Lump sum contribution (£)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</si>
  <si>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</si>
  <si>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</si>
  <si>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</si>
  <si>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</si>
  <si>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</si>
  <si>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</si>
  <si>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</si>
  <si>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</si>
  <si>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</si>
  <si>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</si>
  <si>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</si>
  <si>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</si>
  <si>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</si>
  <si>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</si>
  <si>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</si>
  <si>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</si>
  <si>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</si>
  <si>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</si>
  <si>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</si>
  <si>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</si>
  <si>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</si>
  <si>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</si>
  <si>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</si>
  <si>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</si>
  <si>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</si>
  <si>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</si>
  <si>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</si>
  <si>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</si>
  <si>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</si>
  <si>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</si>
  <si>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</si>
  <si>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</si>
  <si>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</si>
  <si>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</si>
  <si>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</si>
  <si>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</si>
  <si>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</si>
  <si>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</si>
  <si>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</si>
  <si>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</si>
  <si>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</si>
  <si>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</si>
  <si>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</si>
  <si>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</si>
  <si>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</si>
  <si>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</si>
  <si>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</si>
  <si>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</si>
  <si>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</si>
  <si>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</si>
  <si>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</si>
  <si>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</si>
  <si>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Payment period (years) 1</t>
  </si>
  <si>
    <t>Payment period (years) 2</t>
  </si>
  <si>
    <t>Payment period (years) 3</t>
  </si>
  <si>
    <t>Payment period (years) 4</t>
  </si>
  <si>
    <t>Payment period (years) 5</t>
  </si>
  <si>
    <t>Payment period (years) 6</t>
  </si>
  <si>
    <t>Payment period (years) 7</t>
  </si>
  <si>
    <t>Payment period (years) 8</t>
  </si>
  <si>
    <t>Payment period (years) 9</t>
  </si>
  <si>
    <t>Payment period (years) 10</t>
  </si>
  <si>
    <t>Payment period (years) 11</t>
  </si>
  <si>
    <t>Payment period (years) 12</t>
  </si>
  <si>
    <t>Payment period (years) 13</t>
  </si>
  <si>
    <t>Payment period (years) 14</t>
  </si>
  <si>
    <t>Payment period (years) 15</t>
  </si>
  <si>
    <t>Payment period (years) 16</t>
  </si>
  <si>
    <t>Payment period (years) 17</t>
  </si>
  <si>
    <t>Payment period (years) 18</t>
  </si>
  <si>
    <t>Payment period (years) 19</t>
  </si>
  <si>
    <t>Payment period (years) 20</t>
  </si>
  <si>
    <t>Payment period (years) 21</t>
  </si>
  <si>
    <t>Payment period (years) 22</t>
  </si>
  <si>
    <t>Payment period (years) 23</t>
  </si>
  <si>
    <t>Payment period (years) 24</t>
  </si>
  <si>
    <t>Payment period (years) 25</t>
  </si>
  <si>
    <t>Payment period (years) 26</t>
  </si>
  <si>
    <t>Payment period (years) 27</t>
  </si>
  <si>
    <t>Payment period (years) 28</t>
  </si>
  <si>
    <t/>
  </si>
  <si>
    <t>Pension (£) for member if bought with dependants' benefits</t>
  </si>
  <si>
    <t>Pension (£) for member only</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</si>
  <si>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</si>
  <si>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</si>
  <si>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</si>
  <si>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</si>
  <si>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</si>
  <si>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</si>
  <si>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</si>
  <si>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</si>
  <si>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</si>
  <si>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</si>
  <si>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</si>
  <si>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</si>
  <si>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</si>
  <si>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</si>
  <si>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</si>
  <si>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</si>
  <si>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</si>
  <si>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</si>
  <si>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</si>
  <si>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</si>
  <si>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</si>
  <si>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</si>
  <si>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</si>
  <si>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</si>
  <si>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</si>
  <si>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</si>
  <si>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</si>
  <si>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</si>
  <si>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</si>
  <si>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</si>
  <si>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</si>
  <si>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</si>
  <si>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</si>
  <si>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</si>
  <si>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</si>
  <si>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</si>
  <si>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</si>
  <si>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</si>
  <si>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</si>
  <si>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</si>
  <si>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</si>
  <si>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</si>
  <si>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</si>
  <si>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</si>
  <si>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</si>
  <si>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</si>
  <si>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</si>
  <si>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</si>
  <si>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</si>
  <si>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</si>
  <si>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</si>
  <si>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</si>
  <si>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</si>
  <si>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</si>
  <si>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</si>
  <si>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</si>
  <si>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</si>
  <si>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</si>
  <si>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</si>
  <si>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</si>
  <si>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</si>
  <si>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</si>
  <si>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</si>
  <si>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</si>
  <si>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</si>
  <si>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</si>
  <si>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</si>
  <si>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</si>
  <si>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</si>
  <si>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</si>
  <si>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</si>
  <si>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</si>
  <si>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</si>
  <si>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</si>
  <si>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</si>
  <si>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</si>
  <si>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</si>
  <si>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</si>
  <si>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</si>
  <si>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</si>
  <si>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</si>
  <si>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</si>
  <si>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</si>
  <si>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</si>
  <si>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</si>
  <si>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</si>
  <si>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</si>
  <si>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</si>
  <si>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</si>
  <si>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</si>
  <si>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Version 2026-01</t>
  </si>
  <si>
    <t>Local Government Pension Scheme (Scotland): Application of a pension debit for divorced members - Transfer date before 1 April 2015.  Factors and guidance.  Dated 18 March 2020</t>
  </si>
  <si>
    <t>Local Government Pension Scheme (Scotland): Application of a pension debit for divorced Members - Transfer date from 1 April 2015.  Factors and guidance.  Dated 18 March 2020</t>
  </si>
  <si>
    <t>x-201 to x-208, x-219, x-301 to x-304, x-306 to x-310</t>
  </si>
  <si>
    <t>Version 2023-04b</t>
  </si>
  <si>
    <t>x-701 to x-708, x-711 to x-720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</si>
</sst>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
  </numFmts>
  <fonts count="36"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
      <sz val="10"/>
      <color theme="9" tint="-0.249977111117893"/>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cellStyleXfs>
  <cellXfs count="71">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166" fontId="0" fillId="0" borderId="0" xfId="0" applyNumberFormat="1" applyFill="1" applyAlignment="1">
      <alignment horizontal="center"/>
    </xf>
    <xf numFmtId="10"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14" fontId="29" fillId="0" borderId="0" xfId="0" applyNumberFormat="1" applyFont="1" applyFill="1" applyAlignment="1"/>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Fill="1" applyAlignment="1">
      <alignment horizontal="center" vertical="center" wrapText="1"/>
    </xf>
    <xf numFmtId="2" fontId="31" fillId="0" borderId="0" xfId="0" applyNumberFormat="1" applyFont="1" applyFill="1" applyAlignment="1">
      <alignment horizontal="center" vertical="center"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0" fontId="33" fillId="0" borderId="0" xfId="0" applyFont="1" applyAlignment="1">
      <alignment horizontal="left" vertical="center" wrapText="1"/>
    </xf>
    <xf numFmtId="1" fontId="32" fillId="0" borderId="0" xfId="0" applyNumberFormat="1" applyFont="1" applyAlignment="1">
      <alignment horizontal="center" vertical="center" wrapText="1"/>
    </xf>
    <xf numFmtId="0" fontId="33" fillId="0" borderId="0" xfId="0" applyFont="1" applyAlignment="1">
      <alignment horizontal="center" vertical="center"/>
    </xf>
    <xf numFmtId="164" fontId="33" fillId="0" borderId="0" xfId="0" applyNumberFormat="1" applyFont="1" applyAlignment="1">
      <alignment horizontal="center" vertical="center"/>
    </xf>
    <xf numFmtId="14" fontId="33" fillId="0" borderId="0" xfId="0" applyNumberFormat="1" applyFont="1" applyFill="1" applyAlignment="1"/>
    <xf numFmtId="0" fontId="35" fillId="0" borderId="0" xfId="0" applyFont="1" applyFill="1" applyAlignment="1"/>
    <xf numFmtId="0" fontId="35" fillId="0" borderId="0" xfId="0" applyFont="1" applyFill="1" applyAlignment="1">
      <alignment wrapText="1"/>
    </xf>
    <xf numFmtId="14" fontId="35" fillId="0" borderId="0" xfId="0" applyNumberFormat="1" applyFont="1" applyFill="1" applyAlignment="1"/>
  </cellXfs>
  <cellStyles count="31">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826">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7"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7"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825"/>
      <tableStyleElement type="headerRow" dxfId="824"/>
      <tableStyleElement type="totalRow" dxfId="823"/>
      <tableStyleElement type="firstColumn" dxfId="822"/>
      <tableStyleElement type="lastColumn" dxfId="821"/>
      <tableStyleElement type="firstRowStripe" dxfId="820"/>
    </tableStyle>
    <tableStyle name="factors_info_tables 2" pivot="0" count="7" xr9:uid="{3FCF1831-2057-4FA5-9F11-ED5E630FE351}">
      <tableStyleElement type="wholeTable" dxfId="819"/>
      <tableStyleElement type="headerRow" dxfId="818"/>
      <tableStyleElement type="totalRow" dxfId="817"/>
      <tableStyleElement type="firstColumn" dxfId="816"/>
      <tableStyleElement type="lastColumn" dxfId="815"/>
      <tableStyleElement type="firstRowStripe" dxfId="814"/>
      <tableStyleElement type="secondRowStripe" dxfId="813"/>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794" dataDxfId="793">
  <autoFilter ref="A6:C36" xr:uid="{5867D1E3-03AB-4746-8B71-91C0E9F37CC6}"/>
  <tableColumns count="3">
    <tableColumn id="1" xr3:uid="{A0123B3F-DD51-4E80-AF96-8EE75733E5DE}" name="Assumptions underlying factors" dataDxfId="792"/>
    <tableColumn id="2" xr3:uid="{364EC9BF-E51C-4E91-BFDB-864F1F09D986}" name="2026 factor review set" dataDxfId="791"/>
    <tableColumn id="3" xr3:uid="{5BB598A0-04CA-466B-B3CD-3613DDBE97F5}" name="2023 factor review set" dataDxfId="790"/>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1A78E18-F884-4F3C-8A19-08DD2136880D}" name="x_208_template_table_1" displayName="x_208_template_table_1" ref="A6:B21" totalsRowShown="0">
  <autoFilter ref="A6:B21" xr:uid="{C725761B-DC0A-4807-ABBB-1B10DF3821F0}">
    <filterColumn colId="0" hiddenButton="1"/>
    <filterColumn colId="1" hiddenButton="1"/>
  </autoFilter>
  <tableColumns count="2">
    <tableColumn id="1" xr3:uid="{69E1EBE7-DF65-4C7D-AC31-A74681897195}" name="Data Item" dataDxfId="775"/>
    <tableColumn id="2" xr3:uid="{4F85A039-DD1B-47C1-8A75-F2A72231DD89}" name="Factor Table Information" dataDxfId="774"/>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87A9C32-D30A-45EE-94BA-E5179D450B05}" name="x_209_template_table_1" displayName="x_209_template_table_1" ref="A6:B21" totalsRowShown="0">
  <autoFilter ref="A6:B21" xr:uid="{C725761B-DC0A-4807-ABBB-1B10DF3821F0}">
    <filterColumn colId="0" hiddenButton="1"/>
    <filterColumn colId="1" hiddenButton="1"/>
  </autoFilter>
  <tableColumns count="2">
    <tableColumn id="1" xr3:uid="{A1956E8E-3A95-4FDA-8D9E-37591603E7C0}" name="Data Item" dataDxfId="773"/>
    <tableColumn id="2" xr3:uid="{4A53D926-AEE9-474E-9E1D-DDACD9AB0D9E}" name="Factor Table Information" dataDxfId="772"/>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756F737-692A-4FC4-9F2C-102535858489}" name="x_210_template_table_1" displayName="x_210_template_table_1" ref="A6:B21" totalsRowShown="0">
  <autoFilter ref="A6:B21" xr:uid="{C725761B-DC0A-4807-ABBB-1B10DF3821F0}">
    <filterColumn colId="0" hiddenButton="1"/>
    <filterColumn colId="1" hiddenButton="1"/>
  </autoFilter>
  <tableColumns count="2">
    <tableColumn id="1" xr3:uid="{27D24547-C800-4025-8033-A33FC30B6AA1}" name="Data Item" dataDxfId="771"/>
    <tableColumn id="2" xr3:uid="{29F4D792-96C1-4617-9621-7C1E28642AAA}" name="Factor Table Information" dataDxfId="770"/>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A27D23-C827-4F10-80FD-586F0E432794}" name="x_211_template_table_1" displayName="x_211_template_table_1" ref="A6:B21" totalsRowShown="0">
  <autoFilter ref="A6:B21" xr:uid="{C725761B-DC0A-4807-ABBB-1B10DF3821F0}">
    <filterColumn colId="0" hiddenButton="1"/>
    <filterColumn colId="1" hiddenButton="1"/>
  </autoFilter>
  <tableColumns count="2">
    <tableColumn id="1" xr3:uid="{4102E86E-57FF-46A5-8440-65CC36F09F44}" name="Data Item" dataDxfId="769"/>
    <tableColumn id="2" xr3:uid="{E32DAEC5-646D-41B4-8843-35565DF8A15D}" name="Factor Table Information" dataDxfId="768"/>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AEFD33-4486-419C-8FFB-50111D81254F}" name="x_212_template_table_1" displayName="x_212_template_table_1" ref="A6:B21" totalsRowShown="0">
  <autoFilter ref="A6:B21" xr:uid="{C725761B-DC0A-4807-ABBB-1B10DF3821F0}">
    <filterColumn colId="0" hiddenButton="1"/>
    <filterColumn colId="1" hiddenButton="1"/>
  </autoFilter>
  <tableColumns count="2">
    <tableColumn id="1" xr3:uid="{92638707-44FA-4D6C-AB9C-0DFA5437608D}" name="Data Item" dataDxfId="767"/>
    <tableColumn id="2" xr3:uid="{86773506-1D97-4473-B37D-7B213D47EEFA}" name="Factor Table Information" dataDxfId="766"/>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2EAC18F-3841-45A7-A0A0-3C87CEC37531}" name="x_213_template_table_1" displayName="x_213_template_table_1" ref="A6:B21" totalsRowShown="0">
  <autoFilter ref="A6:B21" xr:uid="{C725761B-DC0A-4807-ABBB-1B10DF3821F0}">
    <filterColumn colId="0" hiddenButton="1"/>
    <filterColumn colId="1" hiddenButton="1"/>
  </autoFilter>
  <tableColumns count="2">
    <tableColumn id="1" xr3:uid="{5B59D704-97FE-4334-9212-B86109D579B6}" name="Data Item" dataDxfId="765"/>
    <tableColumn id="2" xr3:uid="{DD4A7A6F-0F0B-4AF7-92C9-C7047601B2C4}" name="Factor Table Information" dataDxfId="764"/>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FAFF7B4-5065-448B-9144-F1F63F50FB7C}" name="x_214_template_table_1" displayName="x_214_template_table_1" ref="A6:B21" totalsRowShown="0">
  <autoFilter ref="A6:B21" xr:uid="{C725761B-DC0A-4807-ABBB-1B10DF3821F0}">
    <filterColumn colId="0" hiddenButton="1"/>
    <filterColumn colId="1" hiddenButton="1"/>
  </autoFilter>
  <tableColumns count="2">
    <tableColumn id="1" xr3:uid="{8AE8F26A-8C02-4CD0-988B-08EE34B5F755}" name="Data Item" dataDxfId="763"/>
    <tableColumn id="2" xr3:uid="{FE277BEF-9C2D-4356-A43D-6EEE8164D354}" name="Factor Table Information" dataDxfId="762"/>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7227B31-E6C2-471C-BF1B-45AB64EC9DF8}" name="x_215_template_table_1" displayName="x_215_template_table_1" ref="A6:B21" totalsRowShown="0">
  <autoFilter ref="A6:B21" xr:uid="{C725761B-DC0A-4807-ABBB-1B10DF3821F0}">
    <filterColumn colId="0" hiddenButton="1"/>
    <filterColumn colId="1" hiddenButton="1"/>
  </autoFilter>
  <tableColumns count="2">
    <tableColumn id="1" xr3:uid="{751207A2-98CA-43CE-82AD-4DF77E4F732E}" name="Data Item" dataDxfId="761"/>
    <tableColumn id="2" xr3:uid="{36C6826A-CFD9-4754-B3B6-56577F96A93F}" name="Factor Table Information" dataDxfId="760"/>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E8011A5-BE8F-4519-BB83-312D9DA28CE4}" name="x_216_template_table_1" displayName="x_216_template_table_1" ref="A6:B21" totalsRowShown="0">
  <autoFilter ref="A6:B21" xr:uid="{C725761B-DC0A-4807-ABBB-1B10DF3821F0}">
    <filterColumn colId="0" hiddenButton="1"/>
    <filterColumn colId="1" hiddenButton="1"/>
  </autoFilter>
  <tableColumns count="2">
    <tableColumn id="1" xr3:uid="{FE8388F0-18EB-4E1B-BE4F-3A9C06E670D6}" name="Data Item" dataDxfId="759"/>
    <tableColumn id="2" xr3:uid="{ECA713FB-5220-462E-BD84-608FE02C165D}" name="Factor Table Information" dataDxfId="758"/>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8006508-943B-4547-B1B5-D283344C3D45}" name="x_217_template_table_1" displayName="x_217_template_table_1" ref="A6:B21" totalsRowShown="0">
  <autoFilter ref="A6:B21" xr:uid="{C725761B-DC0A-4807-ABBB-1B10DF3821F0}">
    <filterColumn colId="0" hiddenButton="1"/>
    <filterColumn colId="1" hiddenButton="1"/>
  </autoFilter>
  <tableColumns count="2">
    <tableColumn id="1" xr3:uid="{5D548FBE-60A4-4EAE-9AA4-0BCE636E9F37}" name="Data Item" dataDxfId="757"/>
    <tableColumn id="2" xr3:uid="{E711C35F-A053-464C-81D0-D2E0A52B7788}" name="Factor Table Information" dataDxfId="756"/>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78" totalsRowShown="0" headerRowDxfId="812" dataDxfId="811">
  <autoFilter ref="A7:P78" xr:uid="{3C0DB539-FF7D-4AE8-A136-71294137EDDD}"/>
  <tableColumns count="16">
    <tableColumn id="16" xr3:uid="{AD00A7A2-1E25-4CED-B71E-C04F52532AF9}" name="Link to Tables" dataDxfId="810" dataCellStyle="Hyperlink">
      <calculatedColumnFormula>HYPERLINK("#'x-" &amp; factor_list_table[[#This Row],[Series Number]] &amp; "'!A1", "x-" &amp; factor_list_table[[#This Row],[Series Number]])</calculatedColumnFormula>
    </tableColumn>
    <tableColumn id="1" xr3:uid="{31EF05DA-0C14-4B08-9BF5-EE7FBBB4706E}" name="Scheme" dataDxfId="809"/>
    <tableColumn id="2" xr3:uid="{8F58F67B-E05E-4DB6-BF88-E92042A8F804}" name="Section" dataDxfId="808"/>
    <tableColumn id="3" xr3:uid="{C0CC1951-45CA-47FA-980B-1AD23814E39F}" name="Factor Type" dataDxfId="807"/>
    <tableColumn id="4" xr3:uid="{9F12BD33-F9DF-49F8-9914-453AC95DF880}" name="Description" dataDxfId="806"/>
    <tableColumn id="5" xr3:uid="{26876318-934A-41B2-B629-0C93C4B8D47A}" name="Gender" dataDxfId="805"/>
    <tableColumn id="6" xr3:uid="{D347DB19-8E22-4CF2-926B-735C5B28F5EB}" name="Factor Age/Period Definition" dataDxfId="804"/>
    <tableColumn id="7" xr3:uid="{751250A1-458B-4196-8A5C-382ED39D5917}" name="Section Number (x)" dataDxfId="803"/>
    <tableColumn id="8" xr3:uid="{07B464F6-6BE5-4432-B85B-EF35BE710CF8}" name="Series Number" dataDxfId="802"/>
    <tableColumn id="9" xr3:uid="{E6205105-7908-4AAF-80B1-0CCFB94FF453}" name="Table Reference_x000a_(Section-Series Number)" dataDxfId="801"/>
    <tableColumn id="10" xr3:uid="{179ECF6B-3231-4E3A-8DC5-94232DF189CF}" name="Table Reference in Guidance" dataDxfId="800"/>
    <tableColumn id="11" xr3:uid="{5DF71A96-CC23-450E-A89E-249924BE2DF8}" name="Related Factor Guidance" dataDxfId="799"/>
    <tableColumn id="12" xr3:uid="{4BE7D75B-29B3-4D4D-81BC-2D76080A84A0}" name="Date Factors Issued to Client" dataDxfId="798"/>
    <tableColumn id="13" xr3:uid="{17725A31-2931-4C1D-A856-4290CBCE5D78}" name="Date Factors Implemented (if known)" dataDxfId="797"/>
    <tableColumn id="14" xr3:uid="{C0DEF26D-D1B8-482B-B0F3-D897795941C7}" name="Factor Status" dataDxfId="796"/>
    <tableColumn id="15" xr3:uid="{85E54397-0AFF-41E7-A379-C974577BD7C4}" name="Assumption set" dataDxfId="795"/>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A202528-1557-4F3F-8D32-D2F4B27CD92A}" name="x_218_template_table_1" displayName="x_218_template_table_1" ref="A6:B21" totalsRowShown="0">
  <autoFilter ref="A6:B21" xr:uid="{C725761B-DC0A-4807-ABBB-1B10DF3821F0}">
    <filterColumn colId="0" hiddenButton="1"/>
    <filterColumn colId="1" hiddenButton="1"/>
  </autoFilter>
  <tableColumns count="2">
    <tableColumn id="1" xr3:uid="{EA6CA250-2BB8-43B0-B481-DEDAE78B03B1}" name="Data Item" dataDxfId="755"/>
    <tableColumn id="2" xr3:uid="{EF1829E2-2AE6-4959-B47C-833EA22C8368}" name="Factor Table Information" dataDxfId="754"/>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5762A4D-850E-40F5-84E2-6E9BB1C6CB19}" name="x_219_template_table_1" displayName="x_219_template_table_1" ref="A6:B21" totalsRowShown="0">
  <autoFilter ref="A6:B21" xr:uid="{C725761B-DC0A-4807-ABBB-1B10DF3821F0}">
    <filterColumn colId="0" hiddenButton="1"/>
    <filterColumn colId="1" hiddenButton="1"/>
  </autoFilter>
  <tableColumns count="2">
    <tableColumn id="1" xr3:uid="{2C86B9F2-3A18-4405-BB68-D89BDE4A24BF}" name="Data Item" dataDxfId="753"/>
    <tableColumn id="2" xr3:uid="{9ED36D4D-CAC4-4027-9808-2D38474DF368}" name="Factor Table Information" dataDxfId="752"/>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DBB897D-AD85-4642-8F2E-91D2B3A013C9}" name="x_301_template_table_1" displayName="x_301_template_table_1" ref="A6:B21" totalsRowShown="0">
  <autoFilter ref="A6:B21" xr:uid="{C725761B-DC0A-4807-ABBB-1B10DF3821F0}">
    <filterColumn colId="0" hiddenButton="1"/>
    <filterColumn colId="1" hiddenButton="1"/>
  </autoFilter>
  <tableColumns count="2">
    <tableColumn id="1" xr3:uid="{E13FB5BE-D3B5-4F9B-81FE-A1549267F56A}" name="Data Item" dataDxfId="751"/>
    <tableColumn id="2" xr3:uid="{BB8F7FD0-7581-4604-A43C-FAAB5679063C}" name="Factor Table Information" dataDxfId="750"/>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E5DB665-DD75-4D1C-97ED-30B026FFE67D}" name="x_302_template_table_1" displayName="x_302_template_table_1" ref="A6:B21" totalsRowShown="0">
  <autoFilter ref="A6:B21" xr:uid="{C725761B-DC0A-4807-ABBB-1B10DF3821F0}">
    <filterColumn colId="0" hiddenButton="1"/>
    <filterColumn colId="1" hiddenButton="1"/>
  </autoFilter>
  <tableColumns count="2">
    <tableColumn id="1" xr3:uid="{341C799E-211A-4D14-AEDF-2D7D4B424DAE}" name="Data Item" dataDxfId="749"/>
    <tableColumn id="2" xr3:uid="{9A4EB737-6BB2-42F2-9CE1-34B8297A445E}" name="Factor Table Information" dataDxfId="748"/>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03C889A-D53B-41A3-9D3D-C8CEE36AA391}" name="x_303_template_table_1" displayName="x_303_template_table_1" ref="A6:B21" totalsRowShown="0">
  <autoFilter ref="A6:B21" xr:uid="{C725761B-DC0A-4807-ABBB-1B10DF3821F0}">
    <filterColumn colId="0" hiddenButton="1"/>
    <filterColumn colId="1" hiddenButton="1"/>
  </autoFilter>
  <tableColumns count="2">
    <tableColumn id="1" xr3:uid="{51812067-24EC-4A38-B74C-0F1185110E0C}" name="Data Item" dataDxfId="747"/>
    <tableColumn id="2" xr3:uid="{5981E8A4-1CFE-4A41-8E3F-AAA620A128D2}" name="Factor Table Information" dataDxfId="746"/>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088A5EF-A2C5-4253-9A7A-2F46F246EE30}" name="x_304_template_table_1" displayName="x_304_template_table_1" ref="A6:B21" totalsRowShown="0">
  <autoFilter ref="A6:B21" xr:uid="{C725761B-DC0A-4807-ABBB-1B10DF3821F0}">
    <filterColumn colId="0" hiddenButton="1"/>
    <filterColumn colId="1" hiddenButton="1"/>
  </autoFilter>
  <tableColumns count="2">
    <tableColumn id="1" xr3:uid="{48228006-7E4B-4FEB-9FF5-1535438602EE}" name="Data Item" dataDxfId="745"/>
    <tableColumn id="2" xr3:uid="{7FA8CACF-9675-48B7-84A8-50C5FB868DB5}" name="Factor Table Information" dataDxfId="744"/>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A5A5F6E-8861-4046-AAD2-0C838367309A}" name="x_306_template_table_1" displayName="x_306_template_table_1" ref="A6:B21" totalsRowShown="0">
  <autoFilter ref="A6:B21" xr:uid="{C725761B-DC0A-4807-ABBB-1B10DF3821F0}">
    <filterColumn colId="0" hiddenButton="1"/>
    <filterColumn colId="1" hiddenButton="1"/>
  </autoFilter>
  <tableColumns count="2">
    <tableColumn id="1" xr3:uid="{D9B5141A-D98C-416E-A5D8-98B6E85CD443}" name="Data Item" dataDxfId="743"/>
    <tableColumn id="2" xr3:uid="{C833C818-D128-4ED5-BC9B-0B000CE10EA3}" name="Factor Table Information" dataDxfId="742"/>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90DA1CD-9C05-434D-8F4E-D5D9DF43E82D}" name="x_307_template_table_1" displayName="x_307_template_table_1" ref="A6:B21" totalsRowShown="0">
  <autoFilter ref="A6:B21" xr:uid="{C725761B-DC0A-4807-ABBB-1B10DF3821F0}">
    <filterColumn colId="0" hiddenButton="1"/>
    <filterColumn colId="1" hiddenButton="1"/>
  </autoFilter>
  <tableColumns count="2">
    <tableColumn id="1" xr3:uid="{247F651B-A5D6-4607-9324-EEE096E8D3EE}" name="Data Item" dataDxfId="741"/>
    <tableColumn id="2" xr3:uid="{327CED71-014D-4673-AEFF-59F23B7E4275}" name="Factor Table Information" dataDxfId="740"/>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1208D07-BF41-4324-A45B-751C5B9C129C}" name="x_308_template_table_1" displayName="x_308_template_table_1" ref="A6:B21" totalsRowShown="0">
  <autoFilter ref="A6:B21" xr:uid="{C725761B-DC0A-4807-ABBB-1B10DF3821F0}">
    <filterColumn colId="0" hiddenButton="1"/>
    <filterColumn colId="1" hiddenButton="1"/>
  </autoFilter>
  <tableColumns count="2">
    <tableColumn id="1" xr3:uid="{1947331F-BD56-4365-A232-D5CFD84BC755}" name="Data Item" dataDxfId="739"/>
    <tableColumn id="2" xr3:uid="{EB127DAD-72EF-46A4-94B8-42AF46D7067D}" name="Factor Table Information" dataDxfId="738"/>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8ABC25D-B2F3-4378-8D17-7D3037C0CA00}" name="x_309_template_table_1" displayName="x_309_template_table_1" ref="A6:B21" totalsRowShown="0">
  <autoFilter ref="A6:B21" xr:uid="{C725761B-DC0A-4807-ABBB-1B10DF3821F0}">
    <filterColumn colId="0" hiddenButton="1"/>
    <filterColumn colId="1" hiddenButton="1"/>
  </autoFilter>
  <tableColumns count="2">
    <tableColumn id="1" xr3:uid="{4A0D4EB2-841A-4F17-8F5D-3E24D317F3D6}" name="Data Item" dataDxfId="737"/>
    <tableColumn id="2" xr3:uid="{A840C800-7083-479D-9BE7-81D2523522CF}" name="Factor Table Information" dataDxfId="736"/>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C825C8-E88A-4204-B2EE-42F6520147E4}" name="x_201_template_table_1" displayName="x_201_template_table_1" ref="A6:B21" totalsRowShown="0">
  <autoFilter ref="A6:B21" xr:uid="{C725761B-DC0A-4807-ABBB-1B10DF3821F0}">
    <filterColumn colId="0" hiddenButton="1"/>
    <filterColumn colId="1" hiddenButton="1"/>
  </autoFilter>
  <tableColumns count="2">
    <tableColumn id="1" xr3:uid="{40078369-60B9-4535-A9CC-94C5BEFC303F}" name="Data Item" dataDxfId="789"/>
    <tableColumn id="2" xr3:uid="{3C498783-2CA1-49D7-9BD5-265CC6457DE9}" name="Factor Table Information" dataDxfId="788"/>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4171B81-AD24-4482-BCF8-AA8FE777099D}" name="x_310_template_table_1" displayName="x_310_template_table_1" ref="A6:B21" totalsRowShown="0">
  <autoFilter ref="A6:B21" xr:uid="{C725761B-DC0A-4807-ABBB-1B10DF3821F0}">
    <filterColumn colId="0" hiddenButton="1"/>
    <filterColumn colId="1" hiddenButton="1"/>
  </autoFilter>
  <tableColumns count="2">
    <tableColumn id="1" xr3:uid="{9CE32580-8F8A-4E5F-B35F-35E9687B2358}" name="Data Item" dataDxfId="735"/>
    <tableColumn id="2" xr3:uid="{AA9EF7CC-5CD1-4EFD-8841-2708491EA1B6}" name="Factor Table Information" dataDxfId="734"/>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F363A01-F55A-4C05-9C56-84E7F371803D}" name="x_316_template_table_1" displayName="x_316_template_table_1" ref="A6:B21" totalsRowShown="0">
  <autoFilter ref="A6:B21" xr:uid="{C725761B-DC0A-4807-ABBB-1B10DF3821F0}">
    <filterColumn colId="0" hiddenButton="1"/>
    <filterColumn colId="1" hiddenButton="1"/>
  </autoFilter>
  <tableColumns count="2">
    <tableColumn id="1" xr3:uid="{9B902D7C-A4C1-427B-BC18-69F4CDD584A3}" name="Data Item" dataDxfId="733"/>
    <tableColumn id="2" xr3:uid="{E10B266F-0342-4F19-8383-63066C5454D7}" name="Factor Table Information" dataDxfId="732"/>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9CD20A7-E7FB-412C-97F0-F29A431EE220}" name="x_317_template_table_1" displayName="x_317_template_table_1" ref="A6:B21" totalsRowShown="0">
  <autoFilter ref="A6:B21" xr:uid="{C725761B-DC0A-4807-ABBB-1B10DF3821F0}">
    <filterColumn colId="0" hiddenButton="1"/>
    <filterColumn colId="1" hiddenButton="1"/>
  </autoFilter>
  <tableColumns count="2">
    <tableColumn id="1" xr3:uid="{D5CE0CC1-5106-4BAA-BB7A-C70D95CA8839}" name="Data Item" dataDxfId="731"/>
    <tableColumn id="2" xr3:uid="{33CB4439-442F-4CF6-B0A2-19AF3FCB25A5}" name="Factor Table Information" dataDxfId="730"/>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0A4CFD1-71D2-4297-9C6B-DE9F56B65FC4}" name="x_318_template_table_1" displayName="x_318_template_table_1" ref="A6:B21" totalsRowShown="0">
  <autoFilter ref="A6:B21" xr:uid="{C725761B-DC0A-4807-ABBB-1B10DF3821F0}">
    <filterColumn colId="0" hiddenButton="1"/>
    <filterColumn colId="1" hiddenButton="1"/>
  </autoFilter>
  <tableColumns count="2">
    <tableColumn id="1" xr3:uid="{AB609506-8533-45EC-B72F-8678F93D95D1}" name="Data Item" dataDxfId="729"/>
    <tableColumn id="2" xr3:uid="{69871C4F-33DE-433D-BA93-8E8A3D0B50E1}" name="Factor Table Information" dataDxfId="728"/>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BC952D5-D6BE-4E1E-AA46-26CE00B86DD3}" name="x_319_template_table_1" displayName="x_319_template_table_1" ref="A6:B21" totalsRowShown="0">
  <autoFilter ref="A6:B21" xr:uid="{C725761B-DC0A-4807-ABBB-1B10DF3821F0}">
    <filterColumn colId="0" hiddenButton="1"/>
    <filterColumn colId="1" hiddenButton="1"/>
  </autoFilter>
  <tableColumns count="2">
    <tableColumn id="1" xr3:uid="{DF72E17E-D24D-49DB-BB8D-B44AEE24FF97}" name="Data Item" dataDxfId="727"/>
    <tableColumn id="2" xr3:uid="{A704563E-8C1A-4A5D-B1F9-CF9B7DF76356}" name="Factor Table Information" dataDxfId="726"/>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5A340AA-1765-4FF3-885B-F5418F202D61}" name="x_401_template_table_1" displayName="x_401_template_table_1" ref="A6:B21" totalsRowShown="0">
  <autoFilter ref="A6:B21" xr:uid="{C725761B-DC0A-4807-ABBB-1B10DF3821F0}">
    <filterColumn colId="0" hiddenButton="1"/>
    <filterColumn colId="1" hiddenButton="1"/>
  </autoFilter>
  <tableColumns count="2">
    <tableColumn id="1" xr3:uid="{7D94B029-A703-4333-9F81-0D28E31A96F0}" name="Data Item" dataDxfId="725"/>
    <tableColumn id="2" xr3:uid="{5C1486F9-304E-4F18-9565-9E6F480408F6}" name="Factor Table Information" dataDxfId="724"/>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9B86D58-1100-4BC5-8D00-65867FBCCFE4}" name="x_402_template_table_1" displayName="x_402_template_table_1" ref="A6:B21" totalsRowShown="0">
  <autoFilter ref="A6:B21" xr:uid="{C725761B-DC0A-4807-ABBB-1B10DF3821F0}">
    <filterColumn colId="0" hiddenButton="1"/>
    <filterColumn colId="1" hiddenButton="1"/>
  </autoFilter>
  <tableColumns count="2">
    <tableColumn id="1" xr3:uid="{56DF850A-AC3D-4EAB-8481-02743823E7DF}" name="Data Item" dataDxfId="723"/>
    <tableColumn id="2" xr3:uid="{FFF4FF48-4533-41B4-85B3-FD779F88BE41}" name="Factor Table Information" dataDxfId="722"/>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FA0F720-6378-453F-9F29-02A77828F6D5}" name="x_501_template_table_1" displayName="x_501_template_table_1" ref="A6:B21" totalsRowShown="0">
  <autoFilter ref="A6:B21" xr:uid="{C725761B-DC0A-4807-ABBB-1B10DF3821F0}">
    <filterColumn colId="0" hiddenButton="1"/>
    <filterColumn colId="1" hiddenButton="1"/>
  </autoFilter>
  <tableColumns count="2">
    <tableColumn id="1" xr3:uid="{76A3EBC5-7122-4AEA-BBFB-9B94D010B0E5}" name="Data Item" dataDxfId="721"/>
    <tableColumn id="2" xr3:uid="{6407A2FB-E366-4629-8B76-57C6911568C9}" name="Factor Table Information" dataDxfId="720"/>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6BE30AD-A382-49DD-8A45-09703271BC78}" name="x_502_template_table_1" displayName="x_502_template_table_1" ref="A6:B21" totalsRowShown="0">
  <autoFilter ref="A6:B21" xr:uid="{C725761B-DC0A-4807-ABBB-1B10DF3821F0}">
    <filterColumn colId="0" hiddenButton="1"/>
    <filterColumn colId="1" hiddenButton="1"/>
  </autoFilter>
  <tableColumns count="2">
    <tableColumn id="1" xr3:uid="{BCF252F9-EFF3-457B-B212-E0E132C8547E}" name="Data Item" dataDxfId="719"/>
    <tableColumn id="2" xr3:uid="{C09C79E7-B547-46C9-A61C-CAFEA7C71EA8}" name="Factor Table Information" dataDxfId="718"/>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66E82FE-D022-4596-892E-E96D25CD0D21}" name="x_503_template_table_1" displayName="x_503_template_table_1" ref="A6:B21" totalsRowShown="0">
  <autoFilter ref="A6:B21" xr:uid="{C725761B-DC0A-4807-ABBB-1B10DF3821F0}">
    <filterColumn colId="0" hiddenButton="1"/>
    <filterColumn colId="1" hiddenButton="1"/>
  </autoFilter>
  <tableColumns count="2">
    <tableColumn id="1" xr3:uid="{DBA7C4E2-64BD-451A-BA02-4AA727BCC27E}" name="Data Item" dataDxfId="717"/>
    <tableColumn id="2" xr3:uid="{09401F52-04F4-4C27-8066-823C9B75F156}" name="Factor Table Information" dataDxfId="716"/>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89C4438-0F0D-482E-808B-51DEBAF79678}" name="x_202_template_table_1" displayName="x_202_template_table_1" ref="A6:B21" totalsRowShown="0">
  <autoFilter ref="A6:B21" xr:uid="{C725761B-DC0A-4807-ABBB-1B10DF3821F0}">
    <filterColumn colId="0" hiddenButton="1"/>
    <filterColumn colId="1" hiddenButton="1"/>
  </autoFilter>
  <tableColumns count="2">
    <tableColumn id="1" xr3:uid="{697BBD64-5C59-4860-A58C-AD8197E2D56F}" name="Data Item" dataDxfId="787"/>
    <tableColumn id="2" xr3:uid="{BC69DF8F-EC1A-40C0-98A0-0948BD0110D1}" name="Factor Table Information" dataDxfId="786"/>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11160DA-D058-463C-B076-C99379E6AF69}" name="x_503_template_table_2" displayName="x_503_template_table_2" ref="E6:F21" totalsRowShown="0">
  <tableColumns count="2">
    <tableColumn id="1" xr3:uid="{D4F39A24-A22F-4F21-8484-86F189CFD191}" name="Data Item" dataDxfId="715"/>
    <tableColumn id="2" xr3:uid="{F8B0E7BF-741B-4030-B800-5CDCF1C26EA9}" name="Factor Table Information" dataDxfId="714"/>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95D02B7-FD1E-4CF2-B958-F16B084F7C4C}" name="x_605_template_table_1" displayName="x_605_template_table_1" ref="A6:B21" totalsRowShown="0">
  <autoFilter ref="A6:B21" xr:uid="{C725761B-DC0A-4807-ABBB-1B10DF3821F0}">
    <filterColumn colId="0" hiddenButton="1"/>
    <filterColumn colId="1" hiddenButton="1"/>
  </autoFilter>
  <tableColumns count="2">
    <tableColumn id="1" xr3:uid="{F6AC6473-1A3F-484E-B391-8CA47FC66C01}" name="Data Item" dataDxfId="713"/>
    <tableColumn id="2" xr3:uid="{BDC8F34A-0BA8-4602-89A8-E7EB5DE1C497}" name="Factor Table Information" dataDxfId="712"/>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992A9A1-095B-4D5A-B4C0-1A0950DC2978}" name="x_607_template_table_1" displayName="x_607_template_table_1" ref="A6:B21" totalsRowShown="0">
  <autoFilter ref="A6:B21" xr:uid="{C725761B-DC0A-4807-ABBB-1B10DF3821F0}">
    <filterColumn colId="0" hiddenButton="1"/>
    <filterColumn colId="1" hiddenButton="1"/>
  </autoFilter>
  <tableColumns count="2">
    <tableColumn id="1" xr3:uid="{C5C15590-E3B8-4844-8FEE-352FA55457B4}" name="Data Item" dataDxfId="711"/>
    <tableColumn id="2" xr3:uid="{AD36F4DD-DA97-422A-8C9B-FC5C2D3270E1}" name="Factor Table Information" dataDxfId="710"/>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58FEB5D-01A3-4325-9E67-50529FAE278E}" name="x_608_template_table_1" displayName="x_608_template_table_1" ref="A6:B21" totalsRowShown="0">
  <autoFilter ref="A6:B21" xr:uid="{C725761B-DC0A-4807-ABBB-1B10DF3821F0}">
    <filterColumn colId="0" hiddenButton="1"/>
    <filterColumn colId="1" hiddenButton="1"/>
  </autoFilter>
  <tableColumns count="2">
    <tableColumn id="1" xr3:uid="{EAB8ED5F-0A70-4D6B-A1C5-EA651751DF39}" name="Data Item" dataDxfId="709"/>
    <tableColumn id="2" xr3:uid="{BE46EF3C-15A0-4BA2-9D3D-53E9B7D149C1}" name="Factor Table Information" dataDxfId="708"/>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8AA0B3D-C402-4CBD-8016-E3313C3DD54A}" name="x_609_template_table_1" displayName="x_609_template_table_1" ref="A6:B21" totalsRowShown="0">
  <autoFilter ref="A6:B21" xr:uid="{C725761B-DC0A-4807-ABBB-1B10DF3821F0}">
    <filterColumn colId="0" hiddenButton="1"/>
    <filterColumn colId="1" hiddenButton="1"/>
  </autoFilter>
  <tableColumns count="2">
    <tableColumn id="1" xr3:uid="{8D1613D8-2DF0-451E-B40B-79A00187AB7C}" name="Data Item" dataDxfId="707"/>
    <tableColumn id="2" xr3:uid="{0B34D743-DE1F-45E0-8558-C599D5026250}" name="Factor Table Information" dataDxfId="706"/>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07C6E39-A798-4F6D-BBCF-33AC095A1A23}" name="x_610_template_table_1" displayName="x_610_template_table_1" ref="A6:B21" totalsRowShown="0">
  <autoFilter ref="A6:B21" xr:uid="{C725761B-DC0A-4807-ABBB-1B10DF3821F0}">
    <filterColumn colId="0" hiddenButton="1"/>
    <filterColumn colId="1" hiddenButton="1"/>
  </autoFilter>
  <tableColumns count="2">
    <tableColumn id="1" xr3:uid="{07A053CA-EC6B-4938-B790-D453733912D1}" name="Data Item" dataDxfId="705"/>
    <tableColumn id="2" xr3:uid="{778C9BDD-DEF2-4D8A-BBBB-7C06072B60F0}" name="Factor Table Information" dataDxfId="704"/>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DBA66DA-ABCF-4E6F-B6B9-24BA91E7B67C}" name="x_611_template_table_1" displayName="x_611_template_table_1" ref="A6:B21" totalsRowShown="0">
  <autoFilter ref="A6:B21" xr:uid="{C725761B-DC0A-4807-ABBB-1B10DF3821F0}">
    <filterColumn colId="0" hiddenButton="1"/>
    <filterColumn colId="1" hiddenButton="1"/>
  </autoFilter>
  <tableColumns count="2">
    <tableColumn id="1" xr3:uid="{7FC52BFA-BE7D-42CD-8718-78B67DCD322B}" name="Data Item" dataDxfId="703"/>
    <tableColumn id="2" xr3:uid="{8A57DFED-3418-4707-B9AE-886C20CD5F6B}" name="Factor Table Information" dataDxfId="702"/>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EB0171D-74FA-478B-9F99-4A55E0FAC025}" name="x_612_template_table_1" displayName="x_612_template_table_1" ref="A6:B21" totalsRowShown="0">
  <autoFilter ref="A6:B21" xr:uid="{C725761B-DC0A-4807-ABBB-1B10DF3821F0}">
    <filterColumn colId="0" hiddenButton="1"/>
    <filterColumn colId="1" hiddenButton="1"/>
  </autoFilter>
  <tableColumns count="2">
    <tableColumn id="1" xr3:uid="{972EE51B-E884-4ABD-8E69-1B387C38A879}" name="Data Item" dataDxfId="701"/>
    <tableColumn id="2" xr3:uid="{5B145874-30E0-42D1-968A-9DFF9CE9C2B0}" name="Factor Table Information" dataDxfId="700"/>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D397A20-FF59-43C1-85ED-C48C41BFDDB5}" name="x_613_template_table_1" displayName="x_613_template_table_1" ref="A6:B21" totalsRowShown="0">
  <autoFilter ref="A6:B21" xr:uid="{C725761B-DC0A-4807-ABBB-1B10DF3821F0}">
    <filterColumn colId="0" hiddenButton="1"/>
    <filterColumn colId="1" hiddenButton="1"/>
  </autoFilter>
  <tableColumns count="2">
    <tableColumn id="1" xr3:uid="{443F33EA-41E4-4CC7-94F1-B370799CA7A5}" name="Data Item" dataDxfId="699"/>
    <tableColumn id="2" xr3:uid="{F4EAFA21-0868-4DC0-A5F4-285B8E96CC37}" name="Factor Table Information" dataDxfId="698"/>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17029C2-88AA-4AB8-8A1A-C3BF3BB1D7F0}" name="x_614_template_table_1" displayName="x_614_template_table_1" ref="A6:B21" totalsRowShown="0">
  <autoFilter ref="A6:B21" xr:uid="{C725761B-DC0A-4807-ABBB-1B10DF3821F0}">
    <filterColumn colId="0" hiddenButton="1"/>
    <filterColumn colId="1" hiddenButton="1"/>
  </autoFilter>
  <tableColumns count="2">
    <tableColumn id="1" xr3:uid="{B9C6F2BF-C430-40AE-823C-5DBF20A4F86A}" name="Data Item" dataDxfId="697"/>
    <tableColumn id="2" xr3:uid="{99DF54B1-6C73-4B3F-A2C6-92CF1AA2AC6C}" name="Factor Table Information" dataDxfId="696"/>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0AC657-F426-4A86-A4E9-73FC13ABB232}" name="x_203_template_table_1" displayName="x_203_template_table_1" ref="A6:B21" totalsRowShown="0">
  <autoFilter ref="A6:B21" xr:uid="{C725761B-DC0A-4807-ABBB-1B10DF3821F0}">
    <filterColumn colId="0" hiddenButton="1"/>
    <filterColumn colId="1" hiddenButton="1"/>
  </autoFilter>
  <tableColumns count="2">
    <tableColumn id="1" xr3:uid="{70199F89-6F96-42FE-8B41-3A49A64430FD}" name="Data Item" dataDxfId="785"/>
    <tableColumn id="2" xr3:uid="{0BA114E4-268A-4586-9D4A-245E5F024055}" name="Factor Table Information" dataDxfId="784"/>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152CDA8-E88B-4CFE-9CE3-640B3759EBC8}" name="x_701_template_table_1" displayName="x_701_template_table_1" ref="A6:B21" totalsRowShown="0">
  <autoFilter ref="A6:B21" xr:uid="{C725761B-DC0A-4807-ABBB-1B10DF3821F0}">
    <filterColumn colId="0" hiddenButton="1"/>
    <filterColumn colId="1" hiddenButton="1"/>
  </autoFilter>
  <tableColumns count="2">
    <tableColumn id="1" xr3:uid="{22030834-32A1-412E-8DD0-F0058B2E8BB2}" name="Data Item" dataDxfId="695"/>
    <tableColumn id="2" xr3:uid="{8F4CE731-6F54-4CDB-9AD3-82FD67D54047}" name="Factor Table Information" dataDxfId="694"/>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2C46B95-B7BB-487D-9D91-428511995130}" name="x_702_template_table_1" displayName="x_702_template_table_1" ref="A6:B21" totalsRowShown="0">
  <autoFilter ref="A6:B21" xr:uid="{C725761B-DC0A-4807-ABBB-1B10DF3821F0}">
    <filterColumn colId="0" hiddenButton="1"/>
    <filterColumn colId="1" hiddenButton="1"/>
  </autoFilter>
  <tableColumns count="2">
    <tableColumn id="1" xr3:uid="{64849574-22BF-4D59-A5DA-9B16FD44483B}" name="Data Item" dataDxfId="693"/>
    <tableColumn id="2" xr3:uid="{C7BB752E-5911-496C-8044-8EDED88A5255}" name="Factor Table Information" dataDxfId="692"/>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2A84CFE3-CE85-48D3-9A7D-57F066E6625D}" name="x_703_template_table_1" displayName="x_703_template_table_1" ref="A6:B21" totalsRowShown="0">
  <autoFilter ref="A6:B21" xr:uid="{C725761B-DC0A-4807-ABBB-1B10DF3821F0}">
    <filterColumn colId="0" hiddenButton="1"/>
    <filterColumn colId="1" hiddenButton="1"/>
  </autoFilter>
  <tableColumns count="2">
    <tableColumn id="1" xr3:uid="{9D5B564A-24F5-476B-973B-44DDEC9F40A8}" name="Data Item" dataDxfId="691"/>
    <tableColumn id="2" xr3:uid="{4926AEC6-6D83-4CD9-B6B5-249C86BC15BF}" name="Factor Table Information" dataDxfId="690"/>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9A332B1-F9DE-4BAD-B066-467D8B43233F}" name="x_704_template_table_1" displayName="x_704_template_table_1" ref="A6:B21" totalsRowShown="0">
  <autoFilter ref="A6:B21" xr:uid="{C725761B-DC0A-4807-ABBB-1B10DF3821F0}">
    <filterColumn colId="0" hiddenButton="1"/>
    <filterColumn colId="1" hiddenButton="1"/>
  </autoFilter>
  <tableColumns count="2">
    <tableColumn id="1" xr3:uid="{6F75984E-EC0B-4E43-9B04-8712703BA789}" name="Data Item" dataDxfId="689"/>
    <tableColumn id="2" xr3:uid="{C1EBCFCB-8BCA-4091-830D-A2D76F384DAB}" name="Factor Table Information" dataDxfId="688"/>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C0DD3DAD-DF39-4270-83AB-6453A4C0A64C}" name="x_705_template_table_1" displayName="x_705_template_table_1" ref="A6:B21" totalsRowShown="0">
  <autoFilter ref="A6:B21" xr:uid="{C725761B-DC0A-4807-ABBB-1B10DF3821F0}">
    <filterColumn colId="0" hiddenButton="1"/>
    <filterColumn colId="1" hiddenButton="1"/>
  </autoFilter>
  <tableColumns count="2">
    <tableColumn id="1" xr3:uid="{27D4CFC2-80A9-43BC-9206-8C42A49C0CB4}" name="Data Item" dataDxfId="687"/>
    <tableColumn id="2" xr3:uid="{6BCCF3E3-779B-4944-BD71-EC7B2586DF29}" name="Factor Table Information" dataDxfId="686"/>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92D69F2-A2A4-496B-BB65-B3E7B9A556C0}" name="x_706_template_table_1" displayName="x_706_template_table_1" ref="A6:B21" totalsRowShown="0">
  <autoFilter ref="A6:B21" xr:uid="{C725761B-DC0A-4807-ABBB-1B10DF3821F0}">
    <filterColumn colId="0" hiddenButton="1"/>
    <filterColumn colId="1" hiddenButton="1"/>
  </autoFilter>
  <tableColumns count="2">
    <tableColumn id="1" xr3:uid="{D30ADCB8-BE0A-493E-B086-7DD128C47593}" name="Data Item" dataDxfId="685"/>
    <tableColumn id="2" xr3:uid="{773D81F8-FE98-420B-AC4C-6CDBD85E1B03}" name="Factor Table Information" dataDxfId="684"/>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DAB77B2-5786-433D-B738-F2F31187C413}" name="x_707_template_table_1" displayName="x_707_template_table_1" ref="A6:B21" totalsRowShown="0">
  <autoFilter ref="A6:B21" xr:uid="{C725761B-DC0A-4807-ABBB-1B10DF3821F0}">
    <filterColumn colId="0" hiddenButton="1"/>
    <filterColumn colId="1" hiddenButton="1"/>
  </autoFilter>
  <tableColumns count="2">
    <tableColumn id="1" xr3:uid="{635C43A8-2544-4E31-8F8B-1A1F6D940745}" name="Data Item" dataDxfId="683"/>
    <tableColumn id="2" xr3:uid="{F7F7727D-8899-4D2F-AAE9-3B1F6345E2AD}" name="Factor Table Information" dataDxfId="682"/>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1E94AFB3-7FDA-47B6-80E8-BB971475A4F9}" name="x_708_template_table_1" displayName="x_708_template_table_1" ref="A6:B21" totalsRowShown="0">
  <autoFilter ref="A6:B21" xr:uid="{C725761B-DC0A-4807-ABBB-1B10DF3821F0}">
    <filterColumn colId="0" hiddenButton="1"/>
    <filterColumn colId="1" hiddenButton="1"/>
  </autoFilter>
  <tableColumns count="2">
    <tableColumn id="1" xr3:uid="{E4D60D77-709C-46DE-B5D0-C4CC06C87061}" name="Data Item" dataDxfId="681"/>
    <tableColumn id="2" xr3:uid="{8D6BECEB-614E-4260-892C-972A879A411A}" name="Factor Table Information" dataDxfId="680"/>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7F42ED61-2691-42C7-9946-406DA8E132F4}" name="x_711_template_table_1" displayName="x_711_template_table_1" ref="A6:B21" totalsRowShown="0">
  <autoFilter ref="A6:B21" xr:uid="{C725761B-DC0A-4807-ABBB-1B10DF3821F0}">
    <filterColumn colId="0" hiddenButton="1"/>
    <filterColumn colId="1" hiddenButton="1"/>
  </autoFilter>
  <tableColumns count="2">
    <tableColumn id="1" xr3:uid="{74AB8C7A-9A39-46DD-9ACD-4AF8BE01BFBD}" name="Data Item" dataDxfId="679"/>
    <tableColumn id="2" xr3:uid="{7D9CBB83-ED65-4398-B063-14EE9CC85735}" name="Factor Table Information" dataDxfId="678"/>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A980DD03-54CC-4F8C-8184-20813B8528A0}" name="x_712_template_table_1" displayName="x_712_template_table_1" ref="A6:B21" totalsRowShown="0">
  <autoFilter ref="A6:B21" xr:uid="{C725761B-DC0A-4807-ABBB-1B10DF3821F0}">
    <filterColumn colId="0" hiddenButton="1"/>
    <filterColumn colId="1" hiddenButton="1"/>
  </autoFilter>
  <tableColumns count="2">
    <tableColumn id="1" xr3:uid="{37CB5B0F-BE20-44FF-93D4-4B0D1634C226}" name="Data Item" dataDxfId="677"/>
    <tableColumn id="2" xr3:uid="{161C0B55-585E-47EB-8CFD-F6A88F5F0F67}" name="Factor Table Information" dataDxfId="676"/>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73AA31D-F31A-4504-AE9A-8E6DA4D58CBE}" name="x_204_template_table_1" displayName="x_204_template_table_1" ref="A6:B21" totalsRowShown="0">
  <autoFilter ref="A6:B21" xr:uid="{C725761B-DC0A-4807-ABBB-1B10DF3821F0}">
    <filterColumn colId="0" hiddenButton="1"/>
    <filterColumn colId="1" hiddenButton="1"/>
  </autoFilter>
  <tableColumns count="2">
    <tableColumn id="1" xr3:uid="{617BFA80-4026-4982-8EE1-60FB9E62163A}" name="Data Item" dataDxfId="783"/>
    <tableColumn id="2" xr3:uid="{57F1D903-2990-4188-9059-2EE8B1E81AC8}" name="Factor Table Information" dataDxfId="782"/>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FB70DB4-F145-496F-A2A1-F908544AAFB4}" name="x_713_template_table_1" displayName="x_713_template_table_1" ref="A6:B21" totalsRowShown="0">
  <autoFilter ref="A6:B21" xr:uid="{C725761B-DC0A-4807-ABBB-1B10DF3821F0}">
    <filterColumn colId="0" hiddenButton="1"/>
    <filterColumn colId="1" hiddenButton="1"/>
  </autoFilter>
  <tableColumns count="2">
    <tableColumn id="1" xr3:uid="{7E81BEDF-8EF5-4A73-AA15-C1D59D3DEC48}" name="Data Item" dataDxfId="675"/>
    <tableColumn id="2" xr3:uid="{04C53820-2586-4DBA-B6B9-1A1D7FE3E752}" name="Factor Table Information" dataDxfId="674"/>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7EF9C67-D3AA-454F-BEE4-5B2A76342649}" name="x_714_template_table_1" displayName="x_714_template_table_1" ref="A6:B21" totalsRowShown="0">
  <autoFilter ref="A6:B21" xr:uid="{C725761B-DC0A-4807-ABBB-1B10DF3821F0}">
    <filterColumn colId="0" hiddenButton="1"/>
    <filterColumn colId="1" hiddenButton="1"/>
  </autoFilter>
  <tableColumns count="2">
    <tableColumn id="1" xr3:uid="{DAD2D6D2-C4A1-4766-A9EE-CC36711AAEB5}" name="Data Item" dataDxfId="673"/>
    <tableColumn id="2" xr3:uid="{7BC55C26-8D57-4C10-BB14-8A3D6C2A4A11}" name="Factor Table Information" dataDxfId="672"/>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B6EC0D5-A566-41BD-8330-A0FE5933943A}" name="x_715_template_table_1" displayName="x_715_template_table_1" ref="A6:B21" totalsRowShown="0">
  <autoFilter ref="A6:B21" xr:uid="{C725761B-DC0A-4807-ABBB-1B10DF3821F0}">
    <filterColumn colId="0" hiddenButton="1"/>
    <filterColumn colId="1" hiddenButton="1"/>
  </autoFilter>
  <tableColumns count="2">
    <tableColumn id="1" xr3:uid="{A9E49DF3-0BFE-4D9E-8BF5-71115444B08F}" name="Data Item" dataDxfId="671"/>
    <tableColumn id="2" xr3:uid="{A5FC8DE4-962C-4378-AEF4-8560744729A5}" name="Factor Table Information" dataDxfId="670"/>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23BE192-FBE3-4B07-9442-7CFC82DD2497}" name="x_716_template_table_1" displayName="x_716_template_table_1" ref="A6:B21" totalsRowShown="0">
  <autoFilter ref="A6:B21" xr:uid="{C725761B-DC0A-4807-ABBB-1B10DF3821F0}">
    <filterColumn colId="0" hiddenButton="1"/>
    <filterColumn colId="1" hiddenButton="1"/>
  </autoFilter>
  <tableColumns count="2">
    <tableColumn id="1" xr3:uid="{2779F952-40C9-4077-A172-2172EC926B56}" name="Data Item" dataDxfId="669"/>
    <tableColumn id="2" xr3:uid="{F6355F08-44D6-4031-9C7F-D3BABF8E5041}" name="Factor Table Information" dataDxfId="668"/>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7B39589E-FDF9-477A-BCDB-965D0D775EAB}" name="x_717_template_table_1" displayName="x_717_template_table_1" ref="A6:B21" totalsRowShown="0">
  <autoFilter ref="A6:B21" xr:uid="{C725761B-DC0A-4807-ABBB-1B10DF3821F0}">
    <filterColumn colId="0" hiddenButton="1"/>
    <filterColumn colId="1" hiddenButton="1"/>
  </autoFilter>
  <tableColumns count="2">
    <tableColumn id="1" xr3:uid="{69E9C974-61E0-462C-B80A-C663E2B6E3F6}" name="Data Item" dataDxfId="667"/>
    <tableColumn id="2" xr3:uid="{C7C73215-B02B-411A-99D6-3B02F7769F12}" name="Factor Table Information" dataDxfId="666"/>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7C689833-2AC4-4F85-87AF-FB23BF3F6638}" name="x_718_template_table_1" displayName="x_718_template_table_1" ref="A6:B21" totalsRowShown="0">
  <autoFilter ref="A6:B21" xr:uid="{C725761B-DC0A-4807-ABBB-1B10DF3821F0}">
    <filterColumn colId="0" hiddenButton="1"/>
    <filterColumn colId="1" hiddenButton="1"/>
  </autoFilter>
  <tableColumns count="2">
    <tableColumn id="1" xr3:uid="{6F107734-B11C-4E60-B445-859C291942FD}" name="Data Item" dataDxfId="665"/>
    <tableColumn id="2" xr3:uid="{0DF14EBD-E9FE-46F8-A3BB-E35B0E70AE23}" name="Factor Table Information" dataDxfId="664"/>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3E415CD-5895-48F0-AA73-9818434E5DCA}" name="x_719_template_table_1" displayName="x_719_template_table_1" ref="A6:B21" totalsRowShown="0">
  <autoFilter ref="A6:B21" xr:uid="{C725761B-DC0A-4807-ABBB-1B10DF3821F0}">
    <filterColumn colId="0" hiddenButton="1"/>
    <filterColumn colId="1" hiddenButton="1"/>
  </autoFilter>
  <tableColumns count="2">
    <tableColumn id="1" xr3:uid="{CC48A528-3FDF-48ED-962F-5D2154DC7560}" name="Data Item" dataDxfId="663"/>
    <tableColumn id="2" xr3:uid="{9626AD30-7813-4C27-BC7B-1CFE96AD41EC}" name="Factor Table Information" dataDxfId="662"/>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5A386585-7421-40FE-8455-696F6B2692E6}" name="x_720_template_table_1" displayName="x_720_template_table_1" ref="A6:B21" totalsRowShown="0">
  <autoFilter ref="A6:B21" xr:uid="{C725761B-DC0A-4807-ABBB-1B10DF3821F0}">
    <filterColumn colId="0" hiddenButton="1"/>
    <filterColumn colId="1" hiddenButton="1"/>
  </autoFilter>
  <tableColumns count="2">
    <tableColumn id="1" xr3:uid="{5F5CCF6A-BDE4-4A87-8C57-F91F69EA316A}" name="Data Item" dataDxfId="661"/>
    <tableColumn id="2" xr3:uid="{6CE14AC3-1415-4872-A201-F6D4DCEB61A5}" name="Factor Table Information" dataDxfId="660"/>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2E94DA3-A42B-4DF0-90EA-417CDCAF58B9}" name="x_801_template_table_1" displayName="x_801_template_table_1" ref="A6:B21" totalsRowShown="0">
  <autoFilter ref="A6:B21" xr:uid="{C725761B-DC0A-4807-ABBB-1B10DF3821F0}">
    <filterColumn colId="0" hiddenButton="1"/>
    <filterColumn colId="1" hiddenButton="1"/>
  </autoFilter>
  <tableColumns count="2">
    <tableColumn id="1" xr3:uid="{32D7A1CD-6C5B-41E7-942B-804E7BFD06EB}" name="Data Item" dataDxfId="659"/>
    <tableColumn id="2" xr3:uid="{3B420D78-B0EE-43C1-B448-0CCEF7340A7A}" name="Factor Table Information" dataDxfId="658"/>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CDFDCA42-671F-410A-9974-DD679AFB52E0}" name="x_802_template_table_1" displayName="x_802_template_table_1" ref="A6:B21" totalsRowShown="0">
  <autoFilter ref="A6:B21" xr:uid="{C725761B-DC0A-4807-ABBB-1B10DF3821F0}">
    <filterColumn colId="0" hiddenButton="1"/>
    <filterColumn colId="1" hiddenButton="1"/>
  </autoFilter>
  <tableColumns count="2">
    <tableColumn id="1" xr3:uid="{FA4CBB6F-8B96-4E60-B912-9A57051D6440}" name="Data Item" dataDxfId="657"/>
    <tableColumn id="2" xr3:uid="{7DEB7915-ABE0-4A4B-AF13-9337C17111B3}" name="Factor Table Information" dataDxfId="656"/>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B7A667D-DA49-46D3-8D35-30CDBA9D83D0}" name="x_205_template_table_1" displayName="x_205_template_table_1" ref="A6:B21" totalsRowShown="0">
  <autoFilter ref="A6:B21" xr:uid="{C725761B-DC0A-4807-ABBB-1B10DF3821F0}">
    <filterColumn colId="0" hiddenButton="1"/>
    <filterColumn colId="1" hiddenButton="1"/>
  </autoFilter>
  <tableColumns count="2">
    <tableColumn id="1" xr3:uid="{85949734-4E6B-4616-8B1F-34CE48E5B576}" name="Data Item" dataDxfId="781"/>
    <tableColumn id="2" xr3:uid="{F7F331D1-9AD2-4064-9FAF-2D99A4FCB03A}" name="Factor Table Information" dataDxfId="780"/>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DC3A9156-1C54-404A-B696-92BAB96C1D78}" name="x_803_template_table_1" displayName="x_803_template_table_1" ref="A6:B21" totalsRowShown="0">
  <autoFilter ref="A6:B21" xr:uid="{C725761B-DC0A-4807-ABBB-1B10DF3821F0}">
    <filterColumn colId="0" hiddenButton="1"/>
    <filterColumn colId="1" hiddenButton="1"/>
  </autoFilter>
  <tableColumns count="2">
    <tableColumn id="1" xr3:uid="{12D5FEBC-4912-471D-85D7-58429EC53026}" name="Data Item" dataDxfId="655"/>
    <tableColumn id="2" xr3:uid="{43ED39C9-AFD4-4880-9993-5F04EAD7D35D}" name="Factor Table Information" dataDxfId="654"/>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616EF950-A0E3-4B03-8BBC-3694C4CAE32A}" name="x_804_template_table_1" displayName="x_804_template_table_1" ref="A6:B21" totalsRowShown="0">
  <autoFilter ref="A6:B21" xr:uid="{C725761B-DC0A-4807-ABBB-1B10DF3821F0}">
    <filterColumn colId="0" hiddenButton="1"/>
    <filterColumn colId="1" hiddenButton="1"/>
  </autoFilter>
  <tableColumns count="2">
    <tableColumn id="1" xr3:uid="{BB1C2826-E213-4ACA-9F1A-FB8217E78875}" name="Data Item" dataDxfId="653"/>
    <tableColumn id="2" xr3:uid="{1DEB2ACF-D82B-4485-8971-4D7284EF7324}" name="Factor Table Information" dataDxfId="652"/>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EA76368-4074-4C16-BF08-72ECD19918A1}" name="x_805_template_table_1" displayName="x_805_template_table_1" ref="A6:B21" totalsRowShown="0">
  <autoFilter ref="A6:B21" xr:uid="{C725761B-DC0A-4807-ABBB-1B10DF3821F0}">
    <filterColumn colId="0" hiddenButton="1"/>
    <filterColumn colId="1" hiddenButton="1"/>
  </autoFilter>
  <tableColumns count="2">
    <tableColumn id="1" xr3:uid="{381F1522-13F2-40D2-AE92-5C0D6046CE47}" name="Data Item" dataDxfId="651"/>
    <tableColumn id="2" xr3:uid="{A79888D1-46CC-4522-A930-B7816BF1B512}" name="Factor Table Information" dataDxfId="650"/>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C8FEF4E-F9DA-4327-B76C-0767C59AF1AE}" name="x_806_template_table_1" displayName="x_806_template_table_1" ref="A6:B21" totalsRowShown="0">
  <autoFilter ref="A6:B21" xr:uid="{C725761B-DC0A-4807-ABBB-1B10DF3821F0}">
    <filterColumn colId="0" hiddenButton="1"/>
    <filterColumn colId="1" hiddenButton="1"/>
  </autoFilter>
  <tableColumns count="2">
    <tableColumn id="1" xr3:uid="{CF5EBE8E-9930-41B1-A4A7-F6C6DA0884FF}" name="Data Item" dataDxfId="649"/>
    <tableColumn id="2" xr3:uid="{3A799879-62FB-4838-9E1F-9A2CC187F45C}" name="Factor Table Information" dataDxfId="648"/>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7F8D182-9A85-40B2-8BE2-7B541596566A}" name="x_206_template_table_1" displayName="x_206_template_table_1" ref="A6:B21" totalsRowShown="0">
  <autoFilter ref="A6:B21" xr:uid="{C725761B-DC0A-4807-ABBB-1B10DF3821F0}">
    <filterColumn colId="0" hiddenButton="1"/>
    <filterColumn colId="1" hiddenButton="1"/>
  </autoFilter>
  <tableColumns count="2">
    <tableColumn id="1" xr3:uid="{728A0485-63CE-458F-A15B-A4AEF9F98ADC}" name="Data Item" dataDxfId="779"/>
    <tableColumn id="2" xr3:uid="{5A1E5959-21D6-4236-A91A-F21C68F1B383}" name="Factor Table Information" dataDxfId="778"/>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6134293-2CD9-42B8-B88D-7B721107D4E9}" name="x_207_template_table_1" displayName="x_207_template_table_1" ref="A6:B21" totalsRowShown="0">
  <autoFilter ref="A6:B21" xr:uid="{C725761B-DC0A-4807-ABBB-1B10DF3821F0}">
    <filterColumn colId="0" hiddenButton="1"/>
    <filterColumn colId="1" hiddenButton="1"/>
  </autoFilter>
  <tableColumns count="2">
    <tableColumn id="1" xr3:uid="{5951FF79-676C-4D2D-8EBD-3A2356DF436F}" name="Data Item" dataDxfId="777"/>
    <tableColumn id="2" xr3:uid="{C540592A-AFE4-41DA-9B47-60DDEE543A68}" name="Factor Table Information" dataDxfId="776"/>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workbookViewId="0"/>
  </sheetViews>
  <sheetFormatPr defaultColWidth="9.1796875" defaultRowHeight="15.5" x14ac:dyDescent="0.35"/>
  <cols>
    <col min="1" max="1" width="24.54296875" style="12" customWidth="1"/>
    <col min="2" max="2" width="120.54296875" style="4" customWidth="1"/>
    <col min="3" max="16384" width="9.1796875" style="1"/>
  </cols>
  <sheetData>
    <row r="1" spans="1:2" ht="20" x14ac:dyDescent="0.4">
      <c r="A1" s="11" t="s">
        <v>0</v>
      </c>
    </row>
    <row r="2" spans="1:2" x14ac:dyDescent="0.35">
      <c r="A2" s="13" t="s">
        <v>1</v>
      </c>
      <c r="B2" s="5" t="str">
        <f>scheme_abbr &amp; " - Consolidated Factor Spreadsheet"</f>
        <v>LGPS_S - Consolidated Factor Spreadsheet</v>
      </c>
    </row>
    <row r="3" spans="1:2" x14ac:dyDescent="0.35">
      <c r="A3" s="13" t="s">
        <v>2</v>
      </c>
      <c r="B3" s="5" t="s">
        <v>3</v>
      </c>
    </row>
    <row r="6" spans="1:2" ht="31" x14ac:dyDescent="0.35">
      <c r="A6" s="13" t="s">
        <v>4</v>
      </c>
      <c r="B6" s="4" t="str">
        <f>"This spreadsheet contains the full suite of factors that are in force for the " &amp; scheme_name &amp; "."</f>
        <v>This spreadsheet contains the full suite of factors that are in force for the Local Government Pension Scheme (Scotland).</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377F-4103-4642-A16E-2AAC91427B27}">
  <sheetPr codeName="Sheet12"/>
  <dimension ref="A1:G77"/>
  <sheetViews>
    <sheetView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LGPS_S - Consolidated Factor Spreadsheet</v>
      </c>
    </row>
    <row r="3" spans="1:7" s="1" customFormat="1" ht="15.5" x14ac:dyDescent="0.35">
      <c r="A3" s="30" t="s">
        <v>2</v>
      </c>
      <c r="B3" s="3" t="str">
        <f>TABLE_FACTOR_TYPE_1 &amp; " - x-" &amp; TABLE_SERIES_NUMBER_1</f>
        <v>CETV - x-205</v>
      </c>
    </row>
    <row r="6" spans="1:7" x14ac:dyDescent="0.25">
      <c r="A6" s="40" t="s">
        <v>376</v>
      </c>
      <c r="B6" s="49" t="s">
        <v>377</v>
      </c>
      <c r="C6" s="49"/>
      <c r="D6" s="49"/>
      <c r="E6" s="49"/>
      <c r="F6" s="49"/>
      <c r="G6" s="49"/>
    </row>
    <row r="7" spans="1:7" x14ac:dyDescent="0.25">
      <c r="A7" s="40" t="s">
        <v>378</v>
      </c>
      <c r="B7" s="49" t="s">
        <v>188</v>
      </c>
      <c r="C7" s="49"/>
      <c r="D7" s="49"/>
      <c r="E7" s="49"/>
      <c r="F7" s="49"/>
      <c r="G7" s="49"/>
    </row>
    <row r="8" spans="1:7" x14ac:dyDescent="0.25">
      <c r="A8" s="40" t="s">
        <v>149</v>
      </c>
      <c r="B8" s="49" t="s">
        <v>162</v>
      </c>
      <c r="C8" s="49"/>
      <c r="D8" s="49"/>
      <c r="E8" s="49"/>
      <c r="F8" s="49"/>
      <c r="G8" s="49"/>
    </row>
    <row r="9" spans="1:7" x14ac:dyDescent="0.25">
      <c r="A9" s="40" t="s">
        <v>150</v>
      </c>
      <c r="B9" s="49" t="s">
        <v>163</v>
      </c>
      <c r="C9" s="49"/>
      <c r="D9" s="49"/>
      <c r="E9" s="49"/>
      <c r="F9" s="49"/>
      <c r="G9" s="49"/>
    </row>
    <row r="10" spans="1:7" x14ac:dyDescent="0.25">
      <c r="A10" s="40" t="s">
        <v>6</v>
      </c>
      <c r="B10" s="49" t="s">
        <v>178</v>
      </c>
      <c r="C10" s="49"/>
      <c r="D10" s="49"/>
      <c r="E10" s="49"/>
      <c r="F10" s="49"/>
      <c r="G10" s="49"/>
    </row>
    <row r="11" spans="1:7" x14ac:dyDescent="0.25">
      <c r="A11" s="40" t="s">
        <v>151</v>
      </c>
      <c r="B11" s="49" t="s">
        <v>165</v>
      </c>
      <c r="C11" s="49"/>
      <c r="D11" s="49"/>
      <c r="E11" s="49"/>
      <c r="F11" s="49"/>
      <c r="G11" s="49"/>
    </row>
    <row r="12" spans="1:7" x14ac:dyDescent="0.25">
      <c r="A12" s="40" t="s">
        <v>152</v>
      </c>
      <c r="B12" s="49" t="s">
        <v>166</v>
      </c>
      <c r="C12" s="49"/>
      <c r="D12" s="49"/>
      <c r="E12" s="49"/>
      <c r="F12" s="49"/>
      <c r="G12" s="49"/>
    </row>
    <row r="13" spans="1:7" x14ac:dyDescent="0.25">
      <c r="A13" s="40" t="s">
        <v>379</v>
      </c>
      <c r="B13" s="49">
        <v>0</v>
      </c>
      <c r="C13" s="49"/>
      <c r="D13" s="49"/>
      <c r="E13" s="49"/>
      <c r="F13" s="49"/>
      <c r="G13" s="49"/>
    </row>
    <row r="14" spans="1:7" x14ac:dyDescent="0.25">
      <c r="A14" s="40" t="s">
        <v>154</v>
      </c>
      <c r="B14" s="49">
        <v>205</v>
      </c>
      <c r="C14" s="49"/>
      <c r="D14" s="49"/>
      <c r="E14" s="49"/>
      <c r="F14" s="49"/>
      <c r="G14" s="49"/>
    </row>
    <row r="15" spans="1:7" x14ac:dyDescent="0.25">
      <c r="A15" s="40" t="s">
        <v>380</v>
      </c>
      <c r="B15" s="49" t="s">
        <v>179</v>
      </c>
      <c r="C15" s="49"/>
      <c r="D15" s="49"/>
      <c r="E15" s="49"/>
      <c r="F15" s="49"/>
      <c r="G15" s="49"/>
    </row>
    <row r="16" spans="1:7" x14ac:dyDescent="0.25">
      <c r="A16" s="40" t="s">
        <v>156</v>
      </c>
      <c r="B16" s="49" t="s">
        <v>180</v>
      </c>
      <c r="C16" s="49"/>
      <c r="D16" s="49"/>
      <c r="E16" s="49"/>
      <c r="F16" s="49"/>
      <c r="G16" s="49"/>
    </row>
    <row r="17" spans="1:7" x14ac:dyDescent="0.25">
      <c r="A17" s="41" t="s">
        <v>381</v>
      </c>
      <c r="B17" s="49"/>
      <c r="C17" s="49"/>
      <c r="D17" s="49"/>
      <c r="E17" s="49"/>
      <c r="F17" s="49"/>
      <c r="G17" s="49"/>
    </row>
    <row r="18" spans="1:7" x14ac:dyDescent="0.25">
      <c r="A18" s="40" t="s">
        <v>158</v>
      </c>
      <c r="B18" s="50">
        <v>46175</v>
      </c>
      <c r="C18" s="50"/>
      <c r="D18" s="50"/>
      <c r="E18" s="50"/>
      <c r="F18" s="50"/>
      <c r="G18" s="50"/>
    </row>
    <row r="19" spans="1:7" x14ac:dyDescent="0.25">
      <c r="A19" s="40" t="s">
        <v>159</v>
      </c>
      <c r="B19" s="50">
        <v>46161</v>
      </c>
      <c r="C19" s="50"/>
      <c r="D19" s="50"/>
      <c r="E19" s="50"/>
      <c r="F19" s="50"/>
      <c r="G19" s="50"/>
    </row>
    <row r="20" spans="1:7" x14ac:dyDescent="0.25">
      <c r="A20" s="40" t="s">
        <v>160</v>
      </c>
      <c r="B20" s="49" t="s">
        <v>169</v>
      </c>
      <c r="C20" s="49"/>
      <c r="D20" s="49"/>
      <c r="E20" s="49"/>
      <c r="F20" s="49"/>
      <c r="G20" s="49"/>
    </row>
    <row r="21" spans="1:7" x14ac:dyDescent="0.25">
      <c r="A21" s="40" t="s">
        <v>382</v>
      </c>
      <c r="B21" s="49" t="s">
        <v>84</v>
      </c>
      <c r="C21" s="49"/>
      <c r="D21" s="49"/>
      <c r="E21" s="49"/>
      <c r="F21" s="49"/>
      <c r="G21" s="49"/>
    </row>
    <row r="23" spans="1:7" x14ac:dyDescent="0.25">
      <c r="A23" s="23" t="str">
        <f>HYPERLINK("#'Factor List'!A1", "Back to Factor List")</f>
        <v>Back to Factor List</v>
      </c>
      <c r="B23" s="23" t="str">
        <f>HYPERLINK("#'Assumptions'!A1", "Assumptions")</f>
        <v>Assumptions</v>
      </c>
    </row>
    <row r="26" spans="1:7" s="57" customFormat="1" ht="26" x14ac:dyDescent="0.25">
      <c r="A26" s="56" t="s">
        <v>383</v>
      </c>
      <c r="B26" s="56" t="s">
        <v>384</v>
      </c>
      <c r="C26" s="56" t="s">
        <v>385</v>
      </c>
      <c r="D26" s="56" t="s">
        <v>386</v>
      </c>
      <c r="E26" s="56" t="s">
        <v>387</v>
      </c>
      <c r="F26" s="56" t="s">
        <v>388</v>
      </c>
      <c r="G26" s="56" t="s">
        <v>389</v>
      </c>
    </row>
    <row r="27" spans="1:7" x14ac:dyDescent="0.25">
      <c r="A27" s="43">
        <v>16</v>
      </c>
      <c r="B27" s="44">
        <v>6.64</v>
      </c>
      <c r="C27" s="44">
        <v>0.37</v>
      </c>
      <c r="D27" s="44">
        <v>1.23</v>
      </c>
      <c r="E27" s="44">
        <v>-1.59</v>
      </c>
      <c r="F27" s="44">
        <v>-1.59</v>
      </c>
      <c r="G27" s="44">
        <v>0</v>
      </c>
    </row>
    <row r="28" spans="1:7" x14ac:dyDescent="0.25">
      <c r="A28" s="43">
        <v>17</v>
      </c>
      <c r="B28" s="44">
        <v>6.76</v>
      </c>
      <c r="C28" s="44">
        <v>0.38</v>
      </c>
      <c r="D28" s="44">
        <v>1.3</v>
      </c>
      <c r="E28" s="44">
        <v>-1.59</v>
      </c>
      <c r="F28" s="44">
        <v>-1.59</v>
      </c>
      <c r="G28" s="44">
        <v>0</v>
      </c>
    </row>
    <row r="29" spans="1:7" x14ac:dyDescent="0.25">
      <c r="A29" s="43">
        <v>18</v>
      </c>
      <c r="B29" s="44">
        <v>6.88</v>
      </c>
      <c r="C29" s="44">
        <v>0.38</v>
      </c>
      <c r="D29" s="44">
        <v>1.38</v>
      </c>
      <c r="E29" s="44">
        <v>-1.6</v>
      </c>
      <c r="F29" s="44">
        <v>-1.6</v>
      </c>
      <c r="G29" s="44">
        <v>0</v>
      </c>
    </row>
    <row r="30" spans="1:7" x14ac:dyDescent="0.25">
      <c r="A30" s="43">
        <v>19</v>
      </c>
      <c r="B30" s="44">
        <v>7</v>
      </c>
      <c r="C30" s="44">
        <v>0.39</v>
      </c>
      <c r="D30" s="44">
        <v>1.42</v>
      </c>
      <c r="E30" s="44">
        <v>-1.6</v>
      </c>
      <c r="F30" s="44">
        <v>-1.6</v>
      </c>
      <c r="G30" s="44">
        <v>0</v>
      </c>
    </row>
    <row r="31" spans="1:7" x14ac:dyDescent="0.25">
      <c r="A31" s="43">
        <v>20</v>
      </c>
      <c r="B31" s="44">
        <v>7.12</v>
      </c>
      <c r="C31" s="44">
        <v>0.4</v>
      </c>
      <c r="D31" s="44">
        <v>1.45</v>
      </c>
      <c r="E31" s="44">
        <v>-1.6</v>
      </c>
      <c r="F31" s="44">
        <v>-1.6</v>
      </c>
      <c r="G31" s="44">
        <v>0</v>
      </c>
    </row>
    <row r="32" spans="1:7" x14ac:dyDescent="0.25">
      <c r="A32" s="43">
        <v>21</v>
      </c>
      <c r="B32" s="44">
        <v>7.25</v>
      </c>
      <c r="C32" s="44">
        <v>0.41</v>
      </c>
      <c r="D32" s="44">
        <v>1.47</v>
      </c>
      <c r="E32" s="44">
        <v>-1.61</v>
      </c>
      <c r="F32" s="44">
        <v>-1.61</v>
      </c>
      <c r="G32" s="44">
        <v>0</v>
      </c>
    </row>
    <row r="33" spans="1:7" x14ac:dyDescent="0.25">
      <c r="A33" s="43">
        <v>22</v>
      </c>
      <c r="B33" s="44">
        <v>7.38</v>
      </c>
      <c r="C33" s="44">
        <v>0.41</v>
      </c>
      <c r="D33" s="44">
        <v>1.5</v>
      </c>
      <c r="E33" s="44">
        <v>-1.61</v>
      </c>
      <c r="F33" s="44">
        <v>-1.61</v>
      </c>
      <c r="G33" s="44">
        <v>0</v>
      </c>
    </row>
    <row r="34" spans="1:7" x14ac:dyDescent="0.25">
      <c r="A34" s="43">
        <v>23</v>
      </c>
      <c r="B34" s="44">
        <v>7.51</v>
      </c>
      <c r="C34" s="44">
        <v>0.42</v>
      </c>
      <c r="D34" s="44">
        <v>1.53</v>
      </c>
      <c r="E34" s="44">
        <v>-1.61</v>
      </c>
      <c r="F34" s="44">
        <v>-1.61</v>
      </c>
      <c r="G34" s="44">
        <v>0</v>
      </c>
    </row>
    <row r="35" spans="1:7" x14ac:dyDescent="0.25">
      <c r="A35" s="43">
        <v>24</v>
      </c>
      <c r="B35" s="44">
        <v>7.64</v>
      </c>
      <c r="C35" s="44">
        <v>0.43</v>
      </c>
      <c r="D35" s="44">
        <v>1.55</v>
      </c>
      <c r="E35" s="44">
        <v>-1.62</v>
      </c>
      <c r="F35" s="44">
        <v>-1.62</v>
      </c>
      <c r="G35" s="44">
        <v>0</v>
      </c>
    </row>
    <row r="36" spans="1:7" x14ac:dyDescent="0.25">
      <c r="A36" s="43">
        <v>25</v>
      </c>
      <c r="B36" s="44">
        <v>7.77</v>
      </c>
      <c r="C36" s="44">
        <v>0.44</v>
      </c>
      <c r="D36" s="44">
        <v>1.58</v>
      </c>
      <c r="E36" s="44">
        <v>-1.62</v>
      </c>
      <c r="F36" s="44">
        <v>-1.62</v>
      </c>
      <c r="G36" s="44">
        <v>0</v>
      </c>
    </row>
    <row r="37" spans="1:7" x14ac:dyDescent="0.25">
      <c r="A37" s="43">
        <v>26</v>
      </c>
      <c r="B37" s="44">
        <v>7.91</v>
      </c>
      <c r="C37" s="44">
        <v>0.45</v>
      </c>
      <c r="D37" s="44">
        <v>1.61</v>
      </c>
      <c r="E37" s="44">
        <v>-1.62</v>
      </c>
      <c r="F37" s="44">
        <v>-1.62</v>
      </c>
      <c r="G37" s="44">
        <v>0</v>
      </c>
    </row>
    <row r="38" spans="1:7" x14ac:dyDescent="0.25">
      <c r="A38" s="43">
        <v>27</v>
      </c>
      <c r="B38" s="44">
        <v>8.0500000000000007</v>
      </c>
      <c r="C38" s="44">
        <v>0.46</v>
      </c>
      <c r="D38" s="44">
        <v>1.63</v>
      </c>
      <c r="E38" s="44">
        <v>-1.63</v>
      </c>
      <c r="F38" s="44">
        <v>-1.63</v>
      </c>
      <c r="G38" s="44">
        <v>0</v>
      </c>
    </row>
    <row r="39" spans="1:7" x14ac:dyDescent="0.25">
      <c r="A39" s="43">
        <v>28</v>
      </c>
      <c r="B39" s="44">
        <v>8.19</v>
      </c>
      <c r="C39" s="44">
        <v>0.47</v>
      </c>
      <c r="D39" s="44">
        <v>1.66</v>
      </c>
      <c r="E39" s="44">
        <v>-1.63</v>
      </c>
      <c r="F39" s="44">
        <v>-1.63</v>
      </c>
      <c r="G39" s="44">
        <v>0</v>
      </c>
    </row>
    <row r="40" spans="1:7" x14ac:dyDescent="0.25">
      <c r="A40" s="43">
        <v>29</v>
      </c>
      <c r="B40" s="44">
        <v>8.33</v>
      </c>
      <c r="C40" s="44">
        <v>0.48</v>
      </c>
      <c r="D40" s="44">
        <v>1.69</v>
      </c>
      <c r="E40" s="44">
        <v>-1.63</v>
      </c>
      <c r="F40" s="44">
        <v>-1.63</v>
      </c>
      <c r="G40" s="44">
        <v>0</v>
      </c>
    </row>
    <row r="41" spans="1:7" x14ac:dyDescent="0.25">
      <c r="A41" s="43">
        <v>30</v>
      </c>
      <c r="B41" s="44">
        <v>8.48</v>
      </c>
      <c r="C41" s="44">
        <v>0.49</v>
      </c>
      <c r="D41" s="44">
        <v>1.72</v>
      </c>
      <c r="E41" s="44">
        <v>-1.64</v>
      </c>
      <c r="F41" s="44">
        <v>-1.64</v>
      </c>
      <c r="G41" s="44">
        <v>0</v>
      </c>
    </row>
    <row r="42" spans="1:7" x14ac:dyDescent="0.25">
      <c r="A42" s="43">
        <v>31</v>
      </c>
      <c r="B42" s="44">
        <v>8.6300000000000008</v>
      </c>
      <c r="C42" s="44">
        <v>0.5</v>
      </c>
      <c r="D42" s="44">
        <v>1.75</v>
      </c>
      <c r="E42" s="44">
        <v>-1.64</v>
      </c>
      <c r="F42" s="44">
        <v>-1.64</v>
      </c>
      <c r="G42" s="44">
        <v>0</v>
      </c>
    </row>
    <row r="43" spans="1:7" x14ac:dyDescent="0.25">
      <c r="A43" s="43">
        <v>32</v>
      </c>
      <c r="B43" s="44">
        <v>8.7799999999999994</v>
      </c>
      <c r="C43" s="44">
        <v>0.51</v>
      </c>
      <c r="D43" s="44">
        <v>1.78</v>
      </c>
      <c r="E43" s="44">
        <v>-1.64</v>
      </c>
      <c r="F43" s="44">
        <v>-1.64</v>
      </c>
      <c r="G43" s="44">
        <v>0</v>
      </c>
    </row>
    <row r="44" spans="1:7" x14ac:dyDescent="0.25">
      <c r="A44" s="43">
        <v>33</v>
      </c>
      <c r="B44" s="44">
        <v>8.94</v>
      </c>
      <c r="C44" s="44">
        <v>0.52</v>
      </c>
      <c r="D44" s="44">
        <v>1.81</v>
      </c>
      <c r="E44" s="44">
        <v>-1.65</v>
      </c>
      <c r="F44" s="44">
        <v>-1.65</v>
      </c>
      <c r="G44" s="44">
        <v>0</v>
      </c>
    </row>
    <row r="45" spans="1:7" x14ac:dyDescent="0.25">
      <c r="A45" s="43">
        <v>34</v>
      </c>
      <c r="B45" s="44">
        <v>9.09</v>
      </c>
      <c r="C45" s="44">
        <v>0.53</v>
      </c>
      <c r="D45" s="44">
        <v>1.84</v>
      </c>
      <c r="E45" s="44">
        <v>-1.65</v>
      </c>
      <c r="F45" s="44">
        <v>-1.65</v>
      </c>
      <c r="G45" s="44">
        <v>0</v>
      </c>
    </row>
    <row r="46" spans="1:7" x14ac:dyDescent="0.25">
      <c r="A46" s="43">
        <v>35</v>
      </c>
      <c r="B46" s="44">
        <v>9.25</v>
      </c>
      <c r="C46" s="44">
        <v>0.54</v>
      </c>
      <c r="D46" s="44">
        <v>1.87</v>
      </c>
      <c r="E46" s="44">
        <v>-1.65</v>
      </c>
      <c r="F46" s="44">
        <v>-1.65</v>
      </c>
      <c r="G46" s="44">
        <v>0</v>
      </c>
    </row>
    <row r="47" spans="1:7" x14ac:dyDescent="0.25">
      <c r="A47" s="43">
        <v>36</v>
      </c>
      <c r="B47" s="44">
        <v>9.42</v>
      </c>
      <c r="C47" s="44">
        <v>0.55000000000000004</v>
      </c>
      <c r="D47" s="44">
        <v>1.9</v>
      </c>
      <c r="E47" s="44">
        <v>-1.66</v>
      </c>
      <c r="F47" s="44">
        <v>-1.66</v>
      </c>
      <c r="G47" s="44">
        <v>0</v>
      </c>
    </row>
    <row r="48" spans="1:7" x14ac:dyDescent="0.25">
      <c r="A48" s="43">
        <v>37</v>
      </c>
      <c r="B48" s="44">
        <v>9.58</v>
      </c>
      <c r="C48" s="44">
        <v>0.56000000000000005</v>
      </c>
      <c r="D48" s="44">
        <v>1.93</v>
      </c>
      <c r="E48" s="44">
        <v>-1.66</v>
      </c>
      <c r="F48" s="44">
        <v>-1.66</v>
      </c>
      <c r="G48" s="44">
        <v>0</v>
      </c>
    </row>
    <row r="49" spans="1:7" x14ac:dyDescent="0.25">
      <c r="A49" s="43">
        <v>38</v>
      </c>
      <c r="B49" s="44">
        <v>9.75</v>
      </c>
      <c r="C49" s="44">
        <v>0.56999999999999995</v>
      </c>
      <c r="D49" s="44">
        <v>1.96</v>
      </c>
      <c r="E49" s="44">
        <v>-1.66</v>
      </c>
      <c r="F49" s="44">
        <v>-1.66</v>
      </c>
      <c r="G49" s="44">
        <v>0</v>
      </c>
    </row>
    <row r="50" spans="1:7" x14ac:dyDescent="0.25">
      <c r="A50" s="43">
        <v>39</v>
      </c>
      <c r="B50" s="44">
        <v>9.92</v>
      </c>
      <c r="C50" s="44">
        <v>0.57999999999999996</v>
      </c>
      <c r="D50" s="44">
        <v>1.99</v>
      </c>
      <c r="E50" s="44">
        <v>-1.67</v>
      </c>
      <c r="F50" s="44">
        <v>-1.67</v>
      </c>
      <c r="G50" s="44">
        <v>0</v>
      </c>
    </row>
    <row r="51" spans="1:7" x14ac:dyDescent="0.25">
      <c r="A51" s="43">
        <v>40</v>
      </c>
      <c r="B51" s="44">
        <v>10.1</v>
      </c>
      <c r="C51" s="44">
        <v>0.59</v>
      </c>
      <c r="D51" s="44">
        <v>2.02</v>
      </c>
      <c r="E51" s="44">
        <v>-1.67</v>
      </c>
      <c r="F51" s="44">
        <v>-1.67</v>
      </c>
      <c r="G51" s="44">
        <v>0</v>
      </c>
    </row>
    <row r="52" spans="1:7" x14ac:dyDescent="0.25">
      <c r="A52" s="43">
        <v>41</v>
      </c>
      <c r="B52" s="44">
        <v>10.28</v>
      </c>
      <c r="C52" s="44">
        <v>0.6</v>
      </c>
      <c r="D52" s="44">
        <v>2.0499999999999998</v>
      </c>
      <c r="E52" s="44">
        <v>-1.68</v>
      </c>
      <c r="F52" s="44">
        <v>-1.68</v>
      </c>
      <c r="G52" s="44">
        <v>0</v>
      </c>
    </row>
    <row r="53" spans="1:7" x14ac:dyDescent="0.25">
      <c r="A53" s="43">
        <v>42</v>
      </c>
      <c r="B53" s="44">
        <v>10.46</v>
      </c>
      <c r="C53" s="44">
        <v>0.62</v>
      </c>
      <c r="D53" s="44">
        <v>2.08</v>
      </c>
      <c r="E53" s="44">
        <v>-1.68</v>
      </c>
      <c r="F53" s="44">
        <v>-1.68</v>
      </c>
      <c r="G53" s="44">
        <v>0</v>
      </c>
    </row>
    <row r="54" spans="1:7" x14ac:dyDescent="0.25">
      <c r="A54" s="43">
        <v>43</v>
      </c>
      <c r="B54" s="44">
        <v>10.65</v>
      </c>
      <c r="C54" s="44">
        <v>0.63</v>
      </c>
      <c r="D54" s="44">
        <v>2.11</v>
      </c>
      <c r="E54" s="44">
        <v>-1.69</v>
      </c>
      <c r="F54" s="44">
        <v>-1.69</v>
      </c>
      <c r="G54" s="44">
        <v>0</v>
      </c>
    </row>
    <row r="55" spans="1:7" x14ac:dyDescent="0.25">
      <c r="A55" s="43">
        <v>44</v>
      </c>
      <c r="B55" s="44">
        <v>10.84</v>
      </c>
      <c r="C55" s="44">
        <v>0.64</v>
      </c>
      <c r="D55" s="44">
        <v>2.14</v>
      </c>
      <c r="E55" s="44">
        <v>-1.69</v>
      </c>
      <c r="F55" s="44">
        <v>-1.69</v>
      </c>
      <c r="G55" s="44">
        <v>0</v>
      </c>
    </row>
    <row r="56" spans="1:7" x14ac:dyDescent="0.25">
      <c r="A56" s="43">
        <v>45</v>
      </c>
      <c r="B56" s="44">
        <v>11.03</v>
      </c>
      <c r="C56" s="44">
        <v>0.65</v>
      </c>
      <c r="D56" s="44">
        <v>2.17</v>
      </c>
      <c r="E56" s="44">
        <v>-1.69</v>
      </c>
      <c r="F56" s="44">
        <v>-1.69</v>
      </c>
      <c r="G56" s="44">
        <v>0</v>
      </c>
    </row>
    <row r="57" spans="1:7" x14ac:dyDescent="0.25">
      <c r="A57" s="43">
        <v>46</v>
      </c>
      <c r="B57" s="44">
        <v>11.23</v>
      </c>
      <c r="C57" s="44">
        <v>0.67</v>
      </c>
      <c r="D57" s="44">
        <v>2.2000000000000002</v>
      </c>
      <c r="E57" s="44">
        <v>-1.7</v>
      </c>
      <c r="F57" s="44">
        <v>-1.7</v>
      </c>
      <c r="G57" s="44">
        <v>0</v>
      </c>
    </row>
    <row r="58" spans="1:7" x14ac:dyDescent="0.25">
      <c r="A58" s="43">
        <v>47</v>
      </c>
      <c r="B58" s="44">
        <v>11.44</v>
      </c>
      <c r="C58" s="44">
        <v>0.68</v>
      </c>
      <c r="D58" s="44">
        <v>2.2200000000000002</v>
      </c>
      <c r="E58" s="44">
        <v>-1.7</v>
      </c>
      <c r="F58" s="44">
        <v>-1.7</v>
      </c>
      <c r="G58" s="44">
        <v>0</v>
      </c>
    </row>
    <row r="59" spans="1:7" x14ac:dyDescent="0.25">
      <c r="A59" s="43">
        <v>48</v>
      </c>
      <c r="B59" s="44">
        <v>11.65</v>
      </c>
      <c r="C59" s="44">
        <v>0.69</v>
      </c>
      <c r="D59" s="44">
        <v>2.2400000000000002</v>
      </c>
      <c r="E59" s="44">
        <v>-1.71</v>
      </c>
      <c r="F59" s="44">
        <v>-1.71</v>
      </c>
      <c r="G59" s="44">
        <v>0</v>
      </c>
    </row>
    <row r="60" spans="1:7" x14ac:dyDescent="0.25">
      <c r="A60" s="43">
        <v>49</v>
      </c>
      <c r="B60" s="44">
        <v>11.86</v>
      </c>
      <c r="C60" s="44">
        <v>0.71</v>
      </c>
      <c r="D60" s="44">
        <v>2.27</v>
      </c>
      <c r="E60" s="44">
        <v>-1.72</v>
      </c>
      <c r="F60" s="44">
        <v>-1.72</v>
      </c>
      <c r="G60" s="44">
        <v>0</v>
      </c>
    </row>
    <row r="61" spans="1:7" x14ac:dyDescent="0.25">
      <c r="A61" s="43">
        <v>50</v>
      </c>
      <c r="B61" s="44">
        <v>12.08</v>
      </c>
      <c r="C61" s="44">
        <v>0.72</v>
      </c>
      <c r="D61" s="44">
        <v>2.29</v>
      </c>
      <c r="E61" s="44">
        <v>-1.72</v>
      </c>
      <c r="F61" s="44">
        <v>-1.72</v>
      </c>
      <c r="G61" s="44">
        <v>0</v>
      </c>
    </row>
    <row r="62" spans="1:7" x14ac:dyDescent="0.25">
      <c r="A62" s="43">
        <v>51</v>
      </c>
      <c r="B62" s="44">
        <v>12.31</v>
      </c>
      <c r="C62" s="44">
        <v>0.74</v>
      </c>
      <c r="D62" s="44">
        <v>2.31</v>
      </c>
      <c r="E62" s="44">
        <v>-1.73</v>
      </c>
      <c r="F62" s="44">
        <v>-1.73</v>
      </c>
      <c r="G62" s="44">
        <v>0</v>
      </c>
    </row>
    <row r="63" spans="1:7" x14ac:dyDescent="0.25">
      <c r="A63" s="43">
        <v>52</v>
      </c>
      <c r="B63" s="44">
        <v>12.54</v>
      </c>
      <c r="C63" s="44">
        <v>0.75</v>
      </c>
      <c r="D63" s="44">
        <v>2.33</v>
      </c>
      <c r="E63" s="44">
        <v>-1.73</v>
      </c>
      <c r="F63" s="44">
        <v>-1.73</v>
      </c>
      <c r="G63" s="44">
        <v>0</v>
      </c>
    </row>
    <row r="64" spans="1:7" x14ac:dyDescent="0.25">
      <c r="A64" s="43">
        <v>53</v>
      </c>
      <c r="B64" s="44">
        <v>12.78</v>
      </c>
      <c r="C64" s="44">
        <v>0.77</v>
      </c>
      <c r="D64" s="44">
        <v>2.35</v>
      </c>
      <c r="E64" s="44">
        <v>-1.74</v>
      </c>
      <c r="F64" s="44">
        <v>-1.74</v>
      </c>
      <c r="G64" s="44">
        <v>0</v>
      </c>
    </row>
    <row r="65" spans="1:7" x14ac:dyDescent="0.25">
      <c r="A65" s="43">
        <v>54</v>
      </c>
      <c r="B65" s="44">
        <v>13.02</v>
      </c>
      <c r="C65" s="44">
        <v>0.78</v>
      </c>
      <c r="D65" s="44">
        <v>2.36</v>
      </c>
      <c r="E65" s="44">
        <v>-1.75</v>
      </c>
      <c r="F65" s="44">
        <v>-1.75</v>
      </c>
      <c r="G65" s="44">
        <v>0</v>
      </c>
    </row>
    <row r="66" spans="1:7" x14ac:dyDescent="0.25">
      <c r="A66" s="43">
        <v>55</v>
      </c>
      <c r="B66" s="44">
        <v>13.28</v>
      </c>
      <c r="C66" s="44">
        <v>0.8</v>
      </c>
      <c r="D66" s="44">
        <v>2.37</v>
      </c>
      <c r="E66" s="44">
        <v>-1.75</v>
      </c>
      <c r="F66" s="44">
        <v>-1.75</v>
      </c>
      <c r="G66" s="44">
        <v>0</v>
      </c>
    </row>
    <row r="67" spans="1:7" x14ac:dyDescent="0.25">
      <c r="A67" s="43">
        <v>56</v>
      </c>
      <c r="B67" s="44">
        <v>13.54</v>
      </c>
      <c r="C67" s="44">
        <v>0.81</v>
      </c>
      <c r="D67" s="44">
        <v>2.38</v>
      </c>
      <c r="E67" s="44">
        <v>-1.76</v>
      </c>
      <c r="F67" s="44">
        <v>-1.76</v>
      </c>
      <c r="G67" s="44">
        <v>0</v>
      </c>
    </row>
    <row r="68" spans="1:7" x14ac:dyDescent="0.25">
      <c r="A68" s="43">
        <v>57</v>
      </c>
      <c r="B68" s="44">
        <v>13.81</v>
      </c>
      <c r="C68" s="44">
        <v>0.83</v>
      </c>
      <c r="D68" s="44">
        <v>2.38</v>
      </c>
      <c r="E68" s="44">
        <v>-1.77</v>
      </c>
      <c r="F68" s="44">
        <v>-1.77</v>
      </c>
      <c r="G68" s="44">
        <v>0</v>
      </c>
    </row>
    <row r="69" spans="1:7" x14ac:dyDescent="0.25">
      <c r="A69" s="43">
        <v>58</v>
      </c>
      <c r="B69" s="44">
        <v>14.1</v>
      </c>
      <c r="C69" s="44">
        <v>0.85</v>
      </c>
      <c r="D69" s="44">
        <v>2.38</v>
      </c>
      <c r="E69" s="44">
        <v>-1.78</v>
      </c>
      <c r="F69" s="44">
        <v>-1.78</v>
      </c>
      <c r="G69" s="44">
        <v>0</v>
      </c>
    </row>
    <row r="70" spans="1:7" x14ac:dyDescent="0.25">
      <c r="A70" s="43">
        <v>59</v>
      </c>
      <c r="B70" s="44">
        <v>14.39</v>
      </c>
      <c r="C70" s="44">
        <v>0.86</v>
      </c>
      <c r="D70" s="44">
        <v>2.38</v>
      </c>
      <c r="E70" s="44">
        <v>-1.79</v>
      </c>
      <c r="F70" s="44">
        <v>-1.79</v>
      </c>
      <c r="G70" s="44">
        <v>0</v>
      </c>
    </row>
    <row r="71" spans="1:7" x14ac:dyDescent="0.25">
      <c r="A71" s="43">
        <v>60</v>
      </c>
      <c r="B71" s="44">
        <v>14.7</v>
      </c>
      <c r="C71" s="44">
        <v>0.88</v>
      </c>
      <c r="D71" s="44">
        <v>2.38</v>
      </c>
      <c r="E71" s="44">
        <v>-1.8</v>
      </c>
      <c r="F71" s="44">
        <v>-1.8</v>
      </c>
      <c r="G71" s="44">
        <v>0</v>
      </c>
    </row>
    <row r="72" spans="1:7" x14ac:dyDescent="0.25">
      <c r="A72" s="43">
        <v>61</v>
      </c>
      <c r="B72" s="44">
        <v>15.01</v>
      </c>
      <c r="C72" s="44">
        <v>0.9</v>
      </c>
      <c r="D72" s="44">
        <v>2.37</v>
      </c>
      <c r="E72" s="44">
        <v>-1.82</v>
      </c>
      <c r="F72" s="44">
        <v>-1.82</v>
      </c>
      <c r="G72" s="44">
        <v>0</v>
      </c>
    </row>
    <row r="73" spans="1:7" x14ac:dyDescent="0.25">
      <c r="A73" s="43">
        <v>62</v>
      </c>
      <c r="B73" s="44">
        <v>15.35</v>
      </c>
      <c r="C73" s="44">
        <v>0.91</v>
      </c>
      <c r="D73" s="44">
        <v>2.36</v>
      </c>
      <c r="E73" s="44">
        <v>-1.83</v>
      </c>
      <c r="F73" s="44">
        <v>-1.83</v>
      </c>
      <c r="G73" s="44">
        <v>0</v>
      </c>
    </row>
    <row r="74" spans="1:7" x14ac:dyDescent="0.25">
      <c r="A74" s="43">
        <v>63</v>
      </c>
      <c r="B74" s="44">
        <v>15.7</v>
      </c>
      <c r="C74" s="44">
        <v>0.93</v>
      </c>
      <c r="D74" s="44">
        <v>2.34</v>
      </c>
      <c r="E74" s="44">
        <v>-1.84</v>
      </c>
      <c r="F74" s="44">
        <v>-1.84</v>
      </c>
      <c r="G74" s="44">
        <v>0</v>
      </c>
    </row>
    <row r="75" spans="1:7" x14ac:dyDescent="0.25">
      <c r="A75" s="43">
        <v>64</v>
      </c>
      <c r="B75" s="44">
        <v>16.059999999999999</v>
      </c>
      <c r="C75" s="44">
        <v>0.95</v>
      </c>
      <c r="D75" s="44">
        <v>2.3199999999999998</v>
      </c>
      <c r="E75" s="44">
        <v>-1.86</v>
      </c>
      <c r="F75" s="44">
        <v>-1.86</v>
      </c>
      <c r="G75" s="44">
        <v>0</v>
      </c>
    </row>
    <row r="76" spans="1:7" x14ac:dyDescent="0.25">
      <c r="A76" s="43">
        <v>65</v>
      </c>
      <c r="B76" s="44">
        <v>16.45</v>
      </c>
      <c r="C76" s="44">
        <v>0.97</v>
      </c>
      <c r="D76" s="44">
        <v>2.2999999999999998</v>
      </c>
      <c r="E76" s="44">
        <v>-1.88</v>
      </c>
      <c r="F76" s="44">
        <v>-1.88</v>
      </c>
      <c r="G76" s="44">
        <v>0</v>
      </c>
    </row>
    <row r="77" spans="1:7" x14ac:dyDescent="0.25">
      <c r="A77" s="43">
        <v>66</v>
      </c>
      <c r="B77" s="44">
        <v>16.86</v>
      </c>
      <c r="C77" s="44">
        <v>0.99</v>
      </c>
      <c r="D77" s="44">
        <v>2.27</v>
      </c>
      <c r="E77" s="44">
        <v>-0.99</v>
      </c>
      <c r="F77" s="44">
        <v>-0.99</v>
      </c>
      <c r="G77" s="44">
        <v>0</v>
      </c>
    </row>
  </sheetData>
  <sheetProtection algorithmName="SHA-512" hashValue="s2IUboVIEWt5w3BuoUISviC9TH4dDY2PAZCG8qXl8hssNdAIO+jLxVrey/OqdP01e25E5YPylKVyP0FQS5aK6Q==" saltValue="WL+BNcgUgWwREq4OgDhdTQ==" spinCount="100000" sheet="1" objects="1" scenarios="1"/>
  <conditionalFormatting sqref="A6:A21">
    <cfRule type="expression" dxfId="581" priority="11" stopIfTrue="1">
      <formula>MOD(ROW(),2)=0</formula>
    </cfRule>
    <cfRule type="expression" dxfId="580" priority="12" stopIfTrue="1">
      <formula>MOD(ROW(),2)&lt;&gt;0</formula>
    </cfRule>
  </conditionalFormatting>
  <conditionalFormatting sqref="B6:G17 B20:G21 C18:G19">
    <cfRule type="expression" dxfId="579" priority="13" stopIfTrue="1">
      <formula>MOD(ROW(),2)=0</formula>
    </cfRule>
    <cfRule type="expression" dxfId="578" priority="14" stopIfTrue="1">
      <formula>MOD(ROW(),2)&lt;&gt;0</formula>
    </cfRule>
  </conditionalFormatting>
  <conditionalFormatting sqref="A26:A77">
    <cfRule type="expression" dxfId="577" priority="15" stopIfTrue="1">
      <formula>MOD(ROW(),2)=0</formula>
    </cfRule>
    <cfRule type="expression" dxfId="576" priority="16" stopIfTrue="1">
      <formula>MOD(ROW(),2)&lt;&gt;0</formula>
    </cfRule>
  </conditionalFormatting>
  <conditionalFormatting sqref="B26:G77">
    <cfRule type="expression" dxfId="575" priority="17" stopIfTrue="1">
      <formula>MOD(ROW(),2)=0</formula>
    </cfRule>
    <cfRule type="expression" dxfId="574" priority="18" stopIfTrue="1">
      <formula>MOD(ROW(),2)&lt;&gt;0</formula>
    </cfRule>
  </conditionalFormatting>
  <conditionalFormatting sqref="B18:B19">
    <cfRule type="expression" dxfId="573" priority="1" stopIfTrue="1">
      <formula>MOD(ROW(),2)=0</formula>
    </cfRule>
    <cfRule type="expression" dxfId="572" priority="2"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405A-6FB7-4DAB-BCF7-A9726E95020D}">
  <sheetPr codeName="Sheet13"/>
  <dimension ref="A1:G77"/>
  <sheetViews>
    <sheetView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LGPS_S - Consolidated Factor Spreadsheet</v>
      </c>
    </row>
    <row r="3" spans="1:7" s="1" customFormat="1" ht="15.5" x14ac:dyDescent="0.35">
      <c r="A3" s="30" t="s">
        <v>2</v>
      </c>
      <c r="B3" s="3" t="str">
        <f>TABLE_FACTOR_TYPE_1 &amp; " - x-" &amp; TABLE_SERIES_NUMBER_1</f>
        <v>CETV - x-206</v>
      </c>
    </row>
    <row r="6" spans="1:7" x14ac:dyDescent="0.25">
      <c r="A6" s="40" t="s">
        <v>376</v>
      </c>
      <c r="B6" s="49" t="s">
        <v>377</v>
      </c>
      <c r="C6" s="49"/>
      <c r="D6" s="49"/>
      <c r="E6" s="49"/>
      <c r="F6" s="49"/>
      <c r="G6" s="49"/>
    </row>
    <row r="7" spans="1:7" x14ac:dyDescent="0.25">
      <c r="A7" s="40" t="s">
        <v>378</v>
      </c>
      <c r="B7" s="49" t="s">
        <v>188</v>
      </c>
      <c r="C7" s="49"/>
      <c r="D7" s="49"/>
      <c r="E7" s="49"/>
      <c r="F7" s="49"/>
      <c r="G7" s="49"/>
    </row>
    <row r="8" spans="1:7" x14ac:dyDescent="0.25">
      <c r="A8" s="40" t="s">
        <v>149</v>
      </c>
      <c r="B8" s="49" t="s">
        <v>162</v>
      </c>
      <c r="C8" s="49"/>
      <c r="D8" s="49"/>
      <c r="E8" s="49"/>
      <c r="F8" s="49"/>
      <c r="G8" s="49"/>
    </row>
    <row r="9" spans="1:7" x14ac:dyDescent="0.25">
      <c r="A9" s="40" t="s">
        <v>150</v>
      </c>
      <c r="B9" s="49" t="s">
        <v>163</v>
      </c>
      <c r="C9" s="49"/>
      <c r="D9" s="49"/>
      <c r="E9" s="49"/>
      <c r="F9" s="49"/>
      <c r="G9" s="49"/>
    </row>
    <row r="10" spans="1:7" x14ac:dyDescent="0.25">
      <c r="A10" s="40" t="s">
        <v>6</v>
      </c>
      <c r="B10" s="49" t="s">
        <v>178</v>
      </c>
      <c r="C10" s="49"/>
      <c r="D10" s="49"/>
      <c r="E10" s="49"/>
      <c r="F10" s="49"/>
      <c r="G10" s="49"/>
    </row>
    <row r="11" spans="1:7" x14ac:dyDescent="0.25">
      <c r="A11" s="40" t="s">
        <v>151</v>
      </c>
      <c r="B11" s="49" t="s">
        <v>170</v>
      </c>
      <c r="C11" s="49"/>
      <c r="D11" s="49"/>
      <c r="E11" s="49"/>
      <c r="F11" s="49"/>
      <c r="G11" s="49"/>
    </row>
    <row r="12" spans="1:7" x14ac:dyDescent="0.25">
      <c r="A12" s="40" t="s">
        <v>152</v>
      </c>
      <c r="B12" s="49" t="s">
        <v>166</v>
      </c>
      <c r="C12" s="49"/>
      <c r="D12" s="49"/>
      <c r="E12" s="49"/>
      <c r="F12" s="49"/>
      <c r="G12" s="49"/>
    </row>
    <row r="13" spans="1:7" x14ac:dyDescent="0.25">
      <c r="A13" s="40" t="s">
        <v>379</v>
      </c>
      <c r="B13" s="49">
        <v>0</v>
      </c>
      <c r="C13" s="49"/>
      <c r="D13" s="49"/>
      <c r="E13" s="49"/>
      <c r="F13" s="49"/>
      <c r="G13" s="49"/>
    </row>
    <row r="14" spans="1:7" x14ac:dyDescent="0.25">
      <c r="A14" s="40" t="s">
        <v>154</v>
      </c>
      <c r="B14" s="49">
        <v>206</v>
      </c>
      <c r="C14" s="49"/>
      <c r="D14" s="49"/>
      <c r="E14" s="49"/>
      <c r="F14" s="49"/>
      <c r="G14" s="49"/>
    </row>
    <row r="15" spans="1:7" x14ac:dyDescent="0.25">
      <c r="A15" s="40" t="s">
        <v>380</v>
      </c>
      <c r="B15" s="49" t="s">
        <v>181</v>
      </c>
      <c r="C15" s="49"/>
      <c r="D15" s="49"/>
      <c r="E15" s="49"/>
      <c r="F15" s="49"/>
      <c r="G15" s="49"/>
    </row>
    <row r="16" spans="1:7" x14ac:dyDescent="0.25">
      <c r="A16" s="40" t="s">
        <v>156</v>
      </c>
      <c r="B16" s="49" t="s">
        <v>182</v>
      </c>
      <c r="C16" s="49"/>
      <c r="D16" s="49"/>
      <c r="E16" s="49"/>
      <c r="F16" s="49"/>
      <c r="G16" s="49"/>
    </row>
    <row r="17" spans="1:7" x14ac:dyDescent="0.25">
      <c r="A17" s="41" t="s">
        <v>381</v>
      </c>
      <c r="B17" s="49"/>
      <c r="C17" s="49"/>
      <c r="D17" s="49"/>
      <c r="E17" s="49"/>
      <c r="F17" s="49"/>
      <c r="G17" s="49"/>
    </row>
    <row r="18" spans="1:7" x14ac:dyDescent="0.25">
      <c r="A18" s="40" t="s">
        <v>158</v>
      </c>
      <c r="B18" s="50">
        <v>46175</v>
      </c>
      <c r="C18" s="50"/>
      <c r="D18" s="50"/>
      <c r="E18" s="50"/>
      <c r="F18" s="50"/>
      <c r="G18" s="50"/>
    </row>
    <row r="19" spans="1:7" x14ac:dyDescent="0.25">
      <c r="A19" s="40" t="s">
        <v>159</v>
      </c>
      <c r="B19" s="50">
        <v>46161</v>
      </c>
      <c r="C19" s="50"/>
      <c r="D19" s="50"/>
      <c r="E19" s="50"/>
      <c r="F19" s="50"/>
      <c r="G19" s="50"/>
    </row>
    <row r="20" spans="1:7" x14ac:dyDescent="0.25">
      <c r="A20" s="40" t="s">
        <v>160</v>
      </c>
      <c r="B20" s="49" t="s">
        <v>169</v>
      </c>
      <c r="C20" s="49"/>
      <c r="D20" s="49"/>
      <c r="E20" s="49"/>
      <c r="F20" s="49"/>
      <c r="G20" s="49"/>
    </row>
    <row r="21" spans="1:7" x14ac:dyDescent="0.25">
      <c r="A21" s="40" t="s">
        <v>382</v>
      </c>
      <c r="B21" s="49" t="s">
        <v>84</v>
      </c>
      <c r="C21" s="49"/>
      <c r="D21" s="49"/>
      <c r="E21" s="49"/>
      <c r="F21" s="49"/>
      <c r="G21" s="49"/>
    </row>
    <row r="23" spans="1:7" x14ac:dyDescent="0.25">
      <c r="A23" s="23" t="str">
        <f>HYPERLINK("#'Factor List'!A1", "Back to Factor List")</f>
        <v>Back to Factor List</v>
      </c>
      <c r="B23" s="23" t="str">
        <f>HYPERLINK("#'Assumptions'!A1", "Assumptions")</f>
        <v>Assumptions</v>
      </c>
    </row>
    <row r="26" spans="1:7" s="57" customFormat="1" ht="26" x14ac:dyDescent="0.25">
      <c r="A26" s="56" t="s">
        <v>383</v>
      </c>
      <c r="B26" s="56" t="s">
        <v>384</v>
      </c>
      <c r="C26" s="56" t="s">
        <v>385</v>
      </c>
      <c r="D26" s="56" t="s">
        <v>386</v>
      </c>
      <c r="E26" s="56" t="s">
        <v>387</v>
      </c>
      <c r="F26" s="56" t="s">
        <v>388</v>
      </c>
      <c r="G26" s="56" t="s">
        <v>389</v>
      </c>
    </row>
    <row r="27" spans="1:7" x14ac:dyDescent="0.25">
      <c r="A27" s="43">
        <v>16</v>
      </c>
      <c r="B27" s="44">
        <v>6.64</v>
      </c>
      <c r="C27" s="44">
        <v>0.37</v>
      </c>
      <c r="D27" s="44">
        <v>1.23</v>
      </c>
      <c r="E27" s="44">
        <v>-5.41</v>
      </c>
      <c r="F27" s="44">
        <v>-5.41</v>
      </c>
      <c r="G27" s="44">
        <v>0</v>
      </c>
    </row>
    <row r="28" spans="1:7" x14ac:dyDescent="0.25">
      <c r="A28" s="43">
        <v>17</v>
      </c>
      <c r="B28" s="44">
        <v>6.76</v>
      </c>
      <c r="C28" s="44">
        <v>0.38</v>
      </c>
      <c r="D28" s="44">
        <v>1.3</v>
      </c>
      <c r="E28" s="44">
        <v>-5.42</v>
      </c>
      <c r="F28" s="44">
        <v>-5.42</v>
      </c>
      <c r="G28" s="44">
        <v>0</v>
      </c>
    </row>
    <row r="29" spans="1:7" x14ac:dyDescent="0.25">
      <c r="A29" s="43">
        <v>18</v>
      </c>
      <c r="B29" s="44">
        <v>6.88</v>
      </c>
      <c r="C29" s="44">
        <v>0.38</v>
      </c>
      <c r="D29" s="44">
        <v>1.38</v>
      </c>
      <c r="E29" s="44">
        <v>-5.44</v>
      </c>
      <c r="F29" s="44">
        <v>-5.44</v>
      </c>
      <c r="G29" s="44">
        <v>0</v>
      </c>
    </row>
    <row r="30" spans="1:7" x14ac:dyDescent="0.25">
      <c r="A30" s="43">
        <v>19</v>
      </c>
      <c r="B30" s="44">
        <v>7</v>
      </c>
      <c r="C30" s="44">
        <v>0.39</v>
      </c>
      <c r="D30" s="44">
        <v>1.42</v>
      </c>
      <c r="E30" s="44">
        <v>-5.45</v>
      </c>
      <c r="F30" s="44">
        <v>-5.45</v>
      </c>
      <c r="G30" s="44">
        <v>0</v>
      </c>
    </row>
    <row r="31" spans="1:7" x14ac:dyDescent="0.25">
      <c r="A31" s="43">
        <v>20</v>
      </c>
      <c r="B31" s="44">
        <v>7.12</v>
      </c>
      <c r="C31" s="44">
        <v>0.4</v>
      </c>
      <c r="D31" s="44">
        <v>1.45</v>
      </c>
      <c r="E31" s="44">
        <v>-5.46</v>
      </c>
      <c r="F31" s="44">
        <v>-5.46</v>
      </c>
      <c r="G31" s="44">
        <v>0</v>
      </c>
    </row>
    <row r="32" spans="1:7" x14ac:dyDescent="0.25">
      <c r="A32" s="43">
        <v>21</v>
      </c>
      <c r="B32" s="44">
        <v>7.25</v>
      </c>
      <c r="C32" s="44">
        <v>0.41</v>
      </c>
      <c r="D32" s="44">
        <v>1.47</v>
      </c>
      <c r="E32" s="44">
        <v>-5.47</v>
      </c>
      <c r="F32" s="44">
        <v>-5.47</v>
      </c>
      <c r="G32" s="44">
        <v>0</v>
      </c>
    </row>
    <row r="33" spans="1:7" x14ac:dyDescent="0.25">
      <c r="A33" s="43">
        <v>22</v>
      </c>
      <c r="B33" s="44">
        <v>7.38</v>
      </c>
      <c r="C33" s="44">
        <v>0.41</v>
      </c>
      <c r="D33" s="44">
        <v>1.5</v>
      </c>
      <c r="E33" s="44">
        <v>-5.48</v>
      </c>
      <c r="F33" s="44">
        <v>-5.48</v>
      </c>
      <c r="G33" s="44">
        <v>0</v>
      </c>
    </row>
    <row r="34" spans="1:7" x14ac:dyDescent="0.25">
      <c r="A34" s="43">
        <v>23</v>
      </c>
      <c r="B34" s="44">
        <v>7.51</v>
      </c>
      <c r="C34" s="44">
        <v>0.42</v>
      </c>
      <c r="D34" s="44">
        <v>1.53</v>
      </c>
      <c r="E34" s="44">
        <v>-5.49</v>
      </c>
      <c r="F34" s="44">
        <v>-5.49</v>
      </c>
      <c r="G34" s="44">
        <v>0</v>
      </c>
    </row>
    <row r="35" spans="1:7" x14ac:dyDescent="0.25">
      <c r="A35" s="43">
        <v>24</v>
      </c>
      <c r="B35" s="44">
        <v>7.64</v>
      </c>
      <c r="C35" s="44">
        <v>0.43</v>
      </c>
      <c r="D35" s="44">
        <v>1.55</v>
      </c>
      <c r="E35" s="44">
        <v>-5.51</v>
      </c>
      <c r="F35" s="44">
        <v>-5.51</v>
      </c>
      <c r="G35" s="44">
        <v>0</v>
      </c>
    </row>
    <row r="36" spans="1:7" x14ac:dyDescent="0.25">
      <c r="A36" s="43">
        <v>25</v>
      </c>
      <c r="B36" s="44">
        <v>7.77</v>
      </c>
      <c r="C36" s="44">
        <v>0.44</v>
      </c>
      <c r="D36" s="44">
        <v>1.58</v>
      </c>
      <c r="E36" s="44">
        <v>-5.52</v>
      </c>
      <c r="F36" s="44">
        <v>-5.52</v>
      </c>
      <c r="G36" s="44">
        <v>0</v>
      </c>
    </row>
    <row r="37" spans="1:7" x14ac:dyDescent="0.25">
      <c r="A37" s="43">
        <v>26</v>
      </c>
      <c r="B37" s="44">
        <v>7.91</v>
      </c>
      <c r="C37" s="44">
        <v>0.45</v>
      </c>
      <c r="D37" s="44">
        <v>1.61</v>
      </c>
      <c r="E37" s="44">
        <v>-5.53</v>
      </c>
      <c r="F37" s="44">
        <v>-5.53</v>
      </c>
      <c r="G37" s="44">
        <v>0</v>
      </c>
    </row>
    <row r="38" spans="1:7" x14ac:dyDescent="0.25">
      <c r="A38" s="43">
        <v>27</v>
      </c>
      <c r="B38" s="44">
        <v>8.0500000000000007</v>
      </c>
      <c r="C38" s="44">
        <v>0.46</v>
      </c>
      <c r="D38" s="44">
        <v>1.63</v>
      </c>
      <c r="E38" s="44">
        <v>-5.54</v>
      </c>
      <c r="F38" s="44">
        <v>-5.54</v>
      </c>
      <c r="G38" s="44">
        <v>0</v>
      </c>
    </row>
    <row r="39" spans="1:7" x14ac:dyDescent="0.25">
      <c r="A39" s="43">
        <v>28</v>
      </c>
      <c r="B39" s="44">
        <v>8.19</v>
      </c>
      <c r="C39" s="44">
        <v>0.47</v>
      </c>
      <c r="D39" s="44">
        <v>1.66</v>
      </c>
      <c r="E39" s="44">
        <v>-5.56</v>
      </c>
      <c r="F39" s="44">
        <v>-5.56</v>
      </c>
      <c r="G39" s="44">
        <v>0</v>
      </c>
    </row>
    <row r="40" spans="1:7" x14ac:dyDescent="0.25">
      <c r="A40" s="43">
        <v>29</v>
      </c>
      <c r="B40" s="44">
        <v>8.33</v>
      </c>
      <c r="C40" s="44">
        <v>0.48</v>
      </c>
      <c r="D40" s="44">
        <v>1.69</v>
      </c>
      <c r="E40" s="44">
        <v>-5.57</v>
      </c>
      <c r="F40" s="44">
        <v>-5.57</v>
      </c>
      <c r="G40" s="44">
        <v>0</v>
      </c>
    </row>
    <row r="41" spans="1:7" x14ac:dyDescent="0.25">
      <c r="A41" s="43">
        <v>30</v>
      </c>
      <c r="B41" s="44">
        <v>8.48</v>
      </c>
      <c r="C41" s="44">
        <v>0.49</v>
      </c>
      <c r="D41" s="44">
        <v>1.72</v>
      </c>
      <c r="E41" s="44">
        <v>-5.58</v>
      </c>
      <c r="F41" s="44">
        <v>-5.58</v>
      </c>
      <c r="G41" s="44">
        <v>0</v>
      </c>
    </row>
    <row r="42" spans="1:7" x14ac:dyDescent="0.25">
      <c r="A42" s="43">
        <v>31</v>
      </c>
      <c r="B42" s="44">
        <v>8.6300000000000008</v>
      </c>
      <c r="C42" s="44">
        <v>0.5</v>
      </c>
      <c r="D42" s="44">
        <v>1.75</v>
      </c>
      <c r="E42" s="44">
        <v>-5.59</v>
      </c>
      <c r="F42" s="44">
        <v>-5.59</v>
      </c>
      <c r="G42" s="44">
        <v>0</v>
      </c>
    </row>
    <row r="43" spans="1:7" x14ac:dyDescent="0.25">
      <c r="A43" s="43">
        <v>32</v>
      </c>
      <c r="B43" s="44">
        <v>8.7799999999999994</v>
      </c>
      <c r="C43" s="44">
        <v>0.51</v>
      </c>
      <c r="D43" s="44">
        <v>1.78</v>
      </c>
      <c r="E43" s="44">
        <v>-5.61</v>
      </c>
      <c r="F43" s="44">
        <v>-5.61</v>
      </c>
      <c r="G43" s="44">
        <v>0</v>
      </c>
    </row>
    <row r="44" spans="1:7" x14ac:dyDescent="0.25">
      <c r="A44" s="43">
        <v>33</v>
      </c>
      <c r="B44" s="44">
        <v>8.94</v>
      </c>
      <c r="C44" s="44">
        <v>0.52</v>
      </c>
      <c r="D44" s="44">
        <v>1.81</v>
      </c>
      <c r="E44" s="44">
        <v>-5.62</v>
      </c>
      <c r="F44" s="44">
        <v>-5.62</v>
      </c>
      <c r="G44" s="44">
        <v>0</v>
      </c>
    </row>
    <row r="45" spans="1:7" x14ac:dyDescent="0.25">
      <c r="A45" s="43">
        <v>34</v>
      </c>
      <c r="B45" s="44">
        <v>9.09</v>
      </c>
      <c r="C45" s="44">
        <v>0.53</v>
      </c>
      <c r="D45" s="44">
        <v>1.84</v>
      </c>
      <c r="E45" s="44">
        <v>-5.63</v>
      </c>
      <c r="F45" s="44">
        <v>-5.63</v>
      </c>
      <c r="G45" s="44">
        <v>0</v>
      </c>
    </row>
    <row r="46" spans="1:7" x14ac:dyDescent="0.25">
      <c r="A46" s="43">
        <v>35</v>
      </c>
      <c r="B46" s="44">
        <v>9.25</v>
      </c>
      <c r="C46" s="44">
        <v>0.54</v>
      </c>
      <c r="D46" s="44">
        <v>1.87</v>
      </c>
      <c r="E46" s="44">
        <v>-5.65</v>
      </c>
      <c r="F46" s="44">
        <v>-5.65</v>
      </c>
      <c r="G46" s="44">
        <v>0</v>
      </c>
    </row>
    <row r="47" spans="1:7" x14ac:dyDescent="0.25">
      <c r="A47" s="43">
        <v>36</v>
      </c>
      <c r="B47" s="44">
        <v>9.42</v>
      </c>
      <c r="C47" s="44">
        <v>0.55000000000000004</v>
      </c>
      <c r="D47" s="44">
        <v>1.9</v>
      </c>
      <c r="E47" s="44">
        <v>-5.66</v>
      </c>
      <c r="F47" s="44">
        <v>-5.66</v>
      </c>
      <c r="G47" s="44">
        <v>0</v>
      </c>
    </row>
    <row r="48" spans="1:7" x14ac:dyDescent="0.25">
      <c r="A48" s="43">
        <v>37</v>
      </c>
      <c r="B48" s="44">
        <v>9.58</v>
      </c>
      <c r="C48" s="44">
        <v>0.56000000000000005</v>
      </c>
      <c r="D48" s="44">
        <v>1.93</v>
      </c>
      <c r="E48" s="44">
        <v>-5.67</v>
      </c>
      <c r="F48" s="44">
        <v>-5.67</v>
      </c>
      <c r="G48" s="44">
        <v>0</v>
      </c>
    </row>
    <row r="49" spans="1:7" x14ac:dyDescent="0.25">
      <c r="A49" s="43">
        <v>38</v>
      </c>
      <c r="B49" s="44">
        <v>9.75</v>
      </c>
      <c r="C49" s="44">
        <v>0.56999999999999995</v>
      </c>
      <c r="D49" s="44">
        <v>1.96</v>
      </c>
      <c r="E49" s="44">
        <v>-5.69</v>
      </c>
      <c r="F49" s="44">
        <v>-5.69</v>
      </c>
      <c r="G49" s="44">
        <v>0</v>
      </c>
    </row>
    <row r="50" spans="1:7" x14ac:dyDescent="0.25">
      <c r="A50" s="43">
        <v>39</v>
      </c>
      <c r="B50" s="44">
        <v>9.92</v>
      </c>
      <c r="C50" s="44">
        <v>0.57999999999999996</v>
      </c>
      <c r="D50" s="44">
        <v>1.99</v>
      </c>
      <c r="E50" s="44">
        <v>-5.7</v>
      </c>
      <c r="F50" s="44">
        <v>-5.7</v>
      </c>
      <c r="G50" s="44">
        <v>0</v>
      </c>
    </row>
    <row r="51" spans="1:7" x14ac:dyDescent="0.25">
      <c r="A51" s="43">
        <v>40</v>
      </c>
      <c r="B51" s="44">
        <v>10.1</v>
      </c>
      <c r="C51" s="44">
        <v>0.59</v>
      </c>
      <c r="D51" s="44">
        <v>2.02</v>
      </c>
      <c r="E51" s="44">
        <v>-5.71</v>
      </c>
      <c r="F51" s="44">
        <v>-5.71</v>
      </c>
      <c r="G51" s="44">
        <v>0</v>
      </c>
    </row>
    <row r="52" spans="1:7" x14ac:dyDescent="0.25">
      <c r="A52" s="43">
        <v>41</v>
      </c>
      <c r="B52" s="44">
        <v>10.28</v>
      </c>
      <c r="C52" s="44">
        <v>0.6</v>
      </c>
      <c r="D52" s="44">
        <v>2.0499999999999998</v>
      </c>
      <c r="E52" s="44">
        <v>-5.73</v>
      </c>
      <c r="F52" s="44">
        <v>-5.73</v>
      </c>
      <c r="G52" s="44">
        <v>0</v>
      </c>
    </row>
    <row r="53" spans="1:7" x14ac:dyDescent="0.25">
      <c r="A53" s="43">
        <v>42</v>
      </c>
      <c r="B53" s="44">
        <v>10.46</v>
      </c>
      <c r="C53" s="44">
        <v>0.62</v>
      </c>
      <c r="D53" s="44">
        <v>2.08</v>
      </c>
      <c r="E53" s="44">
        <v>-5.74</v>
      </c>
      <c r="F53" s="44">
        <v>-5.74</v>
      </c>
      <c r="G53" s="44">
        <v>0</v>
      </c>
    </row>
    <row r="54" spans="1:7" x14ac:dyDescent="0.25">
      <c r="A54" s="43">
        <v>43</v>
      </c>
      <c r="B54" s="44">
        <v>10.65</v>
      </c>
      <c r="C54" s="44">
        <v>0.63</v>
      </c>
      <c r="D54" s="44">
        <v>2.11</v>
      </c>
      <c r="E54" s="44">
        <v>-5.76</v>
      </c>
      <c r="F54" s="44">
        <v>-5.76</v>
      </c>
      <c r="G54" s="44">
        <v>0</v>
      </c>
    </row>
    <row r="55" spans="1:7" x14ac:dyDescent="0.25">
      <c r="A55" s="43">
        <v>44</v>
      </c>
      <c r="B55" s="44">
        <v>10.84</v>
      </c>
      <c r="C55" s="44">
        <v>0.64</v>
      </c>
      <c r="D55" s="44">
        <v>2.14</v>
      </c>
      <c r="E55" s="44">
        <v>-5.78</v>
      </c>
      <c r="F55" s="44">
        <v>-5.78</v>
      </c>
      <c r="G55" s="44">
        <v>0</v>
      </c>
    </row>
    <row r="56" spans="1:7" x14ac:dyDescent="0.25">
      <c r="A56" s="43">
        <v>45</v>
      </c>
      <c r="B56" s="44">
        <v>11.03</v>
      </c>
      <c r="C56" s="44">
        <v>0.65</v>
      </c>
      <c r="D56" s="44">
        <v>2.17</v>
      </c>
      <c r="E56" s="44">
        <v>-5.79</v>
      </c>
      <c r="F56" s="44">
        <v>-5.79</v>
      </c>
      <c r="G56" s="44">
        <v>0</v>
      </c>
    </row>
    <row r="57" spans="1:7" x14ac:dyDescent="0.25">
      <c r="A57" s="43">
        <v>46</v>
      </c>
      <c r="B57" s="44">
        <v>11.23</v>
      </c>
      <c r="C57" s="44">
        <v>0.67</v>
      </c>
      <c r="D57" s="44">
        <v>2.2000000000000002</v>
      </c>
      <c r="E57" s="44">
        <v>-5.81</v>
      </c>
      <c r="F57" s="44">
        <v>-5.81</v>
      </c>
      <c r="G57" s="44">
        <v>0</v>
      </c>
    </row>
    <row r="58" spans="1:7" x14ac:dyDescent="0.25">
      <c r="A58" s="43">
        <v>47</v>
      </c>
      <c r="B58" s="44">
        <v>11.44</v>
      </c>
      <c r="C58" s="44">
        <v>0.68</v>
      </c>
      <c r="D58" s="44">
        <v>2.2200000000000002</v>
      </c>
      <c r="E58" s="44">
        <v>-5.83</v>
      </c>
      <c r="F58" s="44">
        <v>-5.83</v>
      </c>
      <c r="G58" s="44">
        <v>0</v>
      </c>
    </row>
    <row r="59" spans="1:7" x14ac:dyDescent="0.25">
      <c r="A59" s="43">
        <v>48</v>
      </c>
      <c r="B59" s="44">
        <v>11.65</v>
      </c>
      <c r="C59" s="44">
        <v>0.69</v>
      </c>
      <c r="D59" s="44">
        <v>2.2400000000000002</v>
      </c>
      <c r="E59" s="44">
        <v>-5.85</v>
      </c>
      <c r="F59" s="44">
        <v>-5.85</v>
      </c>
      <c r="G59" s="44">
        <v>0</v>
      </c>
    </row>
    <row r="60" spans="1:7" x14ac:dyDescent="0.25">
      <c r="A60" s="43">
        <v>49</v>
      </c>
      <c r="B60" s="44">
        <v>11.86</v>
      </c>
      <c r="C60" s="44">
        <v>0.71</v>
      </c>
      <c r="D60" s="44">
        <v>2.27</v>
      </c>
      <c r="E60" s="44">
        <v>-5.87</v>
      </c>
      <c r="F60" s="44">
        <v>-5.87</v>
      </c>
      <c r="G60" s="44">
        <v>0</v>
      </c>
    </row>
    <row r="61" spans="1:7" x14ac:dyDescent="0.25">
      <c r="A61" s="43">
        <v>50</v>
      </c>
      <c r="B61" s="44">
        <v>12.08</v>
      </c>
      <c r="C61" s="44">
        <v>0.72</v>
      </c>
      <c r="D61" s="44">
        <v>2.29</v>
      </c>
      <c r="E61" s="44">
        <v>-5.89</v>
      </c>
      <c r="F61" s="44">
        <v>-5.89</v>
      </c>
      <c r="G61" s="44">
        <v>0</v>
      </c>
    </row>
    <row r="62" spans="1:7" x14ac:dyDescent="0.25">
      <c r="A62" s="43">
        <v>51</v>
      </c>
      <c r="B62" s="44">
        <v>12.31</v>
      </c>
      <c r="C62" s="44">
        <v>0.74</v>
      </c>
      <c r="D62" s="44">
        <v>2.31</v>
      </c>
      <c r="E62" s="44">
        <v>-5.91</v>
      </c>
      <c r="F62" s="44">
        <v>-5.91</v>
      </c>
      <c r="G62" s="44">
        <v>0</v>
      </c>
    </row>
    <row r="63" spans="1:7" x14ac:dyDescent="0.25">
      <c r="A63" s="43">
        <v>52</v>
      </c>
      <c r="B63" s="44">
        <v>12.54</v>
      </c>
      <c r="C63" s="44">
        <v>0.75</v>
      </c>
      <c r="D63" s="44">
        <v>2.33</v>
      </c>
      <c r="E63" s="44">
        <v>-5.93</v>
      </c>
      <c r="F63" s="44">
        <v>-5.93</v>
      </c>
      <c r="G63" s="44">
        <v>0</v>
      </c>
    </row>
    <row r="64" spans="1:7" x14ac:dyDescent="0.25">
      <c r="A64" s="43">
        <v>53</v>
      </c>
      <c r="B64" s="44">
        <v>12.78</v>
      </c>
      <c r="C64" s="44">
        <v>0.77</v>
      </c>
      <c r="D64" s="44">
        <v>2.35</v>
      </c>
      <c r="E64" s="44">
        <v>-5.96</v>
      </c>
      <c r="F64" s="44">
        <v>-5.96</v>
      </c>
      <c r="G64" s="44">
        <v>0</v>
      </c>
    </row>
    <row r="65" spans="1:7" x14ac:dyDescent="0.25">
      <c r="A65" s="43">
        <v>54</v>
      </c>
      <c r="B65" s="44">
        <v>13.02</v>
      </c>
      <c r="C65" s="44">
        <v>0.78</v>
      </c>
      <c r="D65" s="44">
        <v>2.36</v>
      </c>
      <c r="E65" s="44">
        <v>-5.98</v>
      </c>
      <c r="F65" s="44">
        <v>-5.98</v>
      </c>
      <c r="G65" s="44">
        <v>0</v>
      </c>
    </row>
    <row r="66" spans="1:7" x14ac:dyDescent="0.25">
      <c r="A66" s="43">
        <v>55</v>
      </c>
      <c r="B66" s="44">
        <v>13.28</v>
      </c>
      <c r="C66" s="44">
        <v>0.8</v>
      </c>
      <c r="D66" s="44">
        <v>2.37</v>
      </c>
      <c r="E66" s="44">
        <v>-6.01</v>
      </c>
      <c r="F66" s="44">
        <v>-6.01</v>
      </c>
      <c r="G66" s="44">
        <v>0</v>
      </c>
    </row>
    <row r="67" spans="1:7" x14ac:dyDescent="0.25">
      <c r="A67" s="43">
        <v>56</v>
      </c>
      <c r="B67" s="44">
        <v>13.54</v>
      </c>
      <c r="C67" s="44">
        <v>0.81</v>
      </c>
      <c r="D67" s="44">
        <v>2.38</v>
      </c>
      <c r="E67" s="44">
        <v>-6.04</v>
      </c>
      <c r="F67" s="44">
        <v>-6.04</v>
      </c>
      <c r="G67" s="44">
        <v>0</v>
      </c>
    </row>
    <row r="68" spans="1:7" x14ac:dyDescent="0.25">
      <c r="A68" s="43">
        <v>57</v>
      </c>
      <c r="B68" s="44">
        <v>13.81</v>
      </c>
      <c r="C68" s="44">
        <v>0.83</v>
      </c>
      <c r="D68" s="44">
        <v>2.38</v>
      </c>
      <c r="E68" s="44">
        <v>-6.07</v>
      </c>
      <c r="F68" s="44">
        <v>-6.07</v>
      </c>
      <c r="G68" s="44">
        <v>0</v>
      </c>
    </row>
    <row r="69" spans="1:7" x14ac:dyDescent="0.25">
      <c r="A69" s="43">
        <v>58</v>
      </c>
      <c r="B69" s="44">
        <v>14.1</v>
      </c>
      <c r="C69" s="44">
        <v>0.85</v>
      </c>
      <c r="D69" s="44">
        <v>2.38</v>
      </c>
      <c r="E69" s="44">
        <v>-6.11</v>
      </c>
      <c r="F69" s="44">
        <v>-6.11</v>
      </c>
      <c r="G69" s="44">
        <v>0</v>
      </c>
    </row>
    <row r="70" spans="1:7" x14ac:dyDescent="0.25">
      <c r="A70" s="43">
        <v>59</v>
      </c>
      <c r="B70" s="44">
        <v>14.39</v>
      </c>
      <c r="C70" s="44">
        <v>0.86</v>
      </c>
      <c r="D70" s="44">
        <v>2.38</v>
      </c>
      <c r="E70" s="44">
        <v>-6.14</v>
      </c>
      <c r="F70" s="44">
        <v>-6.14</v>
      </c>
      <c r="G70" s="44">
        <v>0</v>
      </c>
    </row>
    <row r="71" spans="1:7" x14ac:dyDescent="0.25">
      <c r="A71" s="43">
        <v>60</v>
      </c>
      <c r="B71" s="44">
        <v>14.7</v>
      </c>
      <c r="C71" s="44">
        <v>0.88</v>
      </c>
      <c r="D71" s="44">
        <v>2.38</v>
      </c>
      <c r="E71" s="44">
        <v>-6.18</v>
      </c>
      <c r="F71" s="44">
        <v>-6.18</v>
      </c>
      <c r="G71" s="44">
        <v>0</v>
      </c>
    </row>
    <row r="72" spans="1:7" x14ac:dyDescent="0.25">
      <c r="A72" s="43">
        <v>61</v>
      </c>
      <c r="B72" s="44">
        <v>15.01</v>
      </c>
      <c r="C72" s="44">
        <v>0.9</v>
      </c>
      <c r="D72" s="44">
        <v>2.37</v>
      </c>
      <c r="E72" s="44">
        <v>-5.56</v>
      </c>
      <c r="F72" s="44">
        <v>-5.56</v>
      </c>
      <c r="G72" s="44">
        <v>0</v>
      </c>
    </row>
    <row r="73" spans="1:7" x14ac:dyDescent="0.25">
      <c r="A73" s="43">
        <v>62</v>
      </c>
      <c r="B73" s="44">
        <v>15.35</v>
      </c>
      <c r="C73" s="44">
        <v>0.91</v>
      </c>
      <c r="D73" s="44">
        <v>2.36</v>
      </c>
      <c r="E73" s="44">
        <v>-4.6900000000000004</v>
      </c>
      <c r="F73" s="44">
        <v>-4.6900000000000004</v>
      </c>
      <c r="G73" s="44">
        <v>0</v>
      </c>
    </row>
    <row r="74" spans="1:7" x14ac:dyDescent="0.25">
      <c r="A74" s="43">
        <v>63</v>
      </c>
      <c r="B74" s="44">
        <v>15.7</v>
      </c>
      <c r="C74" s="44">
        <v>0.93</v>
      </c>
      <c r="D74" s="44">
        <v>2.34</v>
      </c>
      <c r="E74" s="44">
        <v>-3.8</v>
      </c>
      <c r="F74" s="44">
        <v>-3.8</v>
      </c>
      <c r="G74" s="44">
        <v>0</v>
      </c>
    </row>
    <row r="75" spans="1:7" x14ac:dyDescent="0.25">
      <c r="A75" s="43">
        <v>64</v>
      </c>
      <c r="B75" s="44">
        <v>16.059999999999999</v>
      </c>
      <c r="C75" s="44">
        <v>0.95</v>
      </c>
      <c r="D75" s="44">
        <v>2.3199999999999998</v>
      </c>
      <c r="E75" s="44">
        <v>-2.88</v>
      </c>
      <c r="F75" s="44">
        <v>-2.88</v>
      </c>
      <c r="G75" s="44">
        <v>0</v>
      </c>
    </row>
    <row r="76" spans="1:7" x14ac:dyDescent="0.25">
      <c r="A76" s="43">
        <v>65</v>
      </c>
      <c r="B76" s="44">
        <v>16.45</v>
      </c>
      <c r="C76" s="44">
        <v>0.97</v>
      </c>
      <c r="D76" s="44">
        <v>2.2999999999999998</v>
      </c>
      <c r="E76" s="44">
        <v>-1.95</v>
      </c>
      <c r="F76" s="44">
        <v>-1.95</v>
      </c>
      <c r="G76" s="44">
        <v>0</v>
      </c>
    </row>
    <row r="77" spans="1:7" x14ac:dyDescent="0.25">
      <c r="A77" s="43">
        <v>66</v>
      </c>
      <c r="B77" s="44">
        <v>16.86</v>
      </c>
      <c r="C77" s="44">
        <v>0.99</v>
      </c>
      <c r="D77" s="44">
        <v>2.27</v>
      </c>
      <c r="E77" s="44">
        <v>-0.99</v>
      </c>
      <c r="F77" s="44">
        <v>-0.99</v>
      </c>
      <c r="G77" s="44">
        <v>0</v>
      </c>
    </row>
  </sheetData>
  <sheetProtection algorithmName="SHA-512" hashValue="/1L3KKoFrgPbHFEhPiJwyIW7KMIwSK/WEzuvXuTkw+x8TDDW7PxRQzlwP5k5wrGbB0jONnjdKc46RU+egjj1CA==" saltValue="2/LjbtPcAdU3OS6cw6kpxw==" spinCount="100000" sheet="1" objects="1" scenarios="1"/>
  <conditionalFormatting sqref="A6:A21">
    <cfRule type="expression" dxfId="571" priority="11" stopIfTrue="1">
      <formula>MOD(ROW(),2)=0</formula>
    </cfRule>
    <cfRule type="expression" dxfId="570" priority="12" stopIfTrue="1">
      <formula>MOD(ROW(),2)&lt;&gt;0</formula>
    </cfRule>
  </conditionalFormatting>
  <conditionalFormatting sqref="B6:G17 B20:G21 C18:G19">
    <cfRule type="expression" dxfId="569" priority="13" stopIfTrue="1">
      <formula>MOD(ROW(),2)=0</formula>
    </cfRule>
    <cfRule type="expression" dxfId="568" priority="14" stopIfTrue="1">
      <formula>MOD(ROW(),2)&lt;&gt;0</formula>
    </cfRule>
  </conditionalFormatting>
  <conditionalFormatting sqref="A26:A77">
    <cfRule type="expression" dxfId="567" priority="15" stopIfTrue="1">
      <formula>MOD(ROW(),2)=0</formula>
    </cfRule>
    <cfRule type="expression" dxfId="566" priority="16" stopIfTrue="1">
      <formula>MOD(ROW(),2)&lt;&gt;0</formula>
    </cfRule>
  </conditionalFormatting>
  <conditionalFormatting sqref="B26:G77">
    <cfRule type="expression" dxfId="565" priority="17" stopIfTrue="1">
      <formula>MOD(ROW(),2)=0</formula>
    </cfRule>
    <cfRule type="expression" dxfId="564" priority="18" stopIfTrue="1">
      <formula>MOD(ROW(),2)&lt;&gt;0</formula>
    </cfRule>
  </conditionalFormatting>
  <conditionalFormatting sqref="B18:B19">
    <cfRule type="expression" dxfId="563" priority="1" stopIfTrue="1">
      <formula>MOD(ROW(),2)=0</formula>
    </cfRule>
    <cfRule type="expression" dxfId="562" priority="2"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B1FC-0582-42FB-913E-0D87FDCAAF92}">
  <sheetPr codeName="Sheet14"/>
  <dimension ref="A1:G78"/>
  <sheetViews>
    <sheetView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LGPS_S - Consolidated Factor Spreadsheet</v>
      </c>
    </row>
    <row r="3" spans="1:7" s="1" customFormat="1" ht="15.5" x14ac:dyDescent="0.35">
      <c r="A3" s="30" t="s">
        <v>2</v>
      </c>
      <c r="B3" s="3" t="str">
        <f>TABLE_FACTOR_TYPE_1 &amp; " - x-" &amp; TABLE_SERIES_NUMBER_1</f>
        <v>CETV - x-207</v>
      </c>
    </row>
    <row r="6" spans="1:7" x14ac:dyDescent="0.25">
      <c r="A6" s="40" t="s">
        <v>376</v>
      </c>
      <c r="B6" s="49" t="s">
        <v>377</v>
      </c>
      <c r="C6" s="49"/>
      <c r="D6" s="49"/>
      <c r="E6" s="49"/>
      <c r="F6" s="49"/>
      <c r="G6" s="49"/>
    </row>
    <row r="7" spans="1:7" x14ac:dyDescent="0.25">
      <c r="A7" s="40" t="s">
        <v>378</v>
      </c>
      <c r="B7" s="49" t="s">
        <v>188</v>
      </c>
      <c r="C7" s="49"/>
      <c r="D7" s="49"/>
      <c r="E7" s="49"/>
      <c r="F7" s="49"/>
      <c r="G7" s="49"/>
    </row>
    <row r="8" spans="1:7" x14ac:dyDescent="0.25">
      <c r="A8" s="40" t="s">
        <v>149</v>
      </c>
      <c r="B8" s="49" t="s">
        <v>162</v>
      </c>
      <c r="C8" s="49"/>
      <c r="D8" s="49"/>
      <c r="E8" s="49"/>
      <c r="F8" s="49"/>
      <c r="G8" s="49"/>
    </row>
    <row r="9" spans="1:7" x14ac:dyDescent="0.25">
      <c r="A9" s="40" t="s">
        <v>150</v>
      </c>
      <c r="B9" s="49" t="s">
        <v>163</v>
      </c>
      <c r="C9" s="49"/>
      <c r="D9" s="49"/>
      <c r="E9" s="49"/>
      <c r="F9" s="49"/>
      <c r="G9" s="49"/>
    </row>
    <row r="10" spans="1:7" x14ac:dyDescent="0.25">
      <c r="A10" s="40" t="s">
        <v>6</v>
      </c>
      <c r="B10" s="49" t="s">
        <v>183</v>
      </c>
      <c r="C10" s="49"/>
      <c r="D10" s="49"/>
      <c r="E10" s="49"/>
      <c r="F10" s="49"/>
      <c r="G10" s="49"/>
    </row>
    <row r="11" spans="1:7" x14ac:dyDescent="0.25">
      <c r="A11" s="40" t="s">
        <v>151</v>
      </c>
      <c r="B11" s="49" t="s">
        <v>165</v>
      </c>
      <c r="C11" s="49"/>
      <c r="D11" s="49"/>
      <c r="E11" s="49"/>
      <c r="F11" s="49"/>
      <c r="G11" s="49"/>
    </row>
    <row r="12" spans="1:7" x14ac:dyDescent="0.25">
      <c r="A12" s="40" t="s">
        <v>152</v>
      </c>
      <c r="B12" s="49" t="s">
        <v>166</v>
      </c>
      <c r="C12" s="49"/>
      <c r="D12" s="49"/>
      <c r="E12" s="49"/>
      <c r="F12" s="49"/>
      <c r="G12" s="49"/>
    </row>
    <row r="13" spans="1:7" x14ac:dyDescent="0.25">
      <c r="A13" s="40" t="s">
        <v>379</v>
      </c>
      <c r="B13" s="49">
        <v>0</v>
      </c>
      <c r="C13" s="49"/>
      <c r="D13" s="49"/>
      <c r="E13" s="49"/>
      <c r="F13" s="49"/>
      <c r="G13" s="49"/>
    </row>
    <row r="14" spans="1:7" x14ac:dyDescent="0.25">
      <c r="A14" s="40" t="s">
        <v>154</v>
      </c>
      <c r="B14" s="49">
        <v>207</v>
      </c>
      <c r="C14" s="49"/>
      <c r="D14" s="49"/>
      <c r="E14" s="49"/>
      <c r="F14" s="49"/>
      <c r="G14" s="49"/>
    </row>
    <row r="15" spans="1:7" x14ac:dyDescent="0.25">
      <c r="A15" s="40" t="s">
        <v>380</v>
      </c>
      <c r="B15" s="49" t="s">
        <v>184</v>
      </c>
      <c r="C15" s="49"/>
      <c r="D15" s="49"/>
      <c r="E15" s="49"/>
      <c r="F15" s="49"/>
      <c r="G15" s="49"/>
    </row>
    <row r="16" spans="1:7" x14ac:dyDescent="0.25">
      <c r="A16" s="40" t="s">
        <v>156</v>
      </c>
      <c r="B16" s="49" t="s">
        <v>185</v>
      </c>
      <c r="C16" s="49"/>
      <c r="D16" s="49"/>
      <c r="E16" s="49"/>
      <c r="F16" s="49"/>
      <c r="G16" s="49"/>
    </row>
    <row r="17" spans="1:7" x14ac:dyDescent="0.25">
      <c r="A17" s="41" t="s">
        <v>381</v>
      </c>
      <c r="B17" s="49"/>
      <c r="C17" s="49"/>
      <c r="D17" s="49"/>
      <c r="E17" s="49"/>
      <c r="F17" s="49"/>
      <c r="G17" s="49"/>
    </row>
    <row r="18" spans="1:7" x14ac:dyDescent="0.25">
      <c r="A18" s="40" t="s">
        <v>158</v>
      </c>
      <c r="B18" s="50">
        <v>46175</v>
      </c>
      <c r="C18" s="50"/>
      <c r="D18" s="50"/>
      <c r="E18" s="50"/>
      <c r="F18" s="50"/>
      <c r="G18" s="50"/>
    </row>
    <row r="19" spans="1:7" x14ac:dyDescent="0.25">
      <c r="A19" s="40" t="s">
        <v>159</v>
      </c>
      <c r="B19" s="50">
        <v>46161</v>
      </c>
      <c r="C19" s="50"/>
      <c r="D19" s="50"/>
      <c r="E19" s="50"/>
      <c r="F19" s="50"/>
      <c r="G19" s="50"/>
    </row>
    <row r="20" spans="1:7" x14ac:dyDescent="0.25">
      <c r="A20" s="40" t="s">
        <v>160</v>
      </c>
      <c r="B20" s="49" t="s">
        <v>169</v>
      </c>
      <c r="C20" s="49"/>
      <c r="D20" s="49"/>
      <c r="E20" s="49"/>
      <c r="F20" s="49"/>
      <c r="G20" s="49"/>
    </row>
    <row r="21" spans="1:7" x14ac:dyDescent="0.25">
      <c r="A21" s="40" t="s">
        <v>382</v>
      </c>
      <c r="B21" s="49" t="s">
        <v>84</v>
      </c>
      <c r="C21" s="49"/>
      <c r="D21" s="49"/>
      <c r="E21" s="49"/>
      <c r="F21" s="49"/>
      <c r="G21" s="49"/>
    </row>
    <row r="23" spans="1:7" x14ac:dyDescent="0.25">
      <c r="A23" s="23" t="str">
        <f>HYPERLINK("#'Factor List'!A1", "Back to Factor List")</f>
        <v>Back to Factor List</v>
      </c>
      <c r="B23" s="23" t="str">
        <f>HYPERLINK("#'Assumptions'!A1", "Assumptions")</f>
        <v>Assumptions</v>
      </c>
    </row>
    <row r="26" spans="1:7" s="57" customFormat="1" ht="26" x14ac:dyDescent="0.25">
      <c r="A26" s="56" t="s">
        <v>383</v>
      </c>
      <c r="B26" s="56" t="s">
        <v>384</v>
      </c>
      <c r="C26" s="56" t="s">
        <v>385</v>
      </c>
      <c r="D26" s="56" t="s">
        <v>386</v>
      </c>
      <c r="E26" s="56" t="s">
        <v>387</v>
      </c>
      <c r="F26" s="56" t="s">
        <v>388</v>
      </c>
      <c r="G26" s="56" t="s">
        <v>389</v>
      </c>
    </row>
    <row r="27" spans="1:7" x14ac:dyDescent="0.25">
      <c r="A27" s="43">
        <v>16</v>
      </c>
      <c r="B27" s="44">
        <v>6.31</v>
      </c>
      <c r="C27" s="44">
        <v>0.36</v>
      </c>
      <c r="D27" s="44">
        <v>1.24</v>
      </c>
      <c r="E27" s="44">
        <v>-2.36</v>
      </c>
      <c r="F27" s="44">
        <v>-2.36</v>
      </c>
      <c r="G27" s="44">
        <v>0</v>
      </c>
    </row>
    <row r="28" spans="1:7" x14ac:dyDescent="0.25">
      <c r="A28" s="43">
        <v>17</v>
      </c>
      <c r="B28" s="44">
        <v>6.42</v>
      </c>
      <c r="C28" s="44">
        <v>0.37</v>
      </c>
      <c r="D28" s="44">
        <v>1.31</v>
      </c>
      <c r="E28" s="44">
        <v>-2.36</v>
      </c>
      <c r="F28" s="44">
        <v>-2.36</v>
      </c>
      <c r="G28" s="44">
        <v>0</v>
      </c>
    </row>
    <row r="29" spans="1:7" x14ac:dyDescent="0.25">
      <c r="A29" s="43">
        <v>18</v>
      </c>
      <c r="B29" s="44">
        <v>6.53</v>
      </c>
      <c r="C29" s="44">
        <v>0.38</v>
      </c>
      <c r="D29" s="44">
        <v>1.38</v>
      </c>
      <c r="E29" s="44">
        <v>-2.36</v>
      </c>
      <c r="F29" s="44">
        <v>-2.36</v>
      </c>
      <c r="G29" s="44">
        <v>0</v>
      </c>
    </row>
    <row r="30" spans="1:7" x14ac:dyDescent="0.25">
      <c r="A30" s="43">
        <v>19</v>
      </c>
      <c r="B30" s="44">
        <v>6.64</v>
      </c>
      <c r="C30" s="44">
        <v>0.38</v>
      </c>
      <c r="D30" s="44">
        <v>1.43</v>
      </c>
      <c r="E30" s="44">
        <v>-2.37</v>
      </c>
      <c r="F30" s="44">
        <v>-2.37</v>
      </c>
      <c r="G30" s="44">
        <v>0</v>
      </c>
    </row>
    <row r="31" spans="1:7" x14ac:dyDescent="0.25">
      <c r="A31" s="43">
        <v>20</v>
      </c>
      <c r="B31" s="44">
        <v>6.76</v>
      </c>
      <c r="C31" s="44">
        <v>0.39</v>
      </c>
      <c r="D31" s="44">
        <v>1.46</v>
      </c>
      <c r="E31" s="44">
        <v>-2.37</v>
      </c>
      <c r="F31" s="44">
        <v>-2.37</v>
      </c>
      <c r="G31" s="44">
        <v>0</v>
      </c>
    </row>
    <row r="32" spans="1:7" x14ac:dyDescent="0.25">
      <c r="A32" s="43">
        <v>21</v>
      </c>
      <c r="B32" s="44">
        <v>6.88</v>
      </c>
      <c r="C32" s="44">
        <v>0.4</v>
      </c>
      <c r="D32" s="44">
        <v>1.49</v>
      </c>
      <c r="E32" s="44">
        <v>-2.38</v>
      </c>
      <c r="F32" s="44">
        <v>-2.38</v>
      </c>
      <c r="G32" s="44">
        <v>0</v>
      </c>
    </row>
    <row r="33" spans="1:7" x14ac:dyDescent="0.25">
      <c r="A33" s="43">
        <v>22</v>
      </c>
      <c r="B33" s="44">
        <v>7</v>
      </c>
      <c r="C33" s="44">
        <v>0.41</v>
      </c>
      <c r="D33" s="44">
        <v>1.51</v>
      </c>
      <c r="E33" s="44">
        <v>-2.38</v>
      </c>
      <c r="F33" s="44">
        <v>-2.38</v>
      </c>
      <c r="G33" s="44">
        <v>0</v>
      </c>
    </row>
    <row r="34" spans="1:7" x14ac:dyDescent="0.25">
      <c r="A34" s="43">
        <v>23</v>
      </c>
      <c r="B34" s="44">
        <v>7.12</v>
      </c>
      <c r="C34" s="44">
        <v>0.41</v>
      </c>
      <c r="D34" s="44">
        <v>1.54</v>
      </c>
      <c r="E34" s="44">
        <v>-2.39</v>
      </c>
      <c r="F34" s="44">
        <v>-2.39</v>
      </c>
      <c r="G34" s="44">
        <v>0</v>
      </c>
    </row>
    <row r="35" spans="1:7" x14ac:dyDescent="0.25">
      <c r="A35" s="43">
        <v>24</v>
      </c>
      <c r="B35" s="44">
        <v>7.24</v>
      </c>
      <c r="C35" s="44">
        <v>0.42</v>
      </c>
      <c r="D35" s="44">
        <v>1.56</v>
      </c>
      <c r="E35" s="44">
        <v>-2.39</v>
      </c>
      <c r="F35" s="44">
        <v>-2.39</v>
      </c>
      <c r="G35" s="44">
        <v>0</v>
      </c>
    </row>
    <row r="36" spans="1:7" x14ac:dyDescent="0.25">
      <c r="A36" s="43">
        <v>25</v>
      </c>
      <c r="B36" s="44">
        <v>7.37</v>
      </c>
      <c r="C36" s="44">
        <v>0.43</v>
      </c>
      <c r="D36" s="44">
        <v>1.59</v>
      </c>
      <c r="E36" s="44">
        <v>-2.4</v>
      </c>
      <c r="F36" s="44">
        <v>-2.4</v>
      </c>
      <c r="G36" s="44">
        <v>0</v>
      </c>
    </row>
    <row r="37" spans="1:7" x14ac:dyDescent="0.25">
      <c r="A37" s="43">
        <v>26</v>
      </c>
      <c r="B37" s="44">
        <v>7.5</v>
      </c>
      <c r="C37" s="44">
        <v>0.44</v>
      </c>
      <c r="D37" s="44">
        <v>1.62</v>
      </c>
      <c r="E37" s="44">
        <v>-2.4</v>
      </c>
      <c r="F37" s="44">
        <v>-2.4</v>
      </c>
      <c r="G37" s="44">
        <v>0</v>
      </c>
    </row>
    <row r="38" spans="1:7" x14ac:dyDescent="0.25">
      <c r="A38" s="43">
        <v>27</v>
      </c>
      <c r="B38" s="44">
        <v>7.63</v>
      </c>
      <c r="C38" s="44">
        <v>0.45</v>
      </c>
      <c r="D38" s="44">
        <v>1.65</v>
      </c>
      <c r="E38" s="44">
        <v>-2.41</v>
      </c>
      <c r="F38" s="44">
        <v>-2.41</v>
      </c>
      <c r="G38" s="44">
        <v>0</v>
      </c>
    </row>
    <row r="39" spans="1:7" x14ac:dyDescent="0.25">
      <c r="A39" s="43">
        <v>28</v>
      </c>
      <c r="B39" s="44">
        <v>7.76</v>
      </c>
      <c r="C39" s="44">
        <v>0.46</v>
      </c>
      <c r="D39" s="44">
        <v>1.67</v>
      </c>
      <c r="E39" s="44">
        <v>-2.41</v>
      </c>
      <c r="F39" s="44">
        <v>-2.41</v>
      </c>
      <c r="G39" s="44">
        <v>0</v>
      </c>
    </row>
    <row r="40" spans="1:7" x14ac:dyDescent="0.25">
      <c r="A40" s="43">
        <v>29</v>
      </c>
      <c r="B40" s="44">
        <v>7.9</v>
      </c>
      <c r="C40" s="44">
        <v>0.47</v>
      </c>
      <c r="D40" s="44">
        <v>1.7</v>
      </c>
      <c r="E40" s="44">
        <v>-2.42</v>
      </c>
      <c r="F40" s="44">
        <v>-2.42</v>
      </c>
      <c r="G40" s="44">
        <v>0</v>
      </c>
    </row>
    <row r="41" spans="1:7" x14ac:dyDescent="0.25">
      <c r="A41" s="43">
        <v>30</v>
      </c>
      <c r="B41" s="44">
        <v>8.0399999999999991</v>
      </c>
      <c r="C41" s="44">
        <v>0.48</v>
      </c>
      <c r="D41" s="44">
        <v>1.73</v>
      </c>
      <c r="E41" s="44">
        <v>-2.42</v>
      </c>
      <c r="F41" s="44">
        <v>-2.42</v>
      </c>
      <c r="G41" s="44">
        <v>0</v>
      </c>
    </row>
    <row r="42" spans="1:7" x14ac:dyDescent="0.25">
      <c r="A42" s="43">
        <v>31</v>
      </c>
      <c r="B42" s="44">
        <v>8.18</v>
      </c>
      <c r="C42" s="44">
        <v>0.49</v>
      </c>
      <c r="D42" s="44">
        <v>1.76</v>
      </c>
      <c r="E42" s="44">
        <v>-2.4300000000000002</v>
      </c>
      <c r="F42" s="44">
        <v>-2.4300000000000002</v>
      </c>
      <c r="G42" s="44">
        <v>0</v>
      </c>
    </row>
    <row r="43" spans="1:7" x14ac:dyDescent="0.25">
      <c r="A43" s="43">
        <v>32</v>
      </c>
      <c r="B43" s="44">
        <v>8.32</v>
      </c>
      <c r="C43" s="44">
        <v>0.5</v>
      </c>
      <c r="D43" s="44">
        <v>1.79</v>
      </c>
      <c r="E43" s="44">
        <v>-2.4300000000000002</v>
      </c>
      <c r="F43" s="44">
        <v>-2.4300000000000002</v>
      </c>
      <c r="G43" s="44">
        <v>0</v>
      </c>
    </row>
    <row r="44" spans="1:7" x14ac:dyDescent="0.25">
      <c r="A44" s="43">
        <v>33</v>
      </c>
      <c r="B44" s="44">
        <v>8.4700000000000006</v>
      </c>
      <c r="C44" s="44">
        <v>0.51</v>
      </c>
      <c r="D44" s="44">
        <v>1.82</v>
      </c>
      <c r="E44" s="44">
        <v>-2.44</v>
      </c>
      <c r="F44" s="44">
        <v>-2.44</v>
      </c>
      <c r="G44" s="44">
        <v>0</v>
      </c>
    </row>
    <row r="45" spans="1:7" x14ac:dyDescent="0.25">
      <c r="A45" s="43">
        <v>34</v>
      </c>
      <c r="B45" s="44">
        <v>8.6199999999999992</v>
      </c>
      <c r="C45" s="44">
        <v>0.52</v>
      </c>
      <c r="D45" s="44">
        <v>1.85</v>
      </c>
      <c r="E45" s="44">
        <v>-2.44</v>
      </c>
      <c r="F45" s="44">
        <v>-2.44</v>
      </c>
      <c r="G45" s="44">
        <v>0</v>
      </c>
    </row>
    <row r="46" spans="1:7" x14ac:dyDescent="0.25">
      <c r="A46" s="43">
        <v>35</v>
      </c>
      <c r="B46" s="44">
        <v>8.77</v>
      </c>
      <c r="C46" s="44">
        <v>0.53</v>
      </c>
      <c r="D46" s="44">
        <v>1.88</v>
      </c>
      <c r="E46" s="44">
        <v>-2.4500000000000002</v>
      </c>
      <c r="F46" s="44">
        <v>-2.4500000000000002</v>
      </c>
      <c r="G46" s="44">
        <v>0</v>
      </c>
    </row>
    <row r="47" spans="1:7" x14ac:dyDescent="0.25">
      <c r="A47" s="43">
        <v>36</v>
      </c>
      <c r="B47" s="44">
        <v>8.92</v>
      </c>
      <c r="C47" s="44">
        <v>0.54</v>
      </c>
      <c r="D47" s="44">
        <v>1.91</v>
      </c>
      <c r="E47" s="44">
        <v>-2.4500000000000002</v>
      </c>
      <c r="F47" s="44">
        <v>-2.4500000000000002</v>
      </c>
      <c r="G47" s="44">
        <v>0</v>
      </c>
    </row>
    <row r="48" spans="1:7" x14ac:dyDescent="0.25">
      <c r="A48" s="43">
        <v>37</v>
      </c>
      <c r="B48" s="44">
        <v>9.08</v>
      </c>
      <c r="C48" s="44">
        <v>0.55000000000000004</v>
      </c>
      <c r="D48" s="44">
        <v>1.94</v>
      </c>
      <c r="E48" s="44">
        <v>-2.46</v>
      </c>
      <c r="F48" s="44">
        <v>-2.46</v>
      </c>
      <c r="G48" s="44">
        <v>0</v>
      </c>
    </row>
    <row r="49" spans="1:7" x14ac:dyDescent="0.25">
      <c r="A49" s="43">
        <v>38</v>
      </c>
      <c r="B49" s="44">
        <v>9.23</v>
      </c>
      <c r="C49" s="44">
        <v>0.56000000000000005</v>
      </c>
      <c r="D49" s="44">
        <v>1.98</v>
      </c>
      <c r="E49" s="44">
        <v>-2.4700000000000002</v>
      </c>
      <c r="F49" s="44">
        <v>-2.4700000000000002</v>
      </c>
      <c r="G49" s="44">
        <v>0</v>
      </c>
    </row>
    <row r="50" spans="1:7" x14ac:dyDescent="0.25">
      <c r="A50" s="43">
        <v>39</v>
      </c>
      <c r="B50" s="44">
        <v>9.4</v>
      </c>
      <c r="C50" s="44">
        <v>0.56999999999999995</v>
      </c>
      <c r="D50" s="44">
        <v>2.0099999999999998</v>
      </c>
      <c r="E50" s="44">
        <v>-2.4700000000000002</v>
      </c>
      <c r="F50" s="44">
        <v>-2.4700000000000002</v>
      </c>
      <c r="G50" s="44">
        <v>0</v>
      </c>
    </row>
    <row r="51" spans="1:7" x14ac:dyDescent="0.25">
      <c r="A51" s="43">
        <v>40</v>
      </c>
      <c r="B51" s="44">
        <v>9.56</v>
      </c>
      <c r="C51" s="44">
        <v>0.57999999999999996</v>
      </c>
      <c r="D51" s="44">
        <v>2.04</v>
      </c>
      <c r="E51" s="44">
        <v>-2.48</v>
      </c>
      <c r="F51" s="44">
        <v>-2.48</v>
      </c>
      <c r="G51" s="44">
        <v>0</v>
      </c>
    </row>
    <row r="52" spans="1:7" x14ac:dyDescent="0.25">
      <c r="A52" s="43">
        <v>41</v>
      </c>
      <c r="B52" s="44">
        <v>9.73</v>
      </c>
      <c r="C52" s="44">
        <v>0.59</v>
      </c>
      <c r="D52" s="44">
        <v>2.0699999999999998</v>
      </c>
      <c r="E52" s="44">
        <v>-2.48</v>
      </c>
      <c r="F52" s="44">
        <v>-2.48</v>
      </c>
      <c r="G52" s="44">
        <v>0</v>
      </c>
    </row>
    <row r="53" spans="1:7" x14ac:dyDescent="0.25">
      <c r="A53" s="43">
        <v>42</v>
      </c>
      <c r="B53" s="44">
        <v>9.9</v>
      </c>
      <c r="C53" s="44">
        <v>0.6</v>
      </c>
      <c r="D53" s="44">
        <v>2.1</v>
      </c>
      <c r="E53" s="44">
        <v>-2.4900000000000002</v>
      </c>
      <c r="F53" s="44">
        <v>-2.4900000000000002</v>
      </c>
      <c r="G53" s="44">
        <v>0</v>
      </c>
    </row>
    <row r="54" spans="1:7" x14ac:dyDescent="0.25">
      <c r="A54" s="43">
        <v>43</v>
      </c>
      <c r="B54" s="44">
        <v>10.08</v>
      </c>
      <c r="C54" s="44">
        <v>0.62</v>
      </c>
      <c r="D54" s="44">
        <v>2.13</v>
      </c>
      <c r="E54" s="44">
        <v>-2.5</v>
      </c>
      <c r="F54" s="44">
        <v>-2.5</v>
      </c>
      <c r="G54" s="44">
        <v>0</v>
      </c>
    </row>
    <row r="55" spans="1:7" x14ac:dyDescent="0.25">
      <c r="A55" s="43">
        <v>44</v>
      </c>
      <c r="B55" s="44">
        <v>10.26</v>
      </c>
      <c r="C55" s="44">
        <v>0.63</v>
      </c>
      <c r="D55" s="44">
        <v>2.16</v>
      </c>
      <c r="E55" s="44">
        <v>-2.5</v>
      </c>
      <c r="F55" s="44">
        <v>-2.5</v>
      </c>
      <c r="G55" s="44">
        <v>0</v>
      </c>
    </row>
    <row r="56" spans="1:7" x14ac:dyDescent="0.25">
      <c r="A56" s="43">
        <v>45</v>
      </c>
      <c r="B56" s="44">
        <v>10.44</v>
      </c>
      <c r="C56" s="44">
        <v>0.64</v>
      </c>
      <c r="D56" s="44">
        <v>2.19</v>
      </c>
      <c r="E56" s="44">
        <v>-2.5099999999999998</v>
      </c>
      <c r="F56" s="44">
        <v>-2.5099999999999998</v>
      </c>
      <c r="G56" s="44">
        <v>0</v>
      </c>
    </row>
    <row r="57" spans="1:7" x14ac:dyDescent="0.25">
      <c r="A57" s="43">
        <v>46</v>
      </c>
      <c r="B57" s="44">
        <v>10.63</v>
      </c>
      <c r="C57" s="44">
        <v>0.65</v>
      </c>
      <c r="D57" s="44">
        <v>2.2200000000000002</v>
      </c>
      <c r="E57" s="44">
        <v>-2.52</v>
      </c>
      <c r="F57" s="44">
        <v>-2.52</v>
      </c>
      <c r="G57" s="44">
        <v>0</v>
      </c>
    </row>
    <row r="58" spans="1:7" x14ac:dyDescent="0.25">
      <c r="A58" s="43">
        <v>47</v>
      </c>
      <c r="B58" s="44">
        <v>10.82</v>
      </c>
      <c r="C58" s="44">
        <v>0.67</v>
      </c>
      <c r="D58" s="44">
        <v>2.2400000000000002</v>
      </c>
      <c r="E58" s="44">
        <v>-2.52</v>
      </c>
      <c r="F58" s="44">
        <v>-2.52</v>
      </c>
      <c r="G58" s="44">
        <v>0</v>
      </c>
    </row>
    <row r="59" spans="1:7" x14ac:dyDescent="0.25">
      <c r="A59" s="43">
        <v>48</v>
      </c>
      <c r="B59" s="44">
        <v>11.02</v>
      </c>
      <c r="C59" s="44">
        <v>0.68</v>
      </c>
      <c r="D59" s="44">
        <v>2.27</v>
      </c>
      <c r="E59" s="44">
        <v>-2.5299999999999998</v>
      </c>
      <c r="F59" s="44">
        <v>-2.5299999999999998</v>
      </c>
      <c r="G59" s="44">
        <v>0</v>
      </c>
    </row>
    <row r="60" spans="1:7" x14ac:dyDescent="0.25">
      <c r="A60" s="43">
        <v>49</v>
      </c>
      <c r="B60" s="44">
        <v>11.22</v>
      </c>
      <c r="C60" s="44">
        <v>0.69</v>
      </c>
      <c r="D60" s="44">
        <v>2.29</v>
      </c>
      <c r="E60" s="44">
        <v>-2.54</v>
      </c>
      <c r="F60" s="44">
        <v>-2.54</v>
      </c>
      <c r="G60" s="44">
        <v>0</v>
      </c>
    </row>
    <row r="61" spans="1:7" x14ac:dyDescent="0.25">
      <c r="A61" s="43">
        <v>50</v>
      </c>
      <c r="B61" s="44">
        <v>11.43</v>
      </c>
      <c r="C61" s="44">
        <v>0.71</v>
      </c>
      <c r="D61" s="44">
        <v>2.31</v>
      </c>
      <c r="E61" s="44">
        <v>-2.5499999999999998</v>
      </c>
      <c r="F61" s="44">
        <v>-2.5499999999999998</v>
      </c>
      <c r="G61" s="44">
        <v>0</v>
      </c>
    </row>
    <row r="62" spans="1:7" x14ac:dyDescent="0.25">
      <c r="A62" s="43">
        <v>51</v>
      </c>
      <c r="B62" s="44">
        <v>11.64</v>
      </c>
      <c r="C62" s="44">
        <v>0.72</v>
      </c>
      <c r="D62" s="44">
        <v>2.33</v>
      </c>
      <c r="E62" s="44">
        <v>-2.56</v>
      </c>
      <c r="F62" s="44">
        <v>-2.56</v>
      </c>
      <c r="G62" s="44">
        <v>0</v>
      </c>
    </row>
    <row r="63" spans="1:7" x14ac:dyDescent="0.25">
      <c r="A63" s="43">
        <v>52</v>
      </c>
      <c r="B63" s="44">
        <v>11.86</v>
      </c>
      <c r="C63" s="44">
        <v>0.74</v>
      </c>
      <c r="D63" s="44">
        <v>2.35</v>
      </c>
      <c r="E63" s="44">
        <v>-2.57</v>
      </c>
      <c r="F63" s="44">
        <v>-2.57</v>
      </c>
      <c r="G63" s="44">
        <v>0</v>
      </c>
    </row>
    <row r="64" spans="1:7" x14ac:dyDescent="0.25">
      <c r="A64" s="43">
        <v>53</v>
      </c>
      <c r="B64" s="44">
        <v>12.08</v>
      </c>
      <c r="C64" s="44">
        <v>0.75</v>
      </c>
      <c r="D64" s="44">
        <v>2.37</v>
      </c>
      <c r="E64" s="44">
        <v>-2.57</v>
      </c>
      <c r="F64" s="44">
        <v>-2.57</v>
      </c>
      <c r="G64" s="44">
        <v>0</v>
      </c>
    </row>
    <row r="65" spans="1:7" x14ac:dyDescent="0.25">
      <c r="A65" s="43">
        <v>54</v>
      </c>
      <c r="B65" s="44">
        <v>12.31</v>
      </c>
      <c r="C65" s="44">
        <v>0.77</v>
      </c>
      <c r="D65" s="44">
        <v>2.38</v>
      </c>
      <c r="E65" s="44">
        <v>-2.59</v>
      </c>
      <c r="F65" s="44">
        <v>-2.59</v>
      </c>
      <c r="G65" s="44">
        <v>0</v>
      </c>
    </row>
    <row r="66" spans="1:7" x14ac:dyDescent="0.25">
      <c r="A66" s="43">
        <v>55</v>
      </c>
      <c r="B66" s="44">
        <v>12.55</v>
      </c>
      <c r="C66" s="44">
        <v>0.78</v>
      </c>
      <c r="D66" s="44">
        <v>2.39</v>
      </c>
      <c r="E66" s="44">
        <v>-2.6</v>
      </c>
      <c r="F66" s="44">
        <v>-2.6</v>
      </c>
      <c r="G66" s="44">
        <v>0</v>
      </c>
    </row>
    <row r="67" spans="1:7" x14ac:dyDescent="0.25">
      <c r="A67" s="43">
        <v>56</v>
      </c>
      <c r="B67" s="44">
        <v>12.8</v>
      </c>
      <c r="C67" s="44">
        <v>0.8</v>
      </c>
      <c r="D67" s="44">
        <v>2.4</v>
      </c>
      <c r="E67" s="44">
        <v>-2.61</v>
      </c>
      <c r="F67" s="44">
        <v>-2.61</v>
      </c>
      <c r="G67" s="44">
        <v>0</v>
      </c>
    </row>
    <row r="68" spans="1:7" x14ac:dyDescent="0.25">
      <c r="A68" s="43">
        <v>57</v>
      </c>
      <c r="B68" s="44">
        <v>13.05</v>
      </c>
      <c r="C68" s="44">
        <v>0.81</v>
      </c>
      <c r="D68" s="44">
        <v>2.41</v>
      </c>
      <c r="E68" s="44">
        <v>-2.62</v>
      </c>
      <c r="F68" s="44">
        <v>-2.62</v>
      </c>
      <c r="G68" s="44">
        <v>0</v>
      </c>
    </row>
    <row r="69" spans="1:7" x14ac:dyDescent="0.25">
      <c r="A69" s="43">
        <v>58</v>
      </c>
      <c r="B69" s="44">
        <v>13.32</v>
      </c>
      <c r="C69" s="44">
        <v>0.83</v>
      </c>
      <c r="D69" s="44">
        <v>2.41</v>
      </c>
      <c r="E69" s="44">
        <v>-2.64</v>
      </c>
      <c r="F69" s="44">
        <v>-2.64</v>
      </c>
      <c r="G69" s="44">
        <v>0</v>
      </c>
    </row>
    <row r="70" spans="1:7" x14ac:dyDescent="0.25">
      <c r="A70" s="43">
        <v>59</v>
      </c>
      <c r="B70" s="44">
        <v>13.59</v>
      </c>
      <c r="C70" s="44">
        <v>0.85</v>
      </c>
      <c r="D70" s="44">
        <v>2.41</v>
      </c>
      <c r="E70" s="44">
        <v>-2.65</v>
      </c>
      <c r="F70" s="44">
        <v>-2.65</v>
      </c>
      <c r="G70" s="44">
        <v>0</v>
      </c>
    </row>
    <row r="71" spans="1:7" x14ac:dyDescent="0.25">
      <c r="A71" s="43">
        <v>60</v>
      </c>
      <c r="B71" s="44">
        <v>13.88</v>
      </c>
      <c r="C71" s="44">
        <v>0.86</v>
      </c>
      <c r="D71" s="44">
        <v>2.41</v>
      </c>
      <c r="E71" s="44">
        <v>-2.67</v>
      </c>
      <c r="F71" s="44">
        <v>-2.67</v>
      </c>
      <c r="G71" s="44">
        <v>0</v>
      </c>
    </row>
    <row r="72" spans="1:7" x14ac:dyDescent="0.25">
      <c r="A72" s="43">
        <v>61</v>
      </c>
      <c r="B72" s="44">
        <v>14.18</v>
      </c>
      <c r="C72" s="44">
        <v>0.88</v>
      </c>
      <c r="D72" s="44">
        <v>2.4</v>
      </c>
      <c r="E72" s="44">
        <v>-2.69</v>
      </c>
      <c r="F72" s="44">
        <v>-2.69</v>
      </c>
      <c r="G72" s="44">
        <v>0</v>
      </c>
    </row>
    <row r="73" spans="1:7" x14ac:dyDescent="0.25">
      <c r="A73" s="43">
        <v>62</v>
      </c>
      <c r="B73" s="44">
        <v>14.49</v>
      </c>
      <c r="C73" s="44">
        <v>0.9</v>
      </c>
      <c r="D73" s="44">
        <v>2.39</v>
      </c>
      <c r="E73" s="44">
        <v>-2.71</v>
      </c>
      <c r="F73" s="44">
        <v>-2.71</v>
      </c>
      <c r="G73" s="44">
        <v>0</v>
      </c>
    </row>
    <row r="74" spans="1:7" x14ac:dyDescent="0.25">
      <c r="A74" s="43">
        <v>63</v>
      </c>
      <c r="B74" s="44">
        <v>14.82</v>
      </c>
      <c r="C74" s="44">
        <v>0.91</v>
      </c>
      <c r="D74" s="44">
        <v>2.37</v>
      </c>
      <c r="E74" s="44">
        <v>-2.73</v>
      </c>
      <c r="F74" s="44">
        <v>-2.73</v>
      </c>
      <c r="G74" s="44">
        <v>0</v>
      </c>
    </row>
    <row r="75" spans="1:7" x14ac:dyDescent="0.25">
      <c r="A75" s="43">
        <v>64</v>
      </c>
      <c r="B75" s="44">
        <v>15.17</v>
      </c>
      <c r="C75" s="44">
        <v>0.93</v>
      </c>
      <c r="D75" s="44">
        <v>2.35</v>
      </c>
      <c r="E75" s="44">
        <v>-2.75</v>
      </c>
      <c r="F75" s="44">
        <v>-2.75</v>
      </c>
      <c r="G75" s="44">
        <v>0</v>
      </c>
    </row>
    <row r="76" spans="1:7" x14ac:dyDescent="0.25">
      <c r="A76" s="43">
        <v>65</v>
      </c>
      <c r="B76" s="44">
        <v>15.53</v>
      </c>
      <c r="C76" s="44">
        <v>0.95</v>
      </c>
      <c r="D76" s="44">
        <v>2.3199999999999998</v>
      </c>
      <c r="E76" s="44">
        <v>-2.77</v>
      </c>
      <c r="F76" s="44">
        <v>-2.77</v>
      </c>
      <c r="G76" s="44">
        <v>0</v>
      </c>
    </row>
    <row r="77" spans="1:7" x14ac:dyDescent="0.25">
      <c r="A77" s="43">
        <v>66</v>
      </c>
      <c r="B77" s="44">
        <v>15.91</v>
      </c>
      <c r="C77" s="44">
        <v>0.97</v>
      </c>
      <c r="D77" s="44">
        <v>2.2999999999999998</v>
      </c>
      <c r="E77" s="44">
        <v>-1.94</v>
      </c>
      <c r="F77" s="44">
        <v>-1.94</v>
      </c>
      <c r="G77" s="44">
        <v>0</v>
      </c>
    </row>
    <row r="78" spans="1:7" x14ac:dyDescent="0.25">
      <c r="A78" s="43">
        <v>67</v>
      </c>
      <c r="B78" s="44">
        <v>16.32</v>
      </c>
      <c r="C78" s="44">
        <v>0.99</v>
      </c>
      <c r="D78" s="44">
        <v>2.2599999999999998</v>
      </c>
      <c r="E78" s="44">
        <v>-0.99</v>
      </c>
      <c r="F78" s="44">
        <v>-0.99</v>
      </c>
      <c r="G78" s="44">
        <v>0</v>
      </c>
    </row>
  </sheetData>
  <sheetProtection algorithmName="SHA-512" hashValue="6L5j0VD9z+xRtxu34KIa9clssAhQNln8Jvni4L5pE+pgNLk9PYhEag7/e4LywVEUT9Vkw3+flpj7UDeh+n+a1w==" saltValue="VvnbbNgN80ETpUk2PipY+w==" spinCount="100000" sheet="1" objects="1" scenarios="1"/>
  <conditionalFormatting sqref="A6:A21">
    <cfRule type="expression" dxfId="561" priority="11" stopIfTrue="1">
      <formula>MOD(ROW(),2)=0</formula>
    </cfRule>
    <cfRule type="expression" dxfId="560" priority="12" stopIfTrue="1">
      <formula>MOD(ROW(),2)&lt;&gt;0</formula>
    </cfRule>
  </conditionalFormatting>
  <conditionalFormatting sqref="B6:G17 B20:G21 C18:G19">
    <cfRule type="expression" dxfId="559" priority="13" stopIfTrue="1">
      <formula>MOD(ROW(),2)=0</formula>
    </cfRule>
    <cfRule type="expression" dxfId="558" priority="14" stopIfTrue="1">
      <formula>MOD(ROW(),2)&lt;&gt;0</formula>
    </cfRule>
  </conditionalFormatting>
  <conditionalFormatting sqref="A26:A78">
    <cfRule type="expression" dxfId="557" priority="15" stopIfTrue="1">
      <formula>MOD(ROW(),2)=0</formula>
    </cfRule>
    <cfRule type="expression" dxfId="556" priority="16" stopIfTrue="1">
      <formula>MOD(ROW(),2)&lt;&gt;0</formula>
    </cfRule>
  </conditionalFormatting>
  <conditionalFormatting sqref="B26:G78">
    <cfRule type="expression" dxfId="555" priority="17" stopIfTrue="1">
      <formula>MOD(ROW(),2)=0</formula>
    </cfRule>
    <cfRule type="expression" dxfId="554" priority="18" stopIfTrue="1">
      <formula>MOD(ROW(),2)&lt;&gt;0</formula>
    </cfRule>
  </conditionalFormatting>
  <conditionalFormatting sqref="B18:B19">
    <cfRule type="expression" dxfId="553" priority="1" stopIfTrue="1">
      <formula>MOD(ROW(),2)=0</formula>
    </cfRule>
    <cfRule type="expression" dxfId="552" priority="2"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B73E-7CA4-4017-A3A7-787203795B46}">
  <sheetPr codeName="Sheet15"/>
  <dimension ref="A1:G78"/>
  <sheetViews>
    <sheetView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LGPS_S - Consolidated Factor Spreadsheet</v>
      </c>
    </row>
    <row r="3" spans="1:7" s="1" customFormat="1" ht="15.5" x14ac:dyDescent="0.35">
      <c r="A3" s="30" t="s">
        <v>2</v>
      </c>
      <c r="B3" s="3" t="str">
        <f>TABLE_FACTOR_TYPE_1 &amp; " - x-" &amp; TABLE_SERIES_NUMBER_1</f>
        <v>CETV - x-208</v>
      </c>
    </row>
    <row r="6" spans="1:7" x14ac:dyDescent="0.25">
      <c r="A6" s="40" t="s">
        <v>376</v>
      </c>
      <c r="B6" s="49" t="s">
        <v>377</v>
      </c>
      <c r="C6" s="49"/>
      <c r="D6" s="49"/>
      <c r="E6" s="49"/>
      <c r="F6" s="49"/>
      <c r="G6" s="49"/>
    </row>
    <row r="7" spans="1:7" x14ac:dyDescent="0.25">
      <c r="A7" s="40" t="s">
        <v>378</v>
      </c>
      <c r="B7" s="49" t="s">
        <v>188</v>
      </c>
      <c r="C7" s="49"/>
      <c r="D7" s="49"/>
      <c r="E7" s="49"/>
      <c r="F7" s="49"/>
      <c r="G7" s="49"/>
    </row>
    <row r="8" spans="1:7" x14ac:dyDescent="0.25">
      <c r="A8" s="40" t="s">
        <v>149</v>
      </c>
      <c r="B8" s="49" t="s">
        <v>162</v>
      </c>
      <c r="C8" s="49"/>
      <c r="D8" s="49"/>
      <c r="E8" s="49"/>
      <c r="F8" s="49"/>
      <c r="G8" s="49"/>
    </row>
    <row r="9" spans="1:7" x14ac:dyDescent="0.25">
      <c r="A9" s="40" t="s">
        <v>150</v>
      </c>
      <c r="B9" s="49" t="s">
        <v>163</v>
      </c>
      <c r="C9" s="49"/>
      <c r="D9" s="49"/>
      <c r="E9" s="49"/>
      <c r="F9" s="49"/>
      <c r="G9" s="49"/>
    </row>
    <row r="10" spans="1:7" x14ac:dyDescent="0.25">
      <c r="A10" s="40" t="s">
        <v>6</v>
      </c>
      <c r="B10" s="49" t="s">
        <v>183</v>
      </c>
      <c r="C10" s="49"/>
      <c r="D10" s="49"/>
      <c r="E10" s="49"/>
      <c r="F10" s="49"/>
      <c r="G10" s="49"/>
    </row>
    <row r="11" spans="1:7" x14ac:dyDescent="0.25">
      <c r="A11" s="40" t="s">
        <v>151</v>
      </c>
      <c r="B11" s="49" t="s">
        <v>170</v>
      </c>
      <c r="C11" s="49"/>
      <c r="D11" s="49"/>
      <c r="E11" s="49"/>
      <c r="F11" s="49"/>
      <c r="G11" s="49"/>
    </row>
    <row r="12" spans="1:7" x14ac:dyDescent="0.25">
      <c r="A12" s="40" t="s">
        <v>152</v>
      </c>
      <c r="B12" s="49" t="s">
        <v>166</v>
      </c>
      <c r="C12" s="49"/>
      <c r="D12" s="49"/>
      <c r="E12" s="49"/>
      <c r="F12" s="49"/>
      <c r="G12" s="49"/>
    </row>
    <row r="13" spans="1:7" x14ac:dyDescent="0.25">
      <c r="A13" s="40" t="s">
        <v>379</v>
      </c>
      <c r="B13" s="49">
        <v>0</v>
      </c>
      <c r="C13" s="49"/>
      <c r="D13" s="49"/>
      <c r="E13" s="49"/>
      <c r="F13" s="49"/>
      <c r="G13" s="49"/>
    </row>
    <row r="14" spans="1:7" x14ac:dyDescent="0.25">
      <c r="A14" s="40" t="s">
        <v>154</v>
      </c>
      <c r="B14" s="49">
        <v>208</v>
      </c>
      <c r="C14" s="49"/>
      <c r="D14" s="49"/>
      <c r="E14" s="49"/>
      <c r="F14" s="49"/>
      <c r="G14" s="49"/>
    </row>
    <row r="15" spans="1:7" x14ac:dyDescent="0.25">
      <c r="A15" s="40" t="s">
        <v>380</v>
      </c>
      <c r="B15" s="49" t="s">
        <v>186</v>
      </c>
      <c r="C15" s="49"/>
      <c r="D15" s="49"/>
      <c r="E15" s="49"/>
      <c r="F15" s="49"/>
      <c r="G15" s="49"/>
    </row>
    <row r="16" spans="1:7" x14ac:dyDescent="0.25">
      <c r="A16" s="40" t="s">
        <v>156</v>
      </c>
      <c r="B16" s="49" t="s">
        <v>187</v>
      </c>
      <c r="C16" s="49"/>
      <c r="D16" s="49"/>
      <c r="E16" s="49"/>
      <c r="F16" s="49"/>
      <c r="G16" s="49"/>
    </row>
    <row r="17" spans="1:7" x14ac:dyDescent="0.25">
      <c r="A17" s="41" t="s">
        <v>381</v>
      </c>
      <c r="B17" s="49"/>
      <c r="C17" s="49"/>
      <c r="D17" s="49"/>
      <c r="E17" s="49"/>
      <c r="F17" s="49"/>
      <c r="G17" s="49"/>
    </row>
    <row r="18" spans="1:7" x14ac:dyDescent="0.25">
      <c r="A18" s="40" t="s">
        <v>158</v>
      </c>
      <c r="B18" s="50">
        <v>46175</v>
      </c>
      <c r="C18" s="50"/>
      <c r="D18" s="50"/>
      <c r="E18" s="50"/>
      <c r="F18" s="50"/>
      <c r="G18" s="50"/>
    </row>
    <row r="19" spans="1:7" x14ac:dyDescent="0.25">
      <c r="A19" s="40" t="s">
        <v>159</v>
      </c>
      <c r="B19" s="50">
        <v>46161</v>
      </c>
      <c r="C19" s="50"/>
      <c r="D19" s="50"/>
      <c r="E19" s="50"/>
      <c r="F19" s="50"/>
      <c r="G19" s="50"/>
    </row>
    <row r="20" spans="1:7" x14ac:dyDescent="0.25">
      <c r="A20" s="40" t="s">
        <v>160</v>
      </c>
      <c r="B20" s="49" t="s">
        <v>169</v>
      </c>
      <c r="C20" s="49"/>
      <c r="D20" s="49"/>
      <c r="E20" s="49"/>
      <c r="F20" s="49"/>
      <c r="G20" s="49"/>
    </row>
    <row r="21" spans="1:7" x14ac:dyDescent="0.25">
      <c r="A21" s="40" t="s">
        <v>382</v>
      </c>
      <c r="B21" s="49" t="s">
        <v>84</v>
      </c>
      <c r="C21" s="49"/>
      <c r="D21" s="49"/>
      <c r="E21" s="49"/>
      <c r="F21" s="49"/>
      <c r="G21" s="49"/>
    </row>
    <row r="23" spans="1:7" x14ac:dyDescent="0.25">
      <c r="A23" s="23" t="str">
        <f>HYPERLINK("#'Factor List'!A1", "Back to Factor List")</f>
        <v>Back to Factor List</v>
      </c>
      <c r="B23" s="23" t="str">
        <f>HYPERLINK("#'Assumptions'!A1", "Assumptions")</f>
        <v>Assumptions</v>
      </c>
    </row>
    <row r="26" spans="1:7" s="57" customFormat="1" ht="26" x14ac:dyDescent="0.25">
      <c r="A26" s="56" t="s">
        <v>383</v>
      </c>
      <c r="B26" s="56" t="s">
        <v>384</v>
      </c>
      <c r="C26" s="56" t="s">
        <v>385</v>
      </c>
      <c r="D26" s="56" t="s">
        <v>386</v>
      </c>
      <c r="E26" s="56" t="s">
        <v>387</v>
      </c>
      <c r="F26" s="56" t="s">
        <v>388</v>
      </c>
      <c r="G26" s="56" t="s">
        <v>389</v>
      </c>
    </row>
    <row r="27" spans="1:7" x14ac:dyDescent="0.25">
      <c r="A27" s="43">
        <v>16</v>
      </c>
      <c r="B27" s="44">
        <v>6.31</v>
      </c>
      <c r="C27" s="44">
        <v>0.36</v>
      </c>
      <c r="D27" s="44">
        <v>1.24</v>
      </c>
      <c r="E27" s="44">
        <v>-6.12</v>
      </c>
      <c r="F27" s="44">
        <v>-6.12</v>
      </c>
      <c r="G27" s="44">
        <v>0</v>
      </c>
    </row>
    <row r="28" spans="1:7" x14ac:dyDescent="0.25">
      <c r="A28" s="43">
        <v>17</v>
      </c>
      <c r="B28" s="44">
        <v>6.42</v>
      </c>
      <c r="C28" s="44">
        <v>0.37</v>
      </c>
      <c r="D28" s="44">
        <v>1.31</v>
      </c>
      <c r="E28" s="44">
        <v>-6.13</v>
      </c>
      <c r="F28" s="44">
        <v>-6.13</v>
      </c>
      <c r="G28" s="44">
        <v>0</v>
      </c>
    </row>
    <row r="29" spans="1:7" x14ac:dyDescent="0.25">
      <c r="A29" s="43">
        <v>18</v>
      </c>
      <c r="B29" s="44">
        <v>6.53</v>
      </c>
      <c r="C29" s="44">
        <v>0.38</v>
      </c>
      <c r="D29" s="44">
        <v>1.38</v>
      </c>
      <c r="E29" s="44">
        <v>-6.14</v>
      </c>
      <c r="F29" s="44">
        <v>-6.14</v>
      </c>
      <c r="G29" s="44">
        <v>0</v>
      </c>
    </row>
    <row r="30" spans="1:7" x14ac:dyDescent="0.25">
      <c r="A30" s="43">
        <v>19</v>
      </c>
      <c r="B30" s="44">
        <v>6.64</v>
      </c>
      <c r="C30" s="44">
        <v>0.38</v>
      </c>
      <c r="D30" s="44">
        <v>1.43</v>
      </c>
      <c r="E30" s="44">
        <v>-6.15</v>
      </c>
      <c r="F30" s="44">
        <v>-6.15</v>
      </c>
      <c r="G30" s="44">
        <v>0</v>
      </c>
    </row>
    <row r="31" spans="1:7" x14ac:dyDescent="0.25">
      <c r="A31" s="43">
        <v>20</v>
      </c>
      <c r="B31" s="44">
        <v>6.76</v>
      </c>
      <c r="C31" s="44">
        <v>0.39</v>
      </c>
      <c r="D31" s="44">
        <v>1.46</v>
      </c>
      <c r="E31" s="44">
        <v>-6.17</v>
      </c>
      <c r="F31" s="44">
        <v>-6.17</v>
      </c>
      <c r="G31" s="44">
        <v>0</v>
      </c>
    </row>
    <row r="32" spans="1:7" x14ac:dyDescent="0.25">
      <c r="A32" s="43">
        <v>21</v>
      </c>
      <c r="B32" s="44">
        <v>6.88</v>
      </c>
      <c r="C32" s="44">
        <v>0.4</v>
      </c>
      <c r="D32" s="44">
        <v>1.49</v>
      </c>
      <c r="E32" s="44">
        <v>-6.18</v>
      </c>
      <c r="F32" s="44">
        <v>-6.18</v>
      </c>
      <c r="G32" s="44">
        <v>0</v>
      </c>
    </row>
    <row r="33" spans="1:7" x14ac:dyDescent="0.25">
      <c r="A33" s="43">
        <v>22</v>
      </c>
      <c r="B33" s="44">
        <v>7</v>
      </c>
      <c r="C33" s="44">
        <v>0.41</v>
      </c>
      <c r="D33" s="44">
        <v>1.51</v>
      </c>
      <c r="E33" s="44">
        <v>-6.19</v>
      </c>
      <c r="F33" s="44">
        <v>-6.19</v>
      </c>
      <c r="G33" s="44">
        <v>0</v>
      </c>
    </row>
    <row r="34" spans="1:7" x14ac:dyDescent="0.25">
      <c r="A34" s="43">
        <v>23</v>
      </c>
      <c r="B34" s="44">
        <v>7.12</v>
      </c>
      <c r="C34" s="44">
        <v>0.41</v>
      </c>
      <c r="D34" s="44">
        <v>1.54</v>
      </c>
      <c r="E34" s="44">
        <v>-6.21</v>
      </c>
      <c r="F34" s="44">
        <v>-6.21</v>
      </c>
      <c r="G34" s="44">
        <v>0</v>
      </c>
    </row>
    <row r="35" spans="1:7" x14ac:dyDescent="0.25">
      <c r="A35" s="43">
        <v>24</v>
      </c>
      <c r="B35" s="44">
        <v>7.24</v>
      </c>
      <c r="C35" s="44">
        <v>0.42</v>
      </c>
      <c r="D35" s="44">
        <v>1.56</v>
      </c>
      <c r="E35" s="44">
        <v>-6.22</v>
      </c>
      <c r="F35" s="44">
        <v>-6.22</v>
      </c>
      <c r="G35" s="44">
        <v>0</v>
      </c>
    </row>
    <row r="36" spans="1:7" x14ac:dyDescent="0.25">
      <c r="A36" s="43">
        <v>25</v>
      </c>
      <c r="B36" s="44">
        <v>7.37</v>
      </c>
      <c r="C36" s="44">
        <v>0.43</v>
      </c>
      <c r="D36" s="44">
        <v>1.59</v>
      </c>
      <c r="E36" s="44">
        <v>-6.23</v>
      </c>
      <c r="F36" s="44">
        <v>-6.23</v>
      </c>
      <c r="G36" s="44">
        <v>0</v>
      </c>
    </row>
    <row r="37" spans="1:7" x14ac:dyDescent="0.25">
      <c r="A37" s="43">
        <v>26</v>
      </c>
      <c r="B37" s="44">
        <v>7.5</v>
      </c>
      <c r="C37" s="44">
        <v>0.44</v>
      </c>
      <c r="D37" s="44">
        <v>1.62</v>
      </c>
      <c r="E37" s="44">
        <v>-6.25</v>
      </c>
      <c r="F37" s="44">
        <v>-6.25</v>
      </c>
      <c r="G37" s="44">
        <v>0</v>
      </c>
    </row>
    <row r="38" spans="1:7" x14ac:dyDescent="0.25">
      <c r="A38" s="43">
        <v>27</v>
      </c>
      <c r="B38" s="44">
        <v>7.63</v>
      </c>
      <c r="C38" s="44">
        <v>0.45</v>
      </c>
      <c r="D38" s="44">
        <v>1.65</v>
      </c>
      <c r="E38" s="44">
        <v>-6.26</v>
      </c>
      <c r="F38" s="44">
        <v>-6.26</v>
      </c>
      <c r="G38" s="44">
        <v>0</v>
      </c>
    </row>
    <row r="39" spans="1:7" x14ac:dyDescent="0.25">
      <c r="A39" s="43">
        <v>28</v>
      </c>
      <c r="B39" s="44">
        <v>7.76</v>
      </c>
      <c r="C39" s="44">
        <v>0.46</v>
      </c>
      <c r="D39" s="44">
        <v>1.67</v>
      </c>
      <c r="E39" s="44">
        <v>-6.27</v>
      </c>
      <c r="F39" s="44">
        <v>-6.27</v>
      </c>
      <c r="G39" s="44">
        <v>0</v>
      </c>
    </row>
    <row r="40" spans="1:7" x14ac:dyDescent="0.25">
      <c r="A40" s="43">
        <v>29</v>
      </c>
      <c r="B40" s="44">
        <v>7.9</v>
      </c>
      <c r="C40" s="44">
        <v>0.47</v>
      </c>
      <c r="D40" s="44">
        <v>1.7</v>
      </c>
      <c r="E40" s="44">
        <v>-6.29</v>
      </c>
      <c r="F40" s="44">
        <v>-6.29</v>
      </c>
      <c r="G40" s="44">
        <v>0</v>
      </c>
    </row>
    <row r="41" spans="1:7" x14ac:dyDescent="0.25">
      <c r="A41" s="43">
        <v>30</v>
      </c>
      <c r="B41" s="44">
        <v>8.0399999999999991</v>
      </c>
      <c r="C41" s="44">
        <v>0.48</v>
      </c>
      <c r="D41" s="44">
        <v>1.73</v>
      </c>
      <c r="E41" s="44">
        <v>-6.3</v>
      </c>
      <c r="F41" s="44">
        <v>-6.3</v>
      </c>
      <c r="G41" s="44">
        <v>0</v>
      </c>
    </row>
    <row r="42" spans="1:7" x14ac:dyDescent="0.25">
      <c r="A42" s="43">
        <v>31</v>
      </c>
      <c r="B42" s="44">
        <v>8.18</v>
      </c>
      <c r="C42" s="44">
        <v>0.49</v>
      </c>
      <c r="D42" s="44">
        <v>1.76</v>
      </c>
      <c r="E42" s="44">
        <v>-6.32</v>
      </c>
      <c r="F42" s="44">
        <v>-6.32</v>
      </c>
      <c r="G42" s="44">
        <v>0</v>
      </c>
    </row>
    <row r="43" spans="1:7" x14ac:dyDescent="0.25">
      <c r="A43" s="43">
        <v>32</v>
      </c>
      <c r="B43" s="44">
        <v>8.32</v>
      </c>
      <c r="C43" s="44">
        <v>0.5</v>
      </c>
      <c r="D43" s="44">
        <v>1.79</v>
      </c>
      <c r="E43" s="44">
        <v>-6.33</v>
      </c>
      <c r="F43" s="44">
        <v>-6.33</v>
      </c>
      <c r="G43" s="44">
        <v>0</v>
      </c>
    </row>
    <row r="44" spans="1:7" x14ac:dyDescent="0.25">
      <c r="A44" s="43">
        <v>33</v>
      </c>
      <c r="B44" s="44">
        <v>8.4700000000000006</v>
      </c>
      <c r="C44" s="44">
        <v>0.51</v>
      </c>
      <c r="D44" s="44">
        <v>1.82</v>
      </c>
      <c r="E44" s="44">
        <v>-6.34</v>
      </c>
      <c r="F44" s="44">
        <v>-6.34</v>
      </c>
      <c r="G44" s="44">
        <v>0</v>
      </c>
    </row>
    <row r="45" spans="1:7" x14ac:dyDescent="0.25">
      <c r="A45" s="43">
        <v>34</v>
      </c>
      <c r="B45" s="44">
        <v>8.6199999999999992</v>
      </c>
      <c r="C45" s="44">
        <v>0.52</v>
      </c>
      <c r="D45" s="44">
        <v>1.85</v>
      </c>
      <c r="E45" s="44">
        <v>-6.36</v>
      </c>
      <c r="F45" s="44">
        <v>-6.36</v>
      </c>
      <c r="G45" s="44">
        <v>0</v>
      </c>
    </row>
    <row r="46" spans="1:7" x14ac:dyDescent="0.25">
      <c r="A46" s="43">
        <v>35</v>
      </c>
      <c r="B46" s="44">
        <v>8.77</v>
      </c>
      <c r="C46" s="44">
        <v>0.53</v>
      </c>
      <c r="D46" s="44">
        <v>1.88</v>
      </c>
      <c r="E46" s="44">
        <v>-6.37</v>
      </c>
      <c r="F46" s="44">
        <v>-6.37</v>
      </c>
      <c r="G46" s="44">
        <v>0</v>
      </c>
    </row>
    <row r="47" spans="1:7" x14ac:dyDescent="0.25">
      <c r="A47" s="43">
        <v>36</v>
      </c>
      <c r="B47" s="44">
        <v>8.92</v>
      </c>
      <c r="C47" s="44">
        <v>0.54</v>
      </c>
      <c r="D47" s="44">
        <v>1.91</v>
      </c>
      <c r="E47" s="44">
        <v>-6.39</v>
      </c>
      <c r="F47" s="44">
        <v>-6.39</v>
      </c>
      <c r="G47" s="44">
        <v>0</v>
      </c>
    </row>
    <row r="48" spans="1:7" x14ac:dyDescent="0.25">
      <c r="A48" s="43">
        <v>37</v>
      </c>
      <c r="B48" s="44">
        <v>9.08</v>
      </c>
      <c r="C48" s="44">
        <v>0.55000000000000004</v>
      </c>
      <c r="D48" s="44">
        <v>1.94</v>
      </c>
      <c r="E48" s="44">
        <v>-6.4</v>
      </c>
      <c r="F48" s="44">
        <v>-6.4</v>
      </c>
      <c r="G48" s="44">
        <v>0</v>
      </c>
    </row>
    <row r="49" spans="1:7" x14ac:dyDescent="0.25">
      <c r="A49" s="43">
        <v>38</v>
      </c>
      <c r="B49" s="44">
        <v>9.23</v>
      </c>
      <c r="C49" s="44">
        <v>0.56000000000000005</v>
      </c>
      <c r="D49" s="44">
        <v>1.98</v>
      </c>
      <c r="E49" s="44">
        <v>-6.42</v>
      </c>
      <c r="F49" s="44">
        <v>-6.42</v>
      </c>
      <c r="G49" s="44">
        <v>0</v>
      </c>
    </row>
    <row r="50" spans="1:7" x14ac:dyDescent="0.25">
      <c r="A50" s="43">
        <v>39</v>
      </c>
      <c r="B50" s="44">
        <v>9.4</v>
      </c>
      <c r="C50" s="44">
        <v>0.56999999999999995</v>
      </c>
      <c r="D50" s="44">
        <v>2.0099999999999998</v>
      </c>
      <c r="E50" s="44">
        <v>-6.43</v>
      </c>
      <c r="F50" s="44">
        <v>-6.43</v>
      </c>
      <c r="G50" s="44">
        <v>0</v>
      </c>
    </row>
    <row r="51" spans="1:7" x14ac:dyDescent="0.25">
      <c r="A51" s="43">
        <v>40</v>
      </c>
      <c r="B51" s="44">
        <v>9.56</v>
      </c>
      <c r="C51" s="44">
        <v>0.57999999999999996</v>
      </c>
      <c r="D51" s="44">
        <v>2.04</v>
      </c>
      <c r="E51" s="44">
        <v>-6.45</v>
      </c>
      <c r="F51" s="44">
        <v>-6.45</v>
      </c>
      <c r="G51" s="44">
        <v>0</v>
      </c>
    </row>
    <row r="52" spans="1:7" x14ac:dyDescent="0.25">
      <c r="A52" s="43">
        <v>41</v>
      </c>
      <c r="B52" s="44">
        <v>9.73</v>
      </c>
      <c r="C52" s="44">
        <v>0.59</v>
      </c>
      <c r="D52" s="44">
        <v>2.0699999999999998</v>
      </c>
      <c r="E52" s="44">
        <v>-6.47</v>
      </c>
      <c r="F52" s="44">
        <v>-6.47</v>
      </c>
      <c r="G52" s="44">
        <v>0</v>
      </c>
    </row>
    <row r="53" spans="1:7" x14ac:dyDescent="0.25">
      <c r="A53" s="43">
        <v>42</v>
      </c>
      <c r="B53" s="44">
        <v>9.9</v>
      </c>
      <c r="C53" s="44">
        <v>0.6</v>
      </c>
      <c r="D53" s="44">
        <v>2.1</v>
      </c>
      <c r="E53" s="44">
        <v>-6.48</v>
      </c>
      <c r="F53" s="44">
        <v>-6.48</v>
      </c>
      <c r="G53" s="44">
        <v>0</v>
      </c>
    </row>
    <row r="54" spans="1:7" x14ac:dyDescent="0.25">
      <c r="A54" s="43">
        <v>43</v>
      </c>
      <c r="B54" s="44">
        <v>10.08</v>
      </c>
      <c r="C54" s="44">
        <v>0.62</v>
      </c>
      <c r="D54" s="44">
        <v>2.13</v>
      </c>
      <c r="E54" s="44">
        <v>-6.5</v>
      </c>
      <c r="F54" s="44">
        <v>-6.5</v>
      </c>
      <c r="G54" s="44">
        <v>0</v>
      </c>
    </row>
    <row r="55" spans="1:7" x14ac:dyDescent="0.25">
      <c r="A55" s="43">
        <v>44</v>
      </c>
      <c r="B55" s="44">
        <v>10.26</v>
      </c>
      <c r="C55" s="44">
        <v>0.63</v>
      </c>
      <c r="D55" s="44">
        <v>2.16</v>
      </c>
      <c r="E55" s="44">
        <v>-6.52</v>
      </c>
      <c r="F55" s="44">
        <v>-6.52</v>
      </c>
      <c r="G55" s="44">
        <v>0</v>
      </c>
    </row>
    <row r="56" spans="1:7" x14ac:dyDescent="0.25">
      <c r="A56" s="43">
        <v>45</v>
      </c>
      <c r="B56" s="44">
        <v>10.44</v>
      </c>
      <c r="C56" s="44">
        <v>0.64</v>
      </c>
      <c r="D56" s="44">
        <v>2.19</v>
      </c>
      <c r="E56" s="44">
        <v>-6.54</v>
      </c>
      <c r="F56" s="44">
        <v>-6.54</v>
      </c>
      <c r="G56" s="44">
        <v>0</v>
      </c>
    </row>
    <row r="57" spans="1:7" x14ac:dyDescent="0.25">
      <c r="A57" s="43">
        <v>46</v>
      </c>
      <c r="B57" s="44">
        <v>10.63</v>
      </c>
      <c r="C57" s="44">
        <v>0.65</v>
      </c>
      <c r="D57" s="44">
        <v>2.2200000000000002</v>
      </c>
      <c r="E57" s="44">
        <v>-6.56</v>
      </c>
      <c r="F57" s="44">
        <v>-6.56</v>
      </c>
      <c r="G57" s="44">
        <v>0</v>
      </c>
    </row>
    <row r="58" spans="1:7" x14ac:dyDescent="0.25">
      <c r="A58" s="43">
        <v>47</v>
      </c>
      <c r="B58" s="44">
        <v>10.82</v>
      </c>
      <c r="C58" s="44">
        <v>0.67</v>
      </c>
      <c r="D58" s="44">
        <v>2.2400000000000002</v>
      </c>
      <c r="E58" s="44">
        <v>-6.58</v>
      </c>
      <c r="F58" s="44">
        <v>-6.58</v>
      </c>
      <c r="G58" s="44">
        <v>0</v>
      </c>
    </row>
    <row r="59" spans="1:7" x14ac:dyDescent="0.25">
      <c r="A59" s="43">
        <v>48</v>
      </c>
      <c r="B59" s="44">
        <v>11.02</v>
      </c>
      <c r="C59" s="44">
        <v>0.68</v>
      </c>
      <c r="D59" s="44">
        <v>2.27</v>
      </c>
      <c r="E59" s="44">
        <v>-6.6</v>
      </c>
      <c r="F59" s="44">
        <v>-6.6</v>
      </c>
      <c r="G59" s="44">
        <v>0</v>
      </c>
    </row>
    <row r="60" spans="1:7" x14ac:dyDescent="0.25">
      <c r="A60" s="43">
        <v>49</v>
      </c>
      <c r="B60" s="44">
        <v>11.22</v>
      </c>
      <c r="C60" s="44">
        <v>0.69</v>
      </c>
      <c r="D60" s="44">
        <v>2.29</v>
      </c>
      <c r="E60" s="44">
        <v>-6.62</v>
      </c>
      <c r="F60" s="44">
        <v>-6.62</v>
      </c>
      <c r="G60" s="44">
        <v>0</v>
      </c>
    </row>
    <row r="61" spans="1:7" x14ac:dyDescent="0.25">
      <c r="A61" s="43">
        <v>50</v>
      </c>
      <c r="B61" s="44">
        <v>11.43</v>
      </c>
      <c r="C61" s="44">
        <v>0.71</v>
      </c>
      <c r="D61" s="44">
        <v>2.31</v>
      </c>
      <c r="E61" s="44">
        <v>-6.64</v>
      </c>
      <c r="F61" s="44">
        <v>-6.64</v>
      </c>
      <c r="G61" s="44">
        <v>0</v>
      </c>
    </row>
    <row r="62" spans="1:7" x14ac:dyDescent="0.25">
      <c r="A62" s="43">
        <v>51</v>
      </c>
      <c r="B62" s="44">
        <v>11.64</v>
      </c>
      <c r="C62" s="44">
        <v>0.72</v>
      </c>
      <c r="D62" s="44">
        <v>2.33</v>
      </c>
      <c r="E62" s="44">
        <v>-6.67</v>
      </c>
      <c r="F62" s="44">
        <v>-6.67</v>
      </c>
      <c r="G62" s="44">
        <v>0</v>
      </c>
    </row>
    <row r="63" spans="1:7" x14ac:dyDescent="0.25">
      <c r="A63" s="43">
        <v>52</v>
      </c>
      <c r="B63" s="44">
        <v>11.86</v>
      </c>
      <c r="C63" s="44">
        <v>0.74</v>
      </c>
      <c r="D63" s="44">
        <v>2.35</v>
      </c>
      <c r="E63" s="44">
        <v>-6.69</v>
      </c>
      <c r="F63" s="44">
        <v>-6.69</v>
      </c>
      <c r="G63" s="44">
        <v>0</v>
      </c>
    </row>
    <row r="64" spans="1:7" x14ac:dyDescent="0.25">
      <c r="A64" s="43">
        <v>53</v>
      </c>
      <c r="B64" s="44">
        <v>12.08</v>
      </c>
      <c r="C64" s="44">
        <v>0.75</v>
      </c>
      <c r="D64" s="44">
        <v>2.37</v>
      </c>
      <c r="E64" s="44">
        <v>-6.72</v>
      </c>
      <c r="F64" s="44">
        <v>-6.72</v>
      </c>
      <c r="G64" s="44">
        <v>0</v>
      </c>
    </row>
    <row r="65" spans="1:7" x14ac:dyDescent="0.25">
      <c r="A65" s="43">
        <v>54</v>
      </c>
      <c r="B65" s="44">
        <v>12.31</v>
      </c>
      <c r="C65" s="44">
        <v>0.77</v>
      </c>
      <c r="D65" s="44">
        <v>2.38</v>
      </c>
      <c r="E65" s="44">
        <v>-6.75</v>
      </c>
      <c r="F65" s="44">
        <v>-6.75</v>
      </c>
      <c r="G65" s="44">
        <v>0</v>
      </c>
    </row>
    <row r="66" spans="1:7" x14ac:dyDescent="0.25">
      <c r="A66" s="43">
        <v>55</v>
      </c>
      <c r="B66" s="44">
        <v>12.55</v>
      </c>
      <c r="C66" s="44">
        <v>0.78</v>
      </c>
      <c r="D66" s="44">
        <v>2.39</v>
      </c>
      <c r="E66" s="44">
        <v>-6.78</v>
      </c>
      <c r="F66" s="44">
        <v>-6.78</v>
      </c>
      <c r="G66" s="44">
        <v>0</v>
      </c>
    </row>
    <row r="67" spans="1:7" x14ac:dyDescent="0.25">
      <c r="A67" s="43">
        <v>56</v>
      </c>
      <c r="B67" s="44">
        <v>12.8</v>
      </c>
      <c r="C67" s="44">
        <v>0.8</v>
      </c>
      <c r="D67" s="44">
        <v>2.4</v>
      </c>
      <c r="E67" s="44">
        <v>-6.82</v>
      </c>
      <c r="F67" s="44">
        <v>-6.82</v>
      </c>
      <c r="G67" s="44">
        <v>0</v>
      </c>
    </row>
    <row r="68" spans="1:7" x14ac:dyDescent="0.25">
      <c r="A68" s="43">
        <v>57</v>
      </c>
      <c r="B68" s="44">
        <v>13.05</v>
      </c>
      <c r="C68" s="44">
        <v>0.81</v>
      </c>
      <c r="D68" s="44">
        <v>2.41</v>
      </c>
      <c r="E68" s="44">
        <v>-6.85</v>
      </c>
      <c r="F68" s="44">
        <v>-6.85</v>
      </c>
      <c r="G68" s="44">
        <v>0</v>
      </c>
    </row>
    <row r="69" spans="1:7" x14ac:dyDescent="0.25">
      <c r="A69" s="43">
        <v>58</v>
      </c>
      <c r="B69" s="44">
        <v>13.32</v>
      </c>
      <c r="C69" s="44">
        <v>0.83</v>
      </c>
      <c r="D69" s="44">
        <v>2.41</v>
      </c>
      <c r="E69" s="44">
        <v>-6.89</v>
      </c>
      <c r="F69" s="44">
        <v>-6.89</v>
      </c>
      <c r="G69" s="44">
        <v>0</v>
      </c>
    </row>
    <row r="70" spans="1:7" x14ac:dyDescent="0.25">
      <c r="A70" s="43">
        <v>59</v>
      </c>
      <c r="B70" s="44">
        <v>13.59</v>
      </c>
      <c r="C70" s="44">
        <v>0.85</v>
      </c>
      <c r="D70" s="44">
        <v>2.41</v>
      </c>
      <c r="E70" s="44">
        <v>-6.93</v>
      </c>
      <c r="F70" s="44">
        <v>-6.93</v>
      </c>
      <c r="G70" s="44">
        <v>0</v>
      </c>
    </row>
    <row r="71" spans="1:7" x14ac:dyDescent="0.25">
      <c r="A71" s="43">
        <v>60</v>
      </c>
      <c r="B71" s="44">
        <v>13.88</v>
      </c>
      <c r="C71" s="44">
        <v>0.86</v>
      </c>
      <c r="D71" s="44">
        <v>2.41</v>
      </c>
      <c r="E71" s="44">
        <v>-6.98</v>
      </c>
      <c r="F71" s="44">
        <v>-6.98</v>
      </c>
      <c r="G71" s="44">
        <v>0</v>
      </c>
    </row>
    <row r="72" spans="1:7" x14ac:dyDescent="0.25">
      <c r="A72" s="43">
        <v>61</v>
      </c>
      <c r="B72" s="44">
        <v>14.18</v>
      </c>
      <c r="C72" s="44">
        <v>0.88</v>
      </c>
      <c r="D72" s="44">
        <v>2.4</v>
      </c>
      <c r="E72" s="44">
        <v>-6.41</v>
      </c>
      <c r="F72" s="44">
        <v>-6.41</v>
      </c>
      <c r="G72" s="44">
        <v>0</v>
      </c>
    </row>
    <row r="73" spans="1:7" x14ac:dyDescent="0.25">
      <c r="A73" s="43">
        <v>62</v>
      </c>
      <c r="B73" s="44">
        <v>14.49</v>
      </c>
      <c r="C73" s="44">
        <v>0.9</v>
      </c>
      <c r="D73" s="44">
        <v>2.39</v>
      </c>
      <c r="E73" s="44">
        <v>-5.55</v>
      </c>
      <c r="F73" s="44">
        <v>-5.55</v>
      </c>
      <c r="G73" s="44">
        <v>0</v>
      </c>
    </row>
    <row r="74" spans="1:7" x14ac:dyDescent="0.25">
      <c r="A74" s="43">
        <v>63</v>
      </c>
      <c r="B74" s="44">
        <v>14.82</v>
      </c>
      <c r="C74" s="44">
        <v>0.91</v>
      </c>
      <c r="D74" s="44">
        <v>2.37</v>
      </c>
      <c r="E74" s="44">
        <v>-4.68</v>
      </c>
      <c r="F74" s="44">
        <v>-4.68</v>
      </c>
      <c r="G74" s="44">
        <v>0</v>
      </c>
    </row>
    <row r="75" spans="1:7" x14ac:dyDescent="0.25">
      <c r="A75" s="43">
        <v>64</v>
      </c>
      <c r="B75" s="44">
        <v>15.17</v>
      </c>
      <c r="C75" s="44">
        <v>0.93</v>
      </c>
      <c r="D75" s="44">
        <v>2.35</v>
      </c>
      <c r="E75" s="44">
        <v>-3.79</v>
      </c>
      <c r="F75" s="44">
        <v>-3.79</v>
      </c>
      <c r="G75" s="44">
        <v>0</v>
      </c>
    </row>
    <row r="76" spans="1:7" x14ac:dyDescent="0.25">
      <c r="A76" s="43">
        <v>65</v>
      </c>
      <c r="B76" s="44">
        <v>15.53</v>
      </c>
      <c r="C76" s="44">
        <v>0.95</v>
      </c>
      <c r="D76" s="44">
        <v>2.3199999999999998</v>
      </c>
      <c r="E76" s="44">
        <v>-2.88</v>
      </c>
      <c r="F76" s="44">
        <v>-2.88</v>
      </c>
      <c r="G76" s="44">
        <v>0</v>
      </c>
    </row>
    <row r="77" spans="1:7" x14ac:dyDescent="0.25">
      <c r="A77" s="43">
        <v>66</v>
      </c>
      <c r="B77" s="44">
        <v>15.91</v>
      </c>
      <c r="C77" s="44">
        <v>0.97</v>
      </c>
      <c r="D77" s="44">
        <v>2.2999999999999998</v>
      </c>
      <c r="E77" s="44">
        <v>-1.94</v>
      </c>
      <c r="F77" s="44">
        <v>-1.94</v>
      </c>
      <c r="G77" s="44">
        <v>0</v>
      </c>
    </row>
    <row r="78" spans="1:7" x14ac:dyDescent="0.25">
      <c r="A78" s="43">
        <v>67</v>
      </c>
      <c r="B78" s="44">
        <v>16.32</v>
      </c>
      <c r="C78" s="44">
        <v>0.99</v>
      </c>
      <c r="D78" s="44">
        <v>2.2599999999999998</v>
      </c>
      <c r="E78" s="44">
        <v>-0.99</v>
      </c>
      <c r="F78" s="44">
        <v>-0.99</v>
      </c>
      <c r="G78" s="44">
        <v>0</v>
      </c>
    </row>
  </sheetData>
  <sheetProtection algorithmName="SHA-512" hashValue="hHYNz6dGIY2EvbD3bB/bGtSzTUOYsIsLG8wYXkdwYJG41vzB6bNU4X3uAd72hSL7K/vck5DI/5vbChFts7Z08Q==" saltValue="Q7mLIti7ozp2TKGRuV3TXw==" spinCount="100000" sheet="1" objects="1" scenarios="1"/>
  <conditionalFormatting sqref="A6:A21">
    <cfRule type="expression" dxfId="551" priority="11" stopIfTrue="1">
      <formula>MOD(ROW(),2)=0</formula>
    </cfRule>
    <cfRule type="expression" dxfId="550" priority="12" stopIfTrue="1">
      <formula>MOD(ROW(),2)&lt;&gt;0</formula>
    </cfRule>
  </conditionalFormatting>
  <conditionalFormatting sqref="B6:G17 B20:G21 C18:G19">
    <cfRule type="expression" dxfId="549" priority="13" stopIfTrue="1">
      <formula>MOD(ROW(),2)=0</formula>
    </cfRule>
    <cfRule type="expression" dxfId="548" priority="14" stopIfTrue="1">
      <formula>MOD(ROW(),2)&lt;&gt;0</formula>
    </cfRule>
  </conditionalFormatting>
  <conditionalFormatting sqref="A26:A78">
    <cfRule type="expression" dxfId="547" priority="15" stopIfTrue="1">
      <formula>MOD(ROW(),2)=0</formula>
    </cfRule>
    <cfRule type="expression" dxfId="546" priority="16" stopIfTrue="1">
      <formula>MOD(ROW(),2)&lt;&gt;0</formula>
    </cfRule>
  </conditionalFormatting>
  <conditionalFormatting sqref="B26:G78">
    <cfRule type="expression" dxfId="545" priority="17" stopIfTrue="1">
      <formula>MOD(ROW(),2)=0</formula>
    </cfRule>
    <cfRule type="expression" dxfId="544" priority="18" stopIfTrue="1">
      <formula>MOD(ROW(),2)&lt;&gt;0</formula>
    </cfRule>
  </conditionalFormatting>
  <conditionalFormatting sqref="B18:B19">
    <cfRule type="expression" dxfId="543" priority="1" stopIfTrue="1">
      <formula>MOD(ROW(),2)=0</formula>
    </cfRule>
    <cfRule type="expression" dxfId="542" priority="2"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6C94-6E74-4B38-8738-F7BD07155887}">
  <sheetPr codeName="Sheet16"/>
  <dimension ref="A1:E85"/>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x-209</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2014</v>
      </c>
      <c r="C8" s="49"/>
      <c r="D8" s="49"/>
      <c r="E8" s="49"/>
    </row>
    <row r="9" spans="1:5" x14ac:dyDescent="0.25">
      <c r="A9" s="40" t="s">
        <v>150</v>
      </c>
      <c r="B9" s="49" t="s">
        <v>189</v>
      </c>
      <c r="C9" s="49"/>
      <c r="D9" s="49"/>
      <c r="E9" s="49"/>
    </row>
    <row r="10" spans="1:5" x14ac:dyDescent="0.25">
      <c r="A10" s="40" t="s">
        <v>6</v>
      </c>
      <c r="B10" s="49" t="s">
        <v>190</v>
      </c>
      <c r="C10" s="49"/>
      <c r="D10" s="49"/>
      <c r="E10" s="49"/>
    </row>
    <row r="11" spans="1:5" x14ac:dyDescent="0.25">
      <c r="A11" s="40" t="s">
        <v>151</v>
      </c>
      <c r="B11" s="49" t="s">
        <v>165</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209</v>
      </c>
      <c r="C14" s="49"/>
      <c r="D14" s="49"/>
      <c r="E14" s="49"/>
    </row>
    <row r="15" spans="1:5" x14ac:dyDescent="0.25">
      <c r="A15" s="40" t="s">
        <v>380</v>
      </c>
      <c r="B15" s="49" t="s">
        <v>191</v>
      </c>
      <c r="C15" s="49"/>
      <c r="D15" s="49"/>
      <c r="E15" s="49"/>
    </row>
    <row r="16" spans="1:5" x14ac:dyDescent="0.25">
      <c r="A16" s="40" t="s">
        <v>156</v>
      </c>
      <c r="B16" s="49" t="s">
        <v>192</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16</v>
      </c>
      <c r="B27" s="44">
        <v>9.0399999999999991</v>
      </c>
      <c r="C27" s="44">
        <v>1.5</v>
      </c>
      <c r="D27" s="44">
        <v>0</v>
      </c>
      <c r="E27" s="44">
        <v>0</v>
      </c>
    </row>
    <row r="28" spans="1:5" x14ac:dyDescent="0.25">
      <c r="A28" s="43">
        <v>17</v>
      </c>
      <c r="B28" s="44">
        <v>9.18</v>
      </c>
      <c r="C28" s="44">
        <v>1.53</v>
      </c>
      <c r="D28" s="44">
        <v>0</v>
      </c>
      <c r="E28" s="44">
        <v>0</v>
      </c>
    </row>
    <row r="29" spans="1:5" x14ac:dyDescent="0.25">
      <c r="A29" s="43">
        <v>18</v>
      </c>
      <c r="B29" s="44">
        <v>9.31</v>
      </c>
      <c r="C29" s="44">
        <v>1.67</v>
      </c>
      <c r="D29" s="44">
        <v>0</v>
      </c>
      <c r="E29" s="44">
        <v>0</v>
      </c>
    </row>
    <row r="30" spans="1:5" x14ac:dyDescent="0.25">
      <c r="A30" s="43">
        <v>19</v>
      </c>
      <c r="B30" s="44">
        <v>9.4499999999999993</v>
      </c>
      <c r="C30" s="44">
        <v>1.7</v>
      </c>
      <c r="D30" s="44">
        <v>0</v>
      </c>
      <c r="E30" s="44">
        <v>0</v>
      </c>
    </row>
    <row r="31" spans="1:5" x14ac:dyDescent="0.25">
      <c r="A31" s="43">
        <v>20</v>
      </c>
      <c r="B31" s="44">
        <v>9.59</v>
      </c>
      <c r="C31" s="44">
        <v>1.73</v>
      </c>
      <c r="D31" s="44">
        <v>0</v>
      </c>
      <c r="E31" s="44">
        <v>0</v>
      </c>
    </row>
    <row r="32" spans="1:5" x14ac:dyDescent="0.25">
      <c r="A32" s="43">
        <v>21</v>
      </c>
      <c r="B32" s="44">
        <v>9.73</v>
      </c>
      <c r="C32" s="44">
        <v>1.76</v>
      </c>
      <c r="D32" s="44">
        <v>0</v>
      </c>
      <c r="E32" s="44">
        <v>0</v>
      </c>
    </row>
    <row r="33" spans="1:5" x14ac:dyDescent="0.25">
      <c r="A33" s="43">
        <v>22</v>
      </c>
      <c r="B33" s="44">
        <v>9.8699999999999992</v>
      </c>
      <c r="C33" s="44">
        <v>1.8</v>
      </c>
      <c r="D33" s="44">
        <v>0</v>
      </c>
      <c r="E33" s="44">
        <v>0</v>
      </c>
    </row>
    <row r="34" spans="1:5" x14ac:dyDescent="0.25">
      <c r="A34" s="43">
        <v>23</v>
      </c>
      <c r="B34" s="44">
        <v>10.01</v>
      </c>
      <c r="C34" s="44">
        <v>1.83</v>
      </c>
      <c r="D34" s="44">
        <v>0</v>
      </c>
      <c r="E34" s="44">
        <v>0</v>
      </c>
    </row>
    <row r="35" spans="1:5" x14ac:dyDescent="0.25">
      <c r="A35" s="43">
        <v>24</v>
      </c>
      <c r="B35" s="44">
        <v>10.16</v>
      </c>
      <c r="C35" s="44">
        <v>1.83</v>
      </c>
      <c r="D35" s="44">
        <v>0</v>
      </c>
      <c r="E35" s="44">
        <v>0</v>
      </c>
    </row>
    <row r="36" spans="1:5" x14ac:dyDescent="0.25">
      <c r="A36" s="43">
        <v>25</v>
      </c>
      <c r="B36" s="44">
        <v>10.3</v>
      </c>
      <c r="C36" s="44">
        <v>1.89</v>
      </c>
      <c r="D36" s="44">
        <v>0</v>
      </c>
      <c r="E36" s="44">
        <v>0</v>
      </c>
    </row>
    <row r="37" spans="1:5" x14ac:dyDescent="0.25">
      <c r="A37" s="43">
        <v>26</v>
      </c>
      <c r="B37" s="44">
        <v>10.45</v>
      </c>
      <c r="C37" s="44">
        <v>1.93</v>
      </c>
      <c r="D37" s="44">
        <v>0</v>
      </c>
      <c r="E37" s="44">
        <v>0</v>
      </c>
    </row>
    <row r="38" spans="1:5" x14ac:dyDescent="0.25">
      <c r="A38" s="43">
        <v>27</v>
      </c>
      <c r="B38" s="44">
        <v>10.6</v>
      </c>
      <c r="C38" s="44">
        <v>1.96</v>
      </c>
      <c r="D38" s="44">
        <v>0</v>
      </c>
      <c r="E38" s="44">
        <v>0</v>
      </c>
    </row>
    <row r="39" spans="1:5" x14ac:dyDescent="0.25">
      <c r="A39" s="43">
        <v>28</v>
      </c>
      <c r="B39" s="44">
        <v>10.76</v>
      </c>
      <c r="C39" s="44">
        <v>1.96</v>
      </c>
      <c r="D39" s="44">
        <v>0</v>
      </c>
      <c r="E39" s="44">
        <v>0</v>
      </c>
    </row>
    <row r="40" spans="1:5" x14ac:dyDescent="0.25">
      <c r="A40" s="43">
        <v>29</v>
      </c>
      <c r="B40" s="44">
        <v>10.91</v>
      </c>
      <c r="C40" s="44">
        <v>1.99</v>
      </c>
      <c r="D40" s="44">
        <v>0</v>
      </c>
      <c r="E40" s="44">
        <v>0</v>
      </c>
    </row>
    <row r="41" spans="1:5" x14ac:dyDescent="0.25">
      <c r="A41" s="43">
        <v>30</v>
      </c>
      <c r="B41" s="44">
        <v>11.07</v>
      </c>
      <c r="C41" s="44">
        <v>2.02</v>
      </c>
      <c r="D41" s="44">
        <v>0</v>
      </c>
      <c r="E41" s="44">
        <v>0</v>
      </c>
    </row>
    <row r="42" spans="1:5" x14ac:dyDescent="0.25">
      <c r="A42" s="43">
        <v>31</v>
      </c>
      <c r="B42" s="44">
        <v>11.23</v>
      </c>
      <c r="C42" s="44">
        <v>2.02</v>
      </c>
      <c r="D42" s="44">
        <v>0</v>
      </c>
      <c r="E42" s="44">
        <v>0</v>
      </c>
    </row>
    <row r="43" spans="1:5" x14ac:dyDescent="0.25">
      <c r="A43" s="43">
        <v>32</v>
      </c>
      <c r="B43" s="44">
        <v>11.38</v>
      </c>
      <c r="C43" s="44">
        <v>2.09</v>
      </c>
      <c r="D43" s="44">
        <v>0</v>
      </c>
      <c r="E43" s="44">
        <v>0</v>
      </c>
    </row>
    <row r="44" spans="1:5" x14ac:dyDescent="0.25">
      <c r="A44" s="43">
        <v>33</v>
      </c>
      <c r="B44" s="44">
        <v>11.55</v>
      </c>
      <c r="C44" s="44">
        <v>2.09</v>
      </c>
      <c r="D44" s="44">
        <v>0</v>
      </c>
      <c r="E44" s="44">
        <v>0</v>
      </c>
    </row>
    <row r="45" spans="1:5" x14ac:dyDescent="0.25">
      <c r="A45" s="43">
        <v>34</v>
      </c>
      <c r="B45" s="44">
        <v>11.71</v>
      </c>
      <c r="C45" s="44">
        <v>2.12</v>
      </c>
      <c r="D45" s="44">
        <v>0</v>
      </c>
      <c r="E45" s="44">
        <v>0</v>
      </c>
    </row>
    <row r="46" spans="1:5" x14ac:dyDescent="0.25">
      <c r="A46" s="43">
        <v>35</v>
      </c>
      <c r="B46" s="44">
        <v>11.88</v>
      </c>
      <c r="C46" s="44">
        <v>2.16</v>
      </c>
      <c r="D46" s="44">
        <v>0</v>
      </c>
      <c r="E46" s="44">
        <v>0</v>
      </c>
    </row>
    <row r="47" spans="1:5" x14ac:dyDescent="0.25">
      <c r="A47" s="43">
        <v>36</v>
      </c>
      <c r="B47" s="44">
        <v>12.04</v>
      </c>
      <c r="C47" s="44">
        <v>2.19</v>
      </c>
      <c r="D47" s="44">
        <v>0</v>
      </c>
      <c r="E47" s="44">
        <v>0</v>
      </c>
    </row>
    <row r="48" spans="1:5" x14ac:dyDescent="0.25">
      <c r="A48" s="43">
        <v>37</v>
      </c>
      <c r="B48" s="44">
        <v>12.21</v>
      </c>
      <c r="C48" s="44">
        <v>2.2200000000000002</v>
      </c>
      <c r="D48" s="44">
        <v>0</v>
      </c>
      <c r="E48" s="44">
        <v>0</v>
      </c>
    </row>
    <row r="49" spans="1:5" x14ac:dyDescent="0.25">
      <c r="A49" s="43">
        <v>38</v>
      </c>
      <c r="B49" s="44">
        <v>12.39</v>
      </c>
      <c r="C49" s="44">
        <v>2.2200000000000002</v>
      </c>
      <c r="D49" s="44">
        <v>0</v>
      </c>
      <c r="E49" s="44">
        <v>0</v>
      </c>
    </row>
    <row r="50" spans="1:5" x14ac:dyDescent="0.25">
      <c r="A50" s="43">
        <v>39</v>
      </c>
      <c r="B50" s="44">
        <v>12.56</v>
      </c>
      <c r="C50" s="44">
        <v>2.29</v>
      </c>
      <c r="D50" s="44">
        <v>0</v>
      </c>
      <c r="E50" s="44">
        <v>0</v>
      </c>
    </row>
    <row r="51" spans="1:5" x14ac:dyDescent="0.25">
      <c r="A51" s="43">
        <v>40</v>
      </c>
      <c r="B51" s="44">
        <v>12.74</v>
      </c>
      <c r="C51" s="44">
        <v>2.29</v>
      </c>
      <c r="D51" s="44">
        <v>0</v>
      </c>
      <c r="E51" s="44">
        <v>0</v>
      </c>
    </row>
    <row r="52" spans="1:5" x14ac:dyDescent="0.25">
      <c r="A52" s="43">
        <v>41</v>
      </c>
      <c r="B52" s="44">
        <v>12.92</v>
      </c>
      <c r="C52" s="44">
        <v>2.3199999999999998</v>
      </c>
      <c r="D52" s="44">
        <v>0</v>
      </c>
      <c r="E52" s="44">
        <v>0</v>
      </c>
    </row>
    <row r="53" spans="1:5" x14ac:dyDescent="0.25">
      <c r="A53" s="43">
        <v>42</v>
      </c>
      <c r="B53" s="44">
        <v>13.11</v>
      </c>
      <c r="C53" s="44">
        <v>2.3199999999999998</v>
      </c>
      <c r="D53" s="44">
        <v>0</v>
      </c>
      <c r="E53" s="44">
        <v>0</v>
      </c>
    </row>
    <row r="54" spans="1:5" x14ac:dyDescent="0.25">
      <c r="A54" s="43">
        <v>43</v>
      </c>
      <c r="B54" s="44">
        <v>13.29</v>
      </c>
      <c r="C54" s="44">
        <v>2.38</v>
      </c>
      <c r="D54" s="44">
        <v>0</v>
      </c>
      <c r="E54" s="44">
        <v>0</v>
      </c>
    </row>
    <row r="55" spans="1:5" x14ac:dyDescent="0.25">
      <c r="A55" s="43">
        <v>44</v>
      </c>
      <c r="B55" s="44">
        <v>13.48</v>
      </c>
      <c r="C55" s="44">
        <v>2.38</v>
      </c>
      <c r="D55" s="44">
        <v>0</v>
      </c>
      <c r="E55" s="44">
        <v>0</v>
      </c>
    </row>
    <row r="56" spans="1:5" x14ac:dyDescent="0.25">
      <c r="A56" s="43">
        <v>45</v>
      </c>
      <c r="B56" s="44">
        <v>13.67</v>
      </c>
      <c r="C56" s="44">
        <v>2.42</v>
      </c>
      <c r="D56" s="44">
        <v>0</v>
      </c>
      <c r="E56" s="44">
        <v>0</v>
      </c>
    </row>
    <row r="57" spans="1:5" x14ac:dyDescent="0.25">
      <c r="A57" s="43">
        <v>46</v>
      </c>
      <c r="B57" s="44">
        <v>13.87</v>
      </c>
      <c r="C57" s="44">
        <v>2.4500000000000002</v>
      </c>
      <c r="D57" s="44">
        <v>0</v>
      </c>
      <c r="E57" s="44">
        <v>0</v>
      </c>
    </row>
    <row r="58" spans="1:5" x14ac:dyDescent="0.25">
      <c r="A58" s="43">
        <v>47</v>
      </c>
      <c r="B58" s="44">
        <v>14.07</v>
      </c>
      <c r="C58" s="44">
        <v>2.4500000000000002</v>
      </c>
      <c r="D58" s="44">
        <v>0</v>
      </c>
      <c r="E58" s="44">
        <v>0</v>
      </c>
    </row>
    <row r="59" spans="1:5" x14ac:dyDescent="0.25">
      <c r="A59" s="43">
        <v>48</v>
      </c>
      <c r="B59" s="44">
        <v>14.27</v>
      </c>
      <c r="C59" s="44">
        <v>2.48</v>
      </c>
      <c r="D59" s="44">
        <v>0</v>
      </c>
      <c r="E59" s="44">
        <v>0</v>
      </c>
    </row>
    <row r="60" spans="1:5" x14ac:dyDescent="0.25">
      <c r="A60" s="43">
        <v>49</v>
      </c>
      <c r="B60" s="44">
        <v>14.47</v>
      </c>
      <c r="C60" s="44">
        <v>2.48</v>
      </c>
      <c r="D60" s="44">
        <v>0</v>
      </c>
      <c r="E60" s="44">
        <v>0</v>
      </c>
    </row>
    <row r="61" spans="1:5" x14ac:dyDescent="0.25">
      <c r="A61" s="43">
        <v>50</v>
      </c>
      <c r="B61" s="44">
        <v>14.68</v>
      </c>
      <c r="C61" s="44">
        <v>2.48</v>
      </c>
      <c r="D61" s="44">
        <v>0</v>
      </c>
      <c r="E61" s="44">
        <v>0</v>
      </c>
    </row>
    <row r="62" spans="1:5" x14ac:dyDescent="0.25">
      <c r="A62" s="43">
        <v>51</v>
      </c>
      <c r="B62" s="44">
        <v>14.88</v>
      </c>
      <c r="C62" s="44">
        <v>2.5099999999999998</v>
      </c>
      <c r="D62" s="44">
        <v>0</v>
      </c>
      <c r="E62" s="44">
        <v>0</v>
      </c>
    </row>
    <row r="63" spans="1:5" x14ac:dyDescent="0.25">
      <c r="A63" s="43">
        <v>52</v>
      </c>
      <c r="B63" s="44">
        <v>15.09</v>
      </c>
      <c r="C63" s="44">
        <v>2.5499999999999998</v>
      </c>
      <c r="D63" s="44">
        <v>0</v>
      </c>
      <c r="E63" s="44">
        <v>0</v>
      </c>
    </row>
    <row r="64" spans="1:5" x14ac:dyDescent="0.25">
      <c r="A64" s="43">
        <v>53</v>
      </c>
      <c r="B64" s="44">
        <v>15.31</v>
      </c>
      <c r="C64" s="44">
        <v>2.5499999999999998</v>
      </c>
      <c r="D64" s="44">
        <v>0</v>
      </c>
      <c r="E64" s="44">
        <v>0</v>
      </c>
    </row>
    <row r="65" spans="1:5" x14ac:dyDescent="0.25">
      <c r="A65" s="43">
        <v>54</v>
      </c>
      <c r="B65" s="44">
        <v>15.52</v>
      </c>
      <c r="C65" s="44">
        <v>2.5499999999999998</v>
      </c>
      <c r="D65" s="44">
        <v>0</v>
      </c>
      <c r="E65" s="44">
        <v>0</v>
      </c>
    </row>
    <row r="66" spans="1:5" x14ac:dyDescent="0.25">
      <c r="A66" s="43">
        <v>55</v>
      </c>
      <c r="B66" s="44">
        <v>15.74</v>
      </c>
      <c r="C66" s="44">
        <v>2.58</v>
      </c>
      <c r="D66" s="44">
        <v>0</v>
      </c>
      <c r="E66" s="44">
        <v>0</v>
      </c>
    </row>
    <row r="67" spans="1:5" x14ac:dyDescent="0.25">
      <c r="A67" s="43">
        <v>56</v>
      </c>
      <c r="B67" s="44">
        <v>15.97</v>
      </c>
      <c r="C67" s="44">
        <v>2.5499999999999998</v>
      </c>
      <c r="D67" s="44">
        <v>0</v>
      </c>
      <c r="E67" s="44">
        <v>0</v>
      </c>
    </row>
    <row r="68" spans="1:5" x14ac:dyDescent="0.25">
      <c r="A68" s="43">
        <v>57</v>
      </c>
      <c r="B68" s="44">
        <v>16.2</v>
      </c>
      <c r="C68" s="44">
        <v>2.58</v>
      </c>
      <c r="D68" s="44">
        <v>0</v>
      </c>
      <c r="E68" s="44">
        <v>0</v>
      </c>
    </row>
    <row r="69" spans="1:5" x14ac:dyDescent="0.25">
      <c r="A69" s="43">
        <v>58</v>
      </c>
      <c r="B69" s="44">
        <v>16.45</v>
      </c>
      <c r="C69" s="44">
        <v>2.5499999999999998</v>
      </c>
      <c r="D69" s="44">
        <v>0</v>
      </c>
      <c r="E69" s="44">
        <v>0</v>
      </c>
    </row>
    <row r="70" spans="1:5" x14ac:dyDescent="0.25">
      <c r="A70" s="43">
        <v>59</v>
      </c>
      <c r="B70" s="44">
        <v>16.71</v>
      </c>
      <c r="C70" s="44">
        <v>2.5499999999999998</v>
      </c>
      <c r="D70" s="44">
        <v>0</v>
      </c>
      <c r="E70" s="44">
        <v>0</v>
      </c>
    </row>
    <row r="71" spans="1:5" x14ac:dyDescent="0.25">
      <c r="A71" s="43">
        <v>60</v>
      </c>
      <c r="B71" s="44">
        <v>16.989999999999998</v>
      </c>
      <c r="C71" s="44">
        <v>2.5099999999999998</v>
      </c>
      <c r="D71" s="44">
        <v>0</v>
      </c>
      <c r="E71" s="44">
        <v>0</v>
      </c>
    </row>
    <row r="72" spans="1:5" x14ac:dyDescent="0.25">
      <c r="A72" s="43">
        <v>61</v>
      </c>
      <c r="B72" s="44">
        <v>17.28</v>
      </c>
      <c r="C72" s="44">
        <v>2.5099999999999998</v>
      </c>
      <c r="D72" s="44">
        <v>0</v>
      </c>
      <c r="E72" s="44">
        <v>0</v>
      </c>
    </row>
    <row r="73" spans="1:5" x14ac:dyDescent="0.25">
      <c r="A73" s="43">
        <v>62</v>
      </c>
      <c r="B73" s="44">
        <v>17.600000000000001</v>
      </c>
      <c r="C73" s="44">
        <v>2.4500000000000002</v>
      </c>
      <c r="D73" s="44">
        <v>0</v>
      </c>
      <c r="E73" s="44">
        <v>0</v>
      </c>
    </row>
    <row r="74" spans="1:5" x14ac:dyDescent="0.25">
      <c r="A74" s="43">
        <v>63</v>
      </c>
      <c r="B74" s="44">
        <v>17.940000000000001</v>
      </c>
      <c r="C74" s="44">
        <v>2.4500000000000002</v>
      </c>
      <c r="D74" s="44">
        <v>0</v>
      </c>
      <c r="E74" s="44">
        <v>0</v>
      </c>
    </row>
    <row r="75" spans="1:5" x14ac:dyDescent="0.25">
      <c r="A75" s="43">
        <v>64</v>
      </c>
      <c r="B75" s="44">
        <v>18.309999999999999</v>
      </c>
      <c r="C75" s="44">
        <v>2.42</v>
      </c>
      <c r="D75" s="44">
        <v>0</v>
      </c>
      <c r="E75" s="44">
        <v>0</v>
      </c>
    </row>
    <row r="76" spans="1:5" x14ac:dyDescent="0.25">
      <c r="A76" s="43">
        <v>65</v>
      </c>
      <c r="B76" s="44">
        <v>18.16</v>
      </c>
      <c r="C76" s="44">
        <v>2.38</v>
      </c>
      <c r="D76" s="44">
        <v>0</v>
      </c>
      <c r="E76" s="44">
        <v>0</v>
      </c>
    </row>
    <row r="77" spans="1:5" x14ac:dyDescent="0.25">
      <c r="A77" s="43">
        <v>66</v>
      </c>
      <c r="B77" s="44">
        <v>17.48</v>
      </c>
      <c r="C77" s="44">
        <v>2.37</v>
      </c>
      <c r="D77" s="44">
        <v>0</v>
      </c>
      <c r="E77" s="44">
        <v>0</v>
      </c>
    </row>
    <row r="78" spans="1:5" x14ac:dyDescent="0.25">
      <c r="A78" s="43">
        <v>67</v>
      </c>
      <c r="B78" s="44">
        <v>16.8</v>
      </c>
      <c r="C78" s="44">
        <v>2.35</v>
      </c>
      <c r="D78" s="44">
        <v>0</v>
      </c>
      <c r="E78" s="44">
        <v>0</v>
      </c>
    </row>
    <row r="79" spans="1:5" x14ac:dyDescent="0.25">
      <c r="A79" s="43">
        <v>68</v>
      </c>
      <c r="B79" s="44">
        <v>16.11</v>
      </c>
      <c r="C79" s="44">
        <v>2.34</v>
      </c>
      <c r="D79" s="44">
        <v>0</v>
      </c>
      <c r="E79" s="44">
        <v>0</v>
      </c>
    </row>
    <row r="80" spans="1:5" x14ac:dyDescent="0.25">
      <c r="A80" s="43">
        <v>69</v>
      </c>
      <c r="B80" s="44">
        <v>15.43</v>
      </c>
      <c r="C80" s="44">
        <v>2.2000000000000002</v>
      </c>
      <c r="D80" s="44">
        <v>0</v>
      </c>
      <c r="E80" s="44">
        <v>0</v>
      </c>
    </row>
    <row r="81" spans="1:5" x14ac:dyDescent="0.25">
      <c r="A81" s="43">
        <v>70</v>
      </c>
      <c r="B81" s="44">
        <v>14.74</v>
      </c>
      <c r="C81" s="44">
        <v>2.0699999999999998</v>
      </c>
      <c r="D81" s="44">
        <v>0</v>
      </c>
      <c r="E81" s="44">
        <v>0</v>
      </c>
    </row>
    <row r="82" spans="1:5" x14ac:dyDescent="0.25">
      <c r="A82" s="43">
        <v>71</v>
      </c>
      <c r="B82" s="44">
        <v>14.07</v>
      </c>
      <c r="C82" s="44">
        <v>2.0499999999999998</v>
      </c>
      <c r="D82" s="44">
        <v>0</v>
      </c>
      <c r="E82" s="44">
        <v>0</v>
      </c>
    </row>
    <row r="83" spans="1:5" x14ac:dyDescent="0.25">
      <c r="A83" s="43">
        <v>72</v>
      </c>
      <c r="B83" s="44">
        <v>13.4</v>
      </c>
      <c r="C83" s="44">
        <v>2.02</v>
      </c>
      <c r="D83" s="44">
        <v>0</v>
      </c>
      <c r="E83" s="44">
        <v>0</v>
      </c>
    </row>
    <row r="84" spans="1:5" x14ac:dyDescent="0.25">
      <c r="A84" s="43">
        <v>73</v>
      </c>
      <c r="B84" s="44">
        <v>12.74</v>
      </c>
      <c r="C84" s="44">
        <v>1.99</v>
      </c>
      <c r="D84" s="44">
        <v>0</v>
      </c>
      <c r="E84" s="44">
        <v>0</v>
      </c>
    </row>
    <row r="85" spans="1:5" x14ac:dyDescent="0.25">
      <c r="A85" s="43">
        <v>74</v>
      </c>
      <c r="B85" s="44">
        <v>12.09</v>
      </c>
      <c r="C85" s="44">
        <v>1.85</v>
      </c>
      <c r="D85" s="44">
        <v>0</v>
      </c>
      <c r="E85" s="44">
        <v>0</v>
      </c>
    </row>
  </sheetData>
  <sheetProtection algorithmName="SHA-512" hashValue="zDgIsp1qhFlMWuqd9Rfcod6iKLEaBzsm5+N73jbct1bbjKanrgmz+v7D1Np2jEPhgTPP7kB/NMjCaIzU1R161Q==" saltValue="i4fPY71kAcpTQtFTT+zRuw==" spinCount="100000" sheet="1" objects="1" scenarios="1"/>
  <conditionalFormatting sqref="A6:A21">
    <cfRule type="expression" dxfId="541" priority="1" stopIfTrue="1">
      <formula>MOD(ROW(),2)=0</formula>
    </cfRule>
    <cfRule type="expression" dxfId="540" priority="2" stopIfTrue="1">
      <formula>MOD(ROW(),2)&lt;&gt;0</formula>
    </cfRule>
  </conditionalFormatting>
  <conditionalFormatting sqref="B6:E21">
    <cfRule type="expression" dxfId="539" priority="3" stopIfTrue="1">
      <formula>MOD(ROW(),2)=0</formula>
    </cfRule>
    <cfRule type="expression" dxfId="538" priority="4" stopIfTrue="1">
      <formula>MOD(ROW(),2)&lt;&gt;0</formula>
    </cfRule>
  </conditionalFormatting>
  <conditionalFormatting sqref="A26:A85">
    <cfRule type="expression" dxfId="537" priority="5" stopIfTrue="1">
      <formula>MOD(ROW(),2)=0</formula>
    </cfRule>
    <cfRule type="expression" dxfId="536" priority="6" stopIfTrue="1">
      <formula>MOD(ROW(),2)&lt;&gt;0</formula>
    </cfRule>
  </conditionalFormatting>
  <conditionalFormatting sqref="B26:E85">
    <cfRule type="expression" dxfId="535" priority="7" stopIfTrue="1">
      <formula>MOD(ROW(),2)=0</formula>
    </cfRule>
    <cfRule type="expression" dxfId="534" priority="8"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EA11-7AD3-4CBA-8408-E59F20E63652}">
  <sheetPr codeName="Sheet17"/>
  <dimension ref="A1:E85"/>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x-210</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2014</v>
      </c>
      <c r="C8" s="49"/>
      <c r="D8" s="49"/>
      <c r="E8" s="49"/>
    </row>
    <row r="9" spans="1:5" x14ac:dyDescent="0.25">
      <c r="A9" s="40" t="s">
        <v>150</v>
      </c>
      <c r="B9" s="49" t="s">
        <v>189</v>
      </c>
      <c r="C9" s="49"/>
      <c r="D9" s="49"/>
      <c r="E9" s="49"/>
    </row>
    <row r="10" spans="1:5" x14ac:dyDescent="0.25">
      <c r="A10" s="40" t="s">
        <v>6</v>
      </c>
      <c r="B10" s="49" t="s">
        <v>190</v>
      </c>
      <c r="C10" s="49"/>
      <c r="D10" s="49"/>
      <c r="E10" s="49"/>
    </row>
    <row r="11" spans="1:5" x14ac:dyDescent="0.25">
      <c r="A11" s="40" t="s">
        <v>151</v>
      </c>
      <c r="B11" s="49" t="s">
        <v>170</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210</v>
      </c>
      <c r="C14" s="49"/>
      <c r="D14" s="49"/>
      <c r="E14" s="49"/>
    </row>
    <row r="15" spans="1:5" x14ac:dyDescent="0.25">
      <c r="A15" s="40" t="s">
        <v>380</v>
      </c>
      <c r="B15" s="49" t="s">
        <v>193</v>
      </c>
      <c r="C15" s="49"/>
      <c r="D15" s="49"/>
      <c r="E15" s="49"/>
    </row>
    <row r="16" spans="1:5" x14ac:dyDescent="0.25">
      <c r="A16" s="40" t="s">
        <v>156</v>
      </c>
      <c r="B16" s="49" t="s">
        <v>194</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16</v>
      </c>
      <c r="B27" s="44">
        <v>9.0399999999999991</v>
      </c>
      <c r="C27" s="44">
        <v>1.5</v>
      </c>
      <c r="D27" s="44">
        <v>0</v>
      </c>
      <c r="E27" s="44">
        <v>0</v>
      </c>
    </row>
    <row r="28" spans="1:5" x14ac:dyDescent="0.25">
      <c r="A28" s="43">
        <v>17</v>
      </c>
      <c r="B28" s="44">
        <v>9.18</v>
      </c>
      <c r="C28" s="44">
        <v>1.53</v>
      </c>
      <c r="D28" s="44">
        <v>0</v>
      </c>
      <c r="E28" s="44">
        <v>0</v>
      </c>
    </row>
    <row r="29" spans="1:5" x14ac:dyDescent="0.25">
      <c r="A29" s="43">
        <v>18</v>
      </c>
      <c r="B29" s="44">
        <v>9.31</v>
      </c>
      <c r="C29" s="44">
        <v>1.67</v>
      </c>
      <c r="D29" s="44">
        <v>0</v>
      </c>
      <c r="E29" s="44">
        <v>0</v>
      </c>
    </row>
    <row r="30" spans="1:5" x14ac:dyDescent="0.25">
      <c r="A30" s="43">
        <v>19</v>
      </c>
      <c r="B30" s="44">
        <v>9.4499999999999993</v>
      </c>
      <c r="C30" s="44">
        <v>1.7</v>
      </c>
      <c r="D30" s="44">
        <v>0</v>
      </c>
      <c r="E30" s="44">
        <v>0</v>
      </c>
    </row>
    <row r="31" spans="1:5" x14ac:dyDescent="0.25">
      <c r="A31" s="43">
        <v>20</v>
      </c>
      <c r="B31" s="44">
        <v>9.59</v>
      </c>
      <c r="C31" s="44">
        <v>1.73</v>
      </c>
      <c r="D31" s="44">
        <v>0</v>
      </c>
      <c r="E31" s="44">
        <v>0</v>
      </c>
    </row>
    <row r="32" spans="1:5" x14ac:dyDescent="0.25">
      <c r="A32" s="43">
        <v>21</v>
      </c>
      <c r="B32" s="44">
        <v>9.73</v>
      </c>
      <c r="C32" s="44">
        <v>1.76</v>
      </c>
      <c r="D32" s="44">
        <v>0</v>
      </c>
      <c r="E32" s="44">
        <v>0</v>
      </c>
    </row>
    <row r="33" spans="1:5" x14ac:dyDescent="0.25">
      <c r="A33" s="43">
        <v>22</v>
      </c>
      <c r="B33" s="44">
        <v>9.8699999999999992</v>
      </c>
      <c r="C33" s="44">
        <v>1.8</v>
      </c>
      <c r="D33" s="44">
        <v>0</v>
      </c>
      <c r="E33" s="44">
        <v>0</v>
      </c>
    </row>
    <row r="34" spans="1:5" x14ac:dyDescent="0.25">
      <c r="A34" s="43">
        <v>23</v>
      </c>
      <c r="B34" s="44">
        <v>10.01</v>
      </c>
      <c r="C34" s="44">
        <v>1.83</v>
      </c>
      <c r="D34" s="44">
        <v>0</v>
      </c>
      <c r="E34" s="44">
        <v>0</v>
      </c>
    </row>
    <row r="35" spans="1:5" x14ac:dyDescent="0.25">
      <c r="A35" s="43">
        <v>24</v>
      </c>
      <c r="B35" s="44">
        <v>10.16</v>
      </c>
      <c r="C35" s="44">
        <v>1.83</v>
      </c>
      <c r="D35" s="44">
        <v>0</v>
      </c>
      <c r="E35" s="44">
        <v>0</v>
      </c>
    </row>
    <row r="36" spans="1:5" x14ac:dyDescent="0.25">
      <c r="A36" s="43">
        <v>25</v>
      </c>
      <c r="B36" s="44">
        <v>10.3</v>
      </c>
      <c r="C36" s="44">
        <v>1.89</v>
      </c>
      <c r="D36" s="44">
        <v>0</v>
      </c>
      <c r="E36" s="44">
        <v>0</v>
      </c>
    </row>
    <row r="37" spans="1:5" x14ac:dyDescent="0.25">
      <c r="A37" s="43">
        <v>26</v>
      </c>
      <c r="B37" s="44">
        <v>10.45</v>
      </c>
      <c r="C37" s="44">
        <v>1.93</v>
      </c>
      <c r="D37" s="44">
        <v>0</v>
      </c>
      <c r="E37" s="44">
        <v>0</v>
      </c>
    </row>
    <row r="38" spans="1:5" x14ac:dyDescent="0.25">
      <c r="A38" s="43">
        <v>27</v>
      </c>
      <c r="B38" s="44">
        <v>10.6</v>
      </c>
      <c r="C38" s="44">
        <v>1.96</v>
      </c>
      <c r="D38" s="44">
        <v>0</v>
      </c>
      <c r="E38" s="44">
        <v>0</v>
      </c>
    </row>
    <row r="39" spans="1:5" x14ac:dyDescent="0.25">
      <c r="A39" s="43">
        <v>28</v>
      </c>
      <c r="B39" s="44">
        <v>10.76</v>
      </c>
      <c r="C39" s="44">
        <v>1.96</v>
      </c>
      <c r="D39" s="44">
        <v>0</v>
      </c>
      <c r="E39" s="44">
        <v>0</v>
      </c>
    </row>
    <row r="40" spans="1:5" x14ac:dyDescent="0.25">
      <c r="A40" s="43">
        <v>29</v>
      </c>
      <c r="B40" s="44">
        <v>10.91</v>
      </c>
      <c r="C40" s="44">
        <v>1.99</v>
      </c>
      <c r="D40" s="44">
        <v>0</v>
      </c>
      <c r="E40" s="44">
        <v>0</v>
      </c>
    </row>
    <row r="41" spans="1:5" x14ac:dyDescent="0.25">
      <c r="A41" s="43">
        <v>30</v>
      </c>
      <c r="B41" s="44">
        <v>11.07</v>
      </c>
      <c r="C41" s="44">
        <v>2.02</v>
      </c>
      <c r="D41" s="44">
        <v>0</v>
      </c>
      <c r="E41" s="44">
        <v>0</v>
      </c>
    </row>
    <row r="42" spans="1:5" x14ac:dyDescent="0.25">
      <c r="A42" s="43">
        <v>31</v>
      </c>
      <c r="B42" s="44">
        <v>11.23</v>
      </c>
      <c r="C42" s="44">
        <v>2.02</v>
      </c>
      <c r="D42" s="44">
        <v>0</v>
      </c>
      <c r="E42" s="44">
        <v>0</v>
      </c>
    </row>
    <row r="43" spans="1:5" x14ac:dyDescent="0.25">
      <c r="A43" s="43">
        <v>32</v>
      </c>
      <c r="B43" s="44">
        <v>11.38</v>
      </c>
      <c r="C43" s="44">
        <v>2.09</v>
      </c>
      <c r="D43" s="44">
        <v>0</v>
      </c>
      <c r="E43" s="44">
        <v>0</v>
      </c>
    </row>
    <row r="44" spans="1:5" x14ac:dyDescent="0.25">
      <c r="A44" s="43">
        <v>33</v>
      </c>
      <c r="B44" s="44">
        <v>11.55</v>
      </c>
      <c r="C44" s="44">
        <v>2.09</v>
      </c>
      <c r="D44" s="44">
        <v>0</v>
      </c>
      <c r="E44" s="44">
        <v>0</v>
      </c>
    </row>
    <row r="45" spans="1:5" x14ac:dyDescent="0.25">
      <c r="A45" s="43">
        <v>34</v>
      </c>
      <c r="B45" s="44">
        <v>11.71</v>
      </c>
      <c r="C45" s="44">
        <v>2.12</v>
      </c>
      <c r="D45" s="44">
        <v>0</v>
      </c>
      <c r="E45" s="44">
        <v>0</v>
      </c>
    </row>
    <row r="46" spans="1:5" x14ac:dyDescent="0.25">
      <c r="A46" s="43">
        <v>35</v>
      </c>
      <c r="B46" s="44">
        <v>11.88</v>
      </c>
      <c r="C46" s="44">
        <v>2.16</v>
      </c>
      <c r="D46" s="44">
        <v>0</v>
      </c>
      <c r="E46" s="44">
        <v>0</v>
      </c>
    </row>
    <row r="47" spans="1:5" x14ac:dyDescent="0.25">
      <c r="A47" s="43">
        <v>36</v>
      </c>
      <c r="B47" s="44">
        <v>12.04</v>
      </c>
      <c r="C47" s="44">
        <v>2.19</v>
      </c>
      <c r="D47" s="44">
        <v>0</v>
      </c>
      <c r="E47" s="44">
        <v>0</v>
      </c>
    </row>
    <row r="48" spans="1:5" x14ac:dyDescent="0.25">
      <c r="A48" s="43">
        <v>37</v>
      </c>
      <c r="B48" s="44">
        <v>12.21</v>
      </c>
      <c r="C48" s="44">
        <v>2.2200000000000002</v>
      </c>
      <c r="D48" s="44">
        <v>0</v>
      </c>
      <c r="E48" s="44">
        <v>0</v>
      </c>
    </row>
    <row r="49" spans="1:5" x14ac:dyDescent="0.25">
      <c r="A49" s="43">
        <v>38</v>
      </c>
      <c r="B49" s="44">
        <v>12.39</v>
      </c>
      <c r="C49" s="44">
        <v>2.2200000000000002</v>
      </c>
      <c r="D49" s="44">
        <v>0</v>
      </c>
      <c r="E49" s="44">
        <v>0</v>
      </c>
    </row>
    <row r="50" spans="1:5" x14ac:dyDescent="0.25">
      <c r="A50" s="43">
        <v>39</v>
      </c>
      <c r="B50" s="44">
        <v>12.56</v>
      </c>
      <c r="C50" s="44">
        <v>2.29</v>
      </c>
      <c r="D50" s="44">
        <v>0</v>
      </c>
      <c r="E50" s="44">
        <v>0</v>
      </c>
    </row>
    <row r="51" spans="1:5" x14ac:dyDescent="0.25">
      <c r="A51" s="43">
        <v>40</v>
      </c>
      <c r="B51" s="44">
        <v>12.74</v>
      </c>
      <c r="C51" s="44">
        <v>2.29</v>
      </c>
      <c r="D51" s="44">
        <v>0</v>
      </c>
      <c r="E51" s="44">
        <v>0</v>
      </c>
    </row>
    <row r="52" spans="1:5" x14ac:dyDescent="0.25">
      <c r="A52" s="43">
        <v>41</v>
      </c>
      <c r="B52" s="44">
        <v>12.92</v>
      </c>
      <c r="C52" s="44">
        <v>2.3199999999999998</v>
      </c>
      <c r="D52" s="44">
        <v>0</v>
      </c>
      <c r="E52" s="44">
        <v>0</v>
      </c>
    </row>
    <row r="53" spans="1:5" x14ac:dyDescent="0.25">
      <c r="A53" s="43">
        <v>42</v>
      </c>
      <c r="B53" s="44">
        <v>13.11</v>
      </c>
      <c r="C53" s="44">
        <v>2.3199999999999998</v>
      </c>
      <c r="D53" s="44">
        <v>0</v>
      </c>
      <c r="E53" s="44">
        <v>0</v>
      </c>
    </row>
    <row r="54" spans="1:5" x14ac:dyDescent="0.25">
      <c r="A54" s="43">
        <v>43</v>
      </c>
      <c r="B54" s="44">
        <v>13.29</v>
      </c>
      <c r="C54" s="44">
        <v>2.38</v>
      </c>
      <c r="D54" s="44">
        <v>0</v>
      </c>
      <c r="E54" s="44">
        <v>0</v>
      </c>
    </row>
    <row r="55" spans="1:5" x14ac:dyDescent="0.25">
      <c r="A55" s="43">
        <v>44</v>
      </c>
      <c r="B55" s="44">
        <v>13.48</v>
      </c>
      <c r="C55" s="44">
        <v>2.38</v>
      </c>
      <c r="D55" s="44">
        <v>0</v>
      </c>
      <c r="E55" s="44">
        <v>0</v>
      </c>
    </row>
    <row r="56" spans="1:5" x14ac:dyDescent="0.25">
      <c r="A56" s="43">
        <v>45</v>
      </c>
      <c r="B56" s="44">
        <v>13.67</v>
      </c>
      <c r="C56" s="44">
        <v>2.42</v>
      </c>
      <c r="D56" s="44">
        <v>0</v>
      </c>
      <c r="E56" s="44">
        <v>0</v>
      </c>
    </row>
    <row r="57" spans="1:5" x14ac:dyDescent="0.25">
      <c r="A57" s="43">
        <v>46</v>
      </c>
      <c r="B57" s="44">
        <v>13.87</v>
      </c>
      <c r="C57" s="44">
        <v>2.4500000000000002</v>
      </c>
      <c r="D57" s="44">
        <v>0</v>
      </c>
      <c r="E57" s="44">
        <v>0</v>
      </c>
    </row>
    <row r="58" spans="1:5" x14ac:dyDescent="0.25">
      <c r="A58" s="43">
        <v>47</v>
      </c>
      <c r="B58" s="44">
        <v>14.07</v>
      </c>
      <c r="C58" s="44">
        <v>2.4500000000000002</v>
      </c>
      <c r="D58" s="44">
        <v>0</v>
      </c>
      <c r="E58" s="44">
        <v>0</v>
      </c>
    </row>
    <row r="59" spans="1:5" x14ac:dyDescent="0.25">
      <c r="A59" s="43">
        <v>48</v>
      </c>
      <c r="B59" s="44">
        <v>14.27</v>
      </c>
      <c r="C59" s="44">
        <v>2.48</v>
      </c>
      <c r="D59" s="44">
        <v>0</v>
      </c>
      <c r="E59" s="44">
        <v>0</v>
      </c>
    </row>
    <row r="60" spans="1:5" x14ac:dyDescent="0.25">
      <c r="A60" s="43">
        <v>49</v>
      </c>
      <c r="B60" s="44">
        <v>14.47</v>
      </c>
      <c r="C60" s="44">
        <v>2.48</v>
      </c>
      <c r="D60" s="44">
        <v>0</v>
      </c>
      <c r="E60" s="44">
        <v>0</v>
      </c>
    </row>
    <row r="61" spans="1:5" x14ac:dyDescent="0.25">
      <c r="A61" s="43">
        <v>50</v>
      </c>
      <c r="B61" s="44">
        <v>14.68</v>
      </c>
      <c r="C61" s="44">
        <v>2.48</v>
      </c>
      <c r="D61" s="44">
        <v>0</v>
      </c>
      <c r="E61" s="44">
        <v>0</v>
      </c>
    </row>
    <row r="62" spans="1:5" x14ac:dyDescent="0.25">
      <c r="A62" s="43">
        <v>51</v>
      </c>
      <c r="B62" s="44">
        <v>14.88</v>
      </c>
      <c r="C62" s="44">
        <v>2.5099999999999998</v>
      </c>
      <c r="D62" s="44">
        <v>0</v>
      </c>
      <c r="E62" s="44">
        <v>0</v>
      </c>
    </row>
    <row r="63" spans="1:5" x14ac:dyDescent="0.25">
      <c r="A63" s="43">
        <v>52</v>
      </c>
      <c r="B63" s="44">
        <v>15.09</v>
      </c>
      <c r="C63" s="44">
        <v>2.5499999999999998</v>
      </c>
      <c r="D63" s="44">
        <v>0</v>
      </c>
      <c r="E63" s="44">
        <v>0</v>
      </c>
    </row>
    <row r="64" spans="1:5" x14ac:dyDescent="0.25">
      <c r="A64" s="43">
        <v>53</v>
      </c>
      <c r="B64" s="44">
        <v>15.31</v>
      </c>
      <c r="C64" s="44">
        <v>2.5499999999999998</v>
      </c>
      <c r="D64" s="44">
        <v>0</v>
      </c>
      <c r="E64" s="44">
        <v>0</v>
      </c>
    </row>
    <row r="65" spans="1:5" x14ac:dyDescent="0.25">
      <c r="A65" s="43">
        <v>54</v>
      </c>
      <c r="B65" s="44">
        <v>15.52</v>
      </c>
      <c r="C65" s="44">
        <v>2.5499999999999998</v>
      </c>
      <c r="D65" s="44">
        <v>0</v>
      </c>
      <c r="E65" s="44">
        <v>0</v>
      </c>
    </row>
    <row r="66" spans="1:5" x14ac:dyDescent="0.25">
      <c r="A66" s="43">
        <v>55</v>
      </c>
      <c r="B66" s="44">
        <v>15.74</v>
      </c>
      <c r="C66" s="44">
        <v>2.58</v>
      </c>
      <c r="D66" s="44">
        <v>0</v>
      </c>
      <c r="E66" s="44">
        <v>0</v>
      </c>
    </row>
    <row r="67" spans="1:5" x14ac:dyDescent="0.25">
      <c r="A67" s="43">
        <v>56</v>
      </c>
      <c r="B67" s="44">
        <v>15.97</v>
      </c>
      <c r="C67" s="44">
        <v>2.5499999999999998</v>
      </c>
      <c r="D67" s="44">
        <v>0</v>
      </c>
      <c r="E67" s="44">
        <v>0</v>
      </c>
    </row>
    <row r="68" spans="1:5" x14ac:dyDescent="0.25">
      <c r="A68" s="43">
        <v>57</v>
      </c>
      <c r="B68" s="44">
        <v>16.2</v>
      </c>
      <c r="C68" s="44">
        <v>2.58</v>
      </c>
      <c r="D68" s="44">
        <v>0</v>
      </c>
      <c r="E68" s="44">
        <v>0</v>
      </c>
    </row>
    <row r="69" spans="1:5" x14ac:dyDescent="0.25">
      <c r="A69" s="43">
        <v>58</v>
      </c>
      <c r="B69" s="44">
        <v>16.45</v>
      </c>
      <c r="C69" s="44">
        <v>2.5499999999999998</v>
      </c>
      <c r="D69" s="44">
        <v>0</v>
      </c>
      <c r="E69" s="44">
        <v>0</v>
      </c>
    </row>
    <row r="70" spans="1:5" x14ac:dyDescent="0.25">
      <c r="A70" s="43">
        <v>59</v>
      </c>
      <c r="B70" s="44">
        <v>16.71</v>
      </c>
      <c r="C70" s="44">
        <v>2.5499999999999998</v>
      </c>
      <c r="D70" s="44">
        <v>0</v>
      </c>
      <c r="E70" s="44">
        <v>0</v>
      </c>
    </row>
    <row r="71" spans="1:5" x14ac:dyDescent="0.25">
      <c r="A71" s="43">
        <v>60</v>
      </c>
      <c r="B71" s="44">
        <v>16.989999999999998</v>
      </c>
      <c r="C71" s="44">
        <v>2.5099999999999998</v>
      </c>
      <c r="D71" s="44">
        <v>0</v>
      </c>
      <c r="E71" s="44">
        <v>0</v>
      </c>
    </row>
    <row r="72" spans="1:5" x14ac:dyDescent="0.25">
      <c r="A72" s="43">
        <v>61</v>
      </c>
      <c r="B72" s="44">
        <v>17.28</v>
      </c>
      <c r="C72" s="44">
        <v>2.5099999999999998</v>
      </c>
      <c r="D72" s="44">
        <v>0</v>
      </c>
      <c r="E72" s="44">
        <v>0</v>
      </c>
    </row>
    <row r="73" spans="1:5" x14ac:dyDescent="0.25">
      <c r="A73" s="43">
        <v>62</v>
      </c>
      <c r="B73" s="44">
        <v>17.600000000000001</v>
      </c>
      <c r="C73" s="44">
        <v>2.4500000000000002</v>
      </c>
      <c r="D73" s="44">
        <v>0</v>
      </c>
      <c r="E73" s="44">
        <v>0</v>
      </c>
    </row>
    <row r="74" spans="1:5" x14ac:dyDescent="0.25">
      <c r="A74" s="43">
        <v>63</v>
      </c>
      <c r="B74" s="44">
        <v>17.940000000000001</v>
      </c>
      <c r="C74" s="44">
        <v>2.4500000000000002</v>
      </c>
      <c r="D74" s="44">
        <v>0</v>
      </c>
      <c r="E74" s="44">
        <v>0</v>
      </c>
    </row>
    <row r="75" spans="1:5" x14ac:dyDescent="0.25">
      <c r="A75" s="43">
        <v>64</v>
      </c>
      <c r="B75" s="44">
        <v>18.309999999999999</v>
      </c>
      <c r="C75" s="44">
        <v>2.42</v>
      </c>
      <c r="D75" s="44">
        <v>0</v>
      </c>
      <c r="E75" s="44">
        <v>0</v>
      </c>
    </row>
    <row r="76" spans="1:5" x14ac:dyDescent="0.25">
      <c r="A76" s="43">
        <v>65</v>
      </c>
      <c r="B76" s="44">
        <v>18.16</v>
      </c>
      <c r="C76" s="44">
        <v>2.38</v>
      </c>
      <c r="D76" s="44">
        <v>0</v>
      </c>
      <c r="E76" s="44">
        <v>0</v>
      </c>
    </row>
    <row r="77" spans="1:5" x14ac:dyDescent="0.25">
      <c r="A77" s="43">
        <v>66</v>
      </c>
      <c r="B77" s="44">
        <v>17.48</v>
      </c>
      <c r="C77" s="44">
        <v>2.37</v>
      </c>
      <c r="D77" s="44">
        <v>0</v>
      </c>
      <c r="E77" s="44">
        <v>0</v>
      </c>
    </row>
    <row r="78" spans="1:5" x14ac:dyDescent="0.25">
      <c r="A78" s="43">
        <v>67</v>
      </c>
      <c r="B78" s="44">
        <v>16.8</v>
      </c>
      <c r="C78" s="44">
        <v>2.35</v>
      </c>
      <c r="D78" s="44">
        <v>0</v>
      </c>
      <c r="E78" s="44">
        <v>0</v>
      </c>
    </row>
    <row r="79" spans="1:5" x14ac:dyDescent="0.25">
      <c r="A79" s="43">
        <v>68</v>
      </c>
      <c r="B79" s="44">
        <v>16.11</v>
      </c>
      <c r="C79" s="44">
        <v>2.34</v>
      </c>
      <c r="D79" s="44">
        <v>0</v>
      </c>
      <c r="E79" s="44">
        <v>0</v>
      </c>
    </row>
    <row r="80" spans="1:5" x14ac:dyDescent="0.25">
      <c r="A80" s="43">
        <v>69</v>
      </c>
      <c r="B80" s="44">
        <v>15.43</v>
      </c>
      <c r="C80" s="44">
        <v>2.2000000000000002</v>
      </c>
      <c r="D80" s="44">
        <v>0</v>
      </c>
      <c r="E80" s="44">
        <v>0</v>
      </c>
    </row>
    <row r="81" spans="1:5" x14ac:dyDescent="0.25">
      <c r="A81" s="43">
        <v>70</v>
      </c>
      <c r="B81" s="44">
        <v>14.74</v>
      </c>
      <c r="C81" s="44">
        <v>2.0699999999999998</v>
      </c>
      <c r="D81" s="44">
        <v>0</v>
      </c>
      <c r="E81" s="44">
        <v>0</v>
      </c>
    </row>
    <row r="82" spans="1:5" x14ac:dyDescent="0.25">
      <c r="A82" s="43">
        <v>71</v>
      </c>
      <c r="B82" s="44">
        <v>14.07</v>
      </c>
      <c r="C82" s="44">
        <v>2.0499999999999998</v>
      </c>
      <c r="D82" s="44">
        <v>0</v>
      </c>
      <c r="E82" s="44">
        <v>0</v>
      </c>
    </row>
    <row r="83" spans="1:5" x14ac:dyDescent="0.25">
      <c r="A83" s="43">
        <v>72</v>
      </c>
      <c r="B83" s="44">
        <v>13.4</v>
      </c>
      <c r="C83" s="44">
        <v>2.02</v>
      </c>
      <c r="D83" s="44">
        <v>0</v>
      </c>
      <c r="E83" s="44">
        <v>0</v>
      </c>
    </row>
    <row r="84" spans="1:5" x14ac:dyDescent="0.25">
      <c r="A84" s="43">
        <v>73</v>
      </c>
      <c r="B84" s="44">
        <v>12.74</v>
      </c>
      <c r="C84" s="44">
        <v>1.99</v>
      </c>
      <c r="D84" s="44">
        <v>0</v>
      </c>
      <c r="E84" s="44">
        <v>0</v>
      </c>
    </row>
    <row r="85" spans="1:5" x14ac:dyDescent="0.25">
      <c r="A85" s="43">
        <v>74</v>
      </c>
      <c r="B85" s="44">
        <v>12.09</v>
      </c>
      <c r="C85" s="44">
        <v>1.85</v>
      </c>
      <c r="D85" s="44">
        <v>0</v>
      </c>
      <c r="E85" s="44">
        <v>0</v>
      </c>
    </row>
  </sheetData>
  <sheetProtection algorithmName="SHA-512" hashValue="uoQ80rb1wxBrabHn+rkR1wndCJzeyzuYUCyt4rJyozn/at9LAmwtkTPLfIBaYhptgudxWM1pArkaNE6q6CllGQ==" saltValue="VQj9ArOnRPKMW8w81TAZwQ==" spinCount="100000" sheet="1" objects="1" scenarios="1"/>
  <conditionalFormatting sqref="A6:A21">
    <cfRule type="expression" dxfId="533" priority="1" stopIfTrue="1">
      <formula>MOD(ROW(),2)=0</formula>
    </cfRule>
    <cfRule type="expression" dxfId="532" priority="2" stopIfTrue="1">
      <formula>MOD(ROW(),2)&lt;&gt;0</formula>
    </cfRule>
  </conditionalFormatting>
  <conditionalFormatting sqref="B6:E21">
    <cfRule type="expression" dxfId="531" priority="3" stopIfTrue="1">
      <formula>MOD(ROW(),2)=0</formula>
    </cfRule>
    <cfRule type="expression" dxfId="530" priority="4" stopIfTrue="1">
      <formula>MOD(ROW(),2)&lt;&gt;0</formula>
    </cfRule>
  </conditionalFormatting>
  <conditionalFormatting sqref="A26:A85">
    <cfRule type="expression" dxfId="529" priority="5" stopIfTrue="1">
      <formula>MOD(ROW(),2)=0</formula>
    </cfRule>
    <cfRule type="expression" dxfId="528" priority="6" stopIfTrue="1">
      <formula>MOD(ROW(),2)&lt;&gt;0</formula>
    </cfRule>
  </conditionalFormatting>
  <conditionalFormatting sqref="B26:E85">
    <cfRule type="expression" dxfId="527" priority="7" stopIfTrue="1">
      <formula>MOD(ROW(),2)=0</formula>
    </cfRule>
    <cfRule type="expression" dxfId="526" priority="8"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A9FE8-87CF-4A69-8C28-057C8317F90B}">
  <sheetPr codeName="Sheet18"/>
  <dimension ref="A1:E85"/>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x-211</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2014</v>
      </c>
      <c r="C8" s="49"/>
      <c r="D8" s="49"/>
      <c r="E8" s="49"/>
    </row>
    <row r="9" spans="1:5" x14ac:dyDescent="0.25">
      <c r="A9" s="40" t="s">
        <v>150</v>
      </c>
      <c r="B9" s="49" t="s">
        <v>189</v>
      </c>
      <c r="C9" s="49"/>
      <c r="D9" s="49"/>
      <c r="E9" s="49"/>
    </row>
    <row r="10" spans="1:5" x14ac:dyDescent="0.25">
      <c r="A10" s="40" t="s">
        <v>6</v>
      </c>
      <c r="B10" s="49" t="s">
        <v>195</v>
      </c>
      <c r="C10" s="49"/>
      <c r="D10" s="49"/>
      <c r="E10" s="49"/>
    </row>
    <row r="11" spans="1:5" x14ac:dyDescent="0.25">
      <c r="A11" s="40" t="s">
        <v>151</v>
      </c>
      <c r="B11" s="49" t="s">
        <v>165</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211</v>
      </c>
      <c r="C14" s="49"/>
      <c r="D14" s="49"/>
      <c r="E14" s="49"/>
    </row>
    <row r="15" spans="1:5" x14ac:dyDescent="0.25">
      <c r="A15" s="40" t="s">
        <v>380</v>
      </c>
      <c r="B15" s="49" t="s">
        <v>196</v>
      </c>
      <c r="C15" s="49"/>
      <c r="D15" s="49"/>
      <c r="E15" s="49"/>
    </row>
    <row r="16" spans="1:5" x14ac:dyDescent="0.25">
      <c r="A16" s="40" t="s">
        <v>156</v>
      </c>
      <c r="B16" s="49" t="s">
        <v>197</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16</v>
      </c>
      <c r="B27" s="44">
        <v>8.66</v>
      </c>
      <c r="C27" s="44">
        <v>1.53</v>
      </c>
      <c r="D27" s="44">
        <v>0</v>
      </c>
      <c r="E27" s="44">
        <v>0</v>
      </c>
    </row>
    <row r="28" spans="1:5" x14ac:dyDescent="0.25">
      <c r="A28" s="43">
        <v>17</v>
      </c>
      <c r="B28" s="44">
        <v>8.7899999999999991</v>
      </c>
      <c r="C28" s="44">
        <v>1.57</v>
      </c>
      <c r="D28" s="44">
        <v>0</v>
      </c>
      <c r="E28" s="44">
        <v>0</v>
      </c>
    </row>
    <row r="29" spans="1:5" x14ac:dyDescent="0.25">
      <c r="A29" s="43">
        <v>18</v>
      </c>
      <c r="B29" s="44">
        <v>8.92</v>
      </c>
      <c r="C29" s="44">
        <v>1.67</v>
      </c>
      <c r="D29" s="44">
        <v>0</v>
      </c>
      <c r="E29" s="44">
        <v>0</v>
      </c>
    </row>
    <row r="30" spans="1:5" x14ac:dyDescent="0.25">
      <c r="A30" s="43">
        <v>19</v>
      </c>
      <c r="B30" s="44">
        <v>9.0500000000000007</v>
      </c>
      <c r="C30" s="44">
        <v>1.73</v>
      </c>
      <c r="D30" s="44">
        <v>0</v>
      </c>
      <c r="E30" s="44">
        <v>0</v>
      </c>
    </row>
    <row r="31" spans="1:5" x14ac:dyDescent="0.25">
      <c r="A31" s="43">
        <v>20</v>
      </c>
      <c r="B31" s="44">
        <v>9.18</v>
      </c>
      <c r="C31" s="44">
        <v>1.76</v>
      </c>
      <c r="D31" s="44">
        <v>0</v>
      </c>
      <c r="E31" s="44">
        <v>0</v>
      </c>
    </row>
    <row r="32" spans="1:5" x14ac:dyDescent="0.25">
      <c r="A32" s="43">
        <v>21</v>
      </c>
      <c r="B32" s="44">
        <v>9.31</v>
      </c>
      <c r="C32" s="44">
        <v>1.8</v>
      </c>
      <c r="D32" s="44">
        <v>0</v>
      </c>
      <c r="E32" s="44">
        <v>0</v>
      </c>
    </row>
    <row r="33" spans="1:5" x14ac:dyDescent="0.25">
      <c r="A33" s="43">
        <v>22</v>
      </c>
      <c r="B33" s="44">
        <v>9.4499999999999993</v>
      </c>
      <c r="C33" s="44">
        <v>1.83</v>
      </c>
      <c r="D33" s="44">
        <v>0</v>
      </c>
      <c r="E33" s="44">
        <v>0</v>
      </c>
    </row>
    <row r="34" spans="1:5" x14ac:dyDescent="0.25">
      <c r="A34" s="43">
        <v>23</v>
      </c>
      <c r="B34" s="44">
        <v>9.59</v>
      </c>
      <c r="C34" s="44">
        <v>1.83</v>
      </c>
      <c r="D34" s="44">
        <v>0</v>
      </c>
      <c r="E34" s="44">
        <v>0</v>
      </c>
    </row>
    <row r="35" spans="1:5" x14ac:dyDescent="0.25">
      <c r="A35" s="43">
        <v>24</v>
      </c>
      <c r="B35" s="44">
        <v>9.7200000000000006</v>
      </c>
      <c r="C35" s="44">
        <v>1.89</v>
      </c>
      <c r="D35" s="44">
        <v>0</v>
      </c>
      <c r="E35" s="44">
        <v>0</v>
      </c>
    </row>
    <row r="36" spans="1:5" x14ac:dyDescent="0.25">
      <c r="A36" s="43">
        <v>25</v>
      </c>
      <c r="B36" s="44">
        <v>9.86</v>
      </c>
      <c r="C36" s="44">
        <v>1.93</v>
      </c>
      <c r="D36" s="44">
        <v>0</v>
      </c>
      <c r="E36" s="44">
        <v>0</v>
      </c>
    </row>
    <row r="37" spans="1:5" x14ac:dyDescent="0.25">
      <c r="A37" s="43">
        <v>26</v>
      </c>
      <c r="B37" s="44">
        <v>10.01</v>
      </c>
      <c r="C37" s="44">
        <v>1.93</v>
      </c>
      <c r="D37" s="44">
        <v>0</v>
      </c>
      <c r="E37" s="44">
        <v>0</v>
      </c>
    </row>
    <row r="38" spans="1:5" x14ac:dyDescent="0.25">
      <c r="A38" s="43">
        <v>27</v>
      </c>
      <c r="B38" s="44">
        <v>10.15</v>
      </c>
      <c r="C38" s="44">
        <v>1.96</v>
      </c>
      <c r="D38" s="44">
        <v>0</v>
      </c>
      <c r="E38" s="44">
        <v>0</v>
      </c>
    </row>
    <row r="39" spans="1:5" x14ac:dyDescent="0.25">
      <c r="A39" s="43">
        <v>28</v>
      </c>
      <c r="B39" s="44">
        <v>10.3</v>
      </c>
      <c r="C39" s="44">
        <v>1.96</v>
      </c>
      <c r="D39" s="44">
        <v>0</v>
      </c>
      <c r="E39" s="44">
        <v>0</v>
      </c>
    </row>
    <row r="40" spans="1:5" x14ac:dyDescent="0.25">
      <c r="A40" s="43">
        <v>29</v>
      </c>
      <c r="B40" s="44">
        <v>10.44</v>
      </c>
      <c r="C40" s="44">
        <v>2.02</v>
      </c>
      <c r="D40" s="44">
        <v>0</v>
      </c>
      <c r="E40" s="44">
        <v>0</v>
      </c>
    </row>
    <row r="41" spans="1:5" x14ac:dyDescent="0.25">
      <c r="A41" s="43">
        <v>30</v>
      </c>
      <c r="B41" s="44">
        <v>10.59</v>
      </c>
      <c r="C41" s="44">
        <v>2.06</v>
      </c>
      <c r="D41" s="44">
        <v>0</v>
      </c>
      <c r="E41" s="44">
        <v>0</v>
      </c>
    </row>
    <row r="42" spans="1:5" x14ac:dyDescent="0.25">
      <c r="A42" s="43">
        <v>31</v>
      </c>
      <c r="B42" s="44">
        <v>10.74</v>
      </c>
      <c r="C42" s="44">
        <v>2.09</v>
      </c>
      <c r="D42" s="44">
        <v>0</v>
      </c>
      <c r="E42" s="44">
        <v>0</v>
      </c>
    </row>
    <row r="43" spans="1:5" x14ac:dyDescent="0.25">
      <c r="A43" s="43">
        <v>32</v>
      </c>
      <c r="B43" s="44">
        <v>10.89</v>
      </c>
      <c r="C43" s="44">
        <v>2.12</v>
      </c>
      <c r="D43" s="44">
        <v>0</v>
      </c>
      <c r="E43" s="44">
        <v>0</v>
      </c>
    </row>
    <row r="44" spans="1:5" x14ac:dyDescent="0.25">
      <c r="A44" s="43">
        <v>33</v>
      </c>
      <c r="B44" s="44">
        <v>11.05</v>
      </c>
      <c r="C44" s="44">
        <v>2.12</v>
      </c>
      <c r="D44" s="44">
        <v>0</v>
      </c>
      <c r="E44" s="44">
        <v>0</v>
      </c>
    </row>
    <row r="45" spans="1:5" x14ac:dyDescent="0.25">
      <c r="A45" s="43">
        <v>34</v>
      </c>
      <c r="B45" s="44">
        <v>11.2</v>
      </c>
      <c r="C45" s="44">
        <v>2.16</v>
      </c>
      <c r="D45" s="44">
        <v>0</v>
      </c>
      <c r="E45" s="44">
        <v>0</v>
      </c>
    </row>
    <row r="46" spans="1:5" x14ac:dyDescent="0.25">
      <c r="A46" s="43">
        <v>35</v>
      </c>
      <c r="B46" s="44">
        <v>11.36</v>
      </c>
      <c r="C46" s="44">
        <v>2.19</v>
      </c>
      <c r="D46" s="44">
        <v>0</v>
      </c>
      <c r="E46" s="44">
        <v>0</v>
      </c>
    </row>
    <row r="47" spans="1:5" x14ac:dyDescent="0.25">
      <c r="A47" s="43">
        <v>36</v>
      </c>
      <c r="B47" s="44">
        <v>11.52</v>
      </c>
      <c r="C47" s="44">
        <v>2.2200000000000002</v>
      </c>
      <c r="D47" s="44">
        <v>0</v>
      </c>
      <c r="E47" s="44">
        <v>0</v>
      </c>
    </row>
    <row r="48" spans="1:5" x14ac:dyDescent="0.25">
      <c r="A48" s="43">
        <v>37</v>
      </c>
      <c r="B48" s="44">
        <v>11.68</v>
      </c>
      <c r="C48" s="44">
        <v>2.25</v>
      </c>
      <c r="D48" s="44">
        <v>0</v>
      </c>
      <c r="E48" s="44">
        <v>0</v>
      </c>
    </row>
    <row r="49" spans="1:5" x14ac:dyDescent="0.25">
      <c r="A49" s="43">
        <v>38</v>
      </c>
      <c r="B49" s="44">
        <v>11.84</v>
      </c>
      <c r="C49" s="44">
        <v>2.29</v>
      </c>
      <c r="D49" s="44">
        <v>0</v>
      </c>
      <c r="E49" s="44">
        <v>0</v>
      </c>
    </row>
    <row r="50" spans="1:5" x14ac:dyDescent="0.25">
      <c r="A50" s="43">
        <v>39</v>
      </c>
      <c r="B50" s="44">
        <v>12.01</v>
      </c>
      <c r="C50" s="44">
        <v>2.29</v>
      </c>
      <c r="D50" s="44">
        <v>0</v>
      </c>
      <c r="E50" s="44">
        <v>0</v>
      </c>
    </row>
    <row r="51" spans="1:5" x14ac:dyDescent="0.25">
      <c r="A51" s="43">
        <v>40</v>
      </c>
      <c r="B51" s="44">
        <v>12.18</v>
      </c>
      <c r="C51" s="44">
        <v>2.3199999999999998</v>
      </c>
      <c r="D51" s="44">
        <v>0</v>
      </c>
      <c r="E51" s="44">
        <v>0</v>
      </c>
    </row>
    <row r="52" spans="1:5" x14ac:dyDescent="0.25">
      <c r="A52" s="43">
        <v>41</v>
      </c>
      <c r="B52" s="44">
        <v>12.35</v>
      </c>
      <c r="C52" s="44">
        <v>2.35</v>
      </c>
      <c r="D52" s="44">
        <v>0</v>
      </c>
      <c r="E52" s="44">
        <v>0</v>
      </c>
    </row>
    <row r="53" spans="1:5" x14ac:dyDescent="0.25">
      <c r="A53" s="43">
        <v>42</v>
      </c>
      <c r="B53" s="44">
        <v>12.53</v>
      </c>
      <c r="C53" s="44">
        <v>2.35</v>
      </c>
      <c r="D53" s="44">
        <v>0</v>
      </c>
      <c r="E53" s="44">
        <v>0</v>
      </c>
    </row>
    <row r="54" spans="1:5" x14ac:dyDescent="0.25">
      <c r="A54" s="43">
        <v>43</v>
      </c>
      <c r="B54" s="44">
        <v>12.7</v>
      </c>
      <c r="C54" s="44">
        <v>2.42</v>
      </c>
      <c r="D54" s="44">
        <v>0</v>
      </c>
      <c r="E54" s="44">
        <v>0</v>
      </c>
    </row>
    <row r="55" spans="1:5" x14ac:dyDescent="0.25">
      <c r="A55" s="43">
        <v>44</v>
      </c>
      <c r="B55" s="44">
        <v>12.88</v>
      </c>
      <c r="C55" s="44">
        <v>2.42</v>
      </c>
      <c r="D55" s="44">
        <v>0</v>
      </c>
      <c r="E55" s="44">
        <v>0</v>
      </c>
    </row>
    <row r="56" spans="1:5" x14ac:dyDescent="0.25">
      <c r="A56" s="43">
        <v>45</v>
      </c>
      <c r="B56" s="44">
        <v>13.06</v>
      </c>
      <c r="C56" s="44">
        <v>2.4500000000000002</v>
      </c>
      <c r="D56" s="44">
        <v>0</v>
      </c>
      <c r="E56" s="44">
        <v>0</v>
      </c>
    </row>
    <row r="57" spans="1:5" x14ac:dyDescent="0.25">
      <c r="A57" s="43">
        <v>46</v>
      </c>
      <c r="B57" s="44">
        <v>13.25</v>
      </c>
      <c r="C57" s="44">
        <v>2.4500000000000002</v>
      </c>
      <c r="D57" s="44">
        <v>0</v>
      </c>
      <c r="E57" s="44">
        <v>0</v>
      </c>
    </row>
    <row r="58" spans="1:5" x14ac:dyDescent="0.25">
      <c r="A58" s="43">
        <v>47</v>
      </c>
      <c r="B58" s="44">
        <v>13.44</v>
      </c>
      <c r="C58" s="44">
        <v>2.48</v>
      </c>
      <c r="D58" s="44">
        <v>0</v>
      </c>
      <c r="E58" s="44">
        <v>0</v>
      </c>
    </row>
    <row r="59" spans="1:5" x14ac:dyDescent="0.25">
      <c r="A59" s="43">
        <v>48</v>
      </c>
      <c r="B59" s="44">
        <v>13.63</v>
      </c>
      <c r="C59" s="44">
        <v>2.48</v>
      </c>
      <c r="D59" s="44">
        <v>0</v>
      </c>
      <c r="E59" s="44">
        <v>0</v>
      </c>
    </row>
    <row r="60" spans="1:5" x14ac:dyDescent="0.25">
      <c r="A60" s="43">
        <v>49</v>
      </c>
      <c r="B60" s="44">
        <v>13.82</v>
      </c>
      <c r="C60" s="44">
        <v>2.5099999999999998</v>
      </c>
      <c r="D60" s="44">
        <v>0</v>
      </c>
      <c r="E60" s="44">
        <v>0</v>
      </c>
    </row>
    <row r="61" spans="1:5" x14ac:dyDescent="0.25">
      <c r="A61" s="43">
        <v>50</v>
      </c>
      <c r="B61" s="44">
        <v>14.01</v>
      </c>
      <c r="C61" s="44">
        <v>2.5099999999999998</v>
      </c>
      <c r="D61" s="44">
        <v>0</v>
      </c>
      <c r="E61" s="44">
        <v>0</v>
      </c>
    </row>
    <row r="62" spans="1:5" x14ac:dyDescent="0.25">
      <c r="A62" s="43">
        <v>51</v>
      </c>
      <c r="B62" s="44">
        <v>14.2</v>
      </c>
      <c r="C62" s="44">
        <v>2.5499999999999998</v>
      </c>
      <c r="D62" s="44">
        <v>0</v>
      </c>
      <c r="E62" s="44">
        <v>0</v>
      </c>
    </row>
    <row r="63" spans="1:5" x14ac:dyDescent="0.25">
      <c r="A63" s="43">
        <v>52</v>
      </c>
      <c r="B63" s="44">
        <v>14.4</v>
      </c>
      <c r="C63" s="44">
        <v>2.5499999999999998</v>
      </c>
      <c r="D63" s="44">
        <v>0</v>
      </c>
      <c r="E63" s="44">
        <v>0</v>
      </c>
    </row>
    <row r="64" spans="1:5" x14ac:dyDescent="0.25">
      <c r="A64" s="43">
        <v>53</v>
      </c>
      <c r="B64" s="44">
        <v>14.6</v>
      </c>
      <c r="C64" s="44">
        <v>2.58</v>
      </c>
      <c r="D64" s="44">
        <v>0</v>
      </c>
      <c r="E64" s="44">
        <v>0</v>
      </c>
    </row>
    <row r="65" spans="1:5" x14ac:dyDescent="0.25">
      <c r="A65" s="43">
        <v>54</v>
      </c>
      <c r="B65" s="44">
        <v>14.8</v>
      </c>
      <c r="C65" s="44">
        <v>2.58</v>
      </c>
      <c r="D65" s="44">
        <v>0</v>
      </c>
      <c r="E65" s="44">
        <v>0</v>
      </c>
    </row>
    <row r="66" spans="1:5" x14ac:dyDescent="0.25">
      <c r="A66" s="43">
        <v>55</v>
      </c>
      <c r="B66" s="44">
        <v>15</v>
      </c>
      <c r="C66" s="44">
        <v>2.58</v>
      </c>
      <c r="D66" s="44">
        <v>0</v>
      </c>
      <c r="E66" s="44">
        <v>0</v>
      </c>
    </row>
    <row r="67" spans="1:5" x14ac:dyDescent="0.25">
      <c r="A67" s="43">
        <v>56</v>
      </c>
      <c r="B67" s="44">
        <v>15.21</v>
      </c>
      <c r="C67" s="44">
        <v>2.58</v>
      </c>
      <c r="D67" s="44">
        <v>0</v>
      </c>
      <c r="E67" s="44">
        <v>0</v>
      </c>
    </row>
    <row r="68" spans="1:5" x14ac:dyDescent="0.25">
      <c r="A68" s="43">
        <v>57</v>
      </c>
      <c r="B68" s="44">
        <v>15.43</v>
      </c>
      <c r="C68" s="44">
        <v>2.58</v>
      </c>
      <c r="D68" s="44">
        <v>0</v>
      </c>
      <c r="E68" s="44">
        <v>0</v>
      </c>
    </row>
    <row r="69" spans="1:5" x14ac:dyDescent="0.25">
      <c r="A69" s="43">
        <v>58</v>
      </c>
      <c r="B69" s="44">
        <v>15.65</v>
      </c>
      <c r="C69" s="44">
        <v>2.58</v>
      </c>
      <c r="D69" s="44">
        <v>0</v>
      </c>
      <c r="E69" s="44">
        <v>0</v>
      </c>
    </row>
    <row r="70" spans="1:5" x14ac:dyDescent="0.25">
      <c r="A70" s="43">
        <v>59</v>
      </c>
      <c r="B70" s="44">
        <v>15.89</v>
      </c>
      <c r="C70" s="44">
        <v>2.58</v>
      </c>
      <c r="D70" s="44">
        <v>0</v>
      </c>
      <c r="E70" s="44">
        <v>0</v>
      </c>
    </row>
    <row r="71" spans="1:5" x14ac:dyDescent="0.25">
      <c r="A71" s="43">
        <v>60</v>
      </c>
      <c r="B71" s="44">
        <v>16.14</v>
      </c>
      <c r="C71" s="44">
        <v>2.5499999999999998</v>
      </c>
      <c r="D71" s="44">
        <v>0</v>
      </c>
      <c r="E71" s="44">
        <v>0</v>
      </c>
    </row>
    <row r="72" spans="1:5" x14ac:dyDescent="0.25">
      <c r="A72" s="43">
        <v>61</v>
      </c>
      <c r="B72" s="44">
        <v>16.41</v>
      </c>
      <c r="C72" s="44">
        <v>2.5099999999999998</v>
      </c>
      <c r="D72" s="44">
        <v>0</v>
      </c>
      <c r="E72" s="44">
        <v>0</v>
      </c>
    </row>
    <row r="73" spans="1:5" x14ac:dyDescent="0.25">
      <c r="A73" s="43">
        <v>62</v>
      </c>
      <c r="B73" s="44">
        <v>16.7</v>
      </c>
      <c r="C73" s="44">
        <v>2.48</v>
      </c>
      <c r="D73" s="44">
        <v>0</v>
      </c>
      <c r="E73" s="44">
        <v>0</v>
      </c>
    </row>
    <row r="74" spans="1:5" x14ac:dyDescent="0.25">
      <c r="A74" s="43">
        <v>63</v>
      </c>
      <c r="B74" s="44">
        <v>17.010000000000002</v>
      </c>
      <c r="C74" s="44">
        <v>2.48</v>
      </c>
      <c r="D74" s="44">
        <v>0</v>
      </c>
      <c r="E74" s="44">
        <v>0</v>
      </c>
    </row>
    <row r="75" spans="1:5" x14ac:dyDescent="0.25">
      <c r="A75" s="43">
        <v>64</v>
      </c>
      <c r="B75" s="44">
        <v>17.350000000000001</v>
      </c>
      <c r="C75" s="44">
        <v>2.42</v>
      </c>
      <c r="D75" s="44">
        <v>0</v>
      </c>
      <c r="E75" s="44">
        <v>0</v>
      </c>
    </row>
    <row r="76" spans="1:5" x14ac:dyDescent="0.25">
      <c r="A76" s="43">
        <v>65</v>
      </c>
      <c r="B76" s="44">
        <v>17.72</v>
      </c>
      <c r="C76" s="44">
        <v>2.38</v>
      </c>
      <c r="D76" s="44">
        <v>0</v>
      </c>
      <c r="E76" s="44">
        <v>0</v>
      </c>
    </row>
    <row r="77" spans="1:5" x14ac:dyDescent="0.25">
      <c r="A77" s="43">
        <v>66</v>
      </c>
      <c r="B77" s="44">
        <v>17.48</v>
      </c>
      <c r="C77" s="44">
        <v>2.37</v>
      </c>
      <c r="D77" s="44">
        <v>0</v>
      </c>
      <c r="E77" s="44">
        <v>0</v>
      </c>
    </row>
    <row r="78" spans="1:5" x14ac:dyDescent="0.25">
      <c r="A78" s="43">
        <v>67</v>
      </c>
      <c r="B78" s="44">
        <v>16.8</v>
      </c>
      <c r="C78" s="44">
        <v>2.35</v>
      </c>
      <c r="D78" s="44">
        <v>0</v>
      </c>
      <c r="E78" s="44">
        <v>0</v>
      </c>
    </row>
    <row r="79" spans="1:5" x14ac:dyDescent="0.25">
      <c r="A79" s="43">
        <v>68</v>
      </c>
      <c r="B79" s="44">
        <v>16.11</v>
      </c>
      <c r="C79" s="44">
        <v>2.34</v>
      </c>
      <c r="D79" s="44">
        <v>0</v>
      </c>
      <c r="E79" s="44">
        <v>0</v>
      </c>
    </row>
    <row r="80" spans="1:5" x14ac:dyDescent="0.25">
      <c r="A80" s="43">
        <v>69</v>
      </c>
      <c r="B80" s="44">
        <v>15.43</v>
      </c>
      <c r="C80" s="44">
        <v>2.2000000000000002</v>
      </c>
      <c r="D80" s="44">
        <v>0</v>
      </c>
      <c r="E80" s="44">
        <v>0</v>
      </c>
    </row>
    <row r="81" spans="1:5" x14ac:dyDescent="0.25">
      <c r="A81" s="43">
        <v>70</v>
      </c>
      <c r="B81" s="44">
        <v>14.74</v>
      </c>
      <c r="C81" s="44">
        <v>2.0699999999999998</v>
      </c>
      <c r="D81" s="44">
        <v>0</v>
      </c>
      <c r="E81" s="44">
        <v>0</v>
      </c>
    </row>
    <row r="82" spans="1:5" x14ac:dyDescent="0.25">
      <c r="A82" s="43">
        <v>71</v>
      </c>
      <c r="B82" s="44">
        <v>14.07</v>
      </c>
      <c r="C82" s="44">
        <v>2.0499999999999998</v>
      </c>
      <c r="D82" s="44">
        <v>0</v>
      </c>
      <c r="E82" s="44">
        <v>0</v>
      </c>
    </row>
    <row r="83" spans="1:5" x14ac:dyDescent="0.25">
      <c r="A83" s="43">
        <v>72</v>
      </c>
      <c r="B83" s="44">
        <v>13.4</v>
      </c>
      <c r="C83" s="44">
        <v>2.02</v>
      </c>
      <c r="D83" s="44">
        <v>0</v>
      </c>
      <c r="E83" s="44">
        <v>0</v>
      </c>
    </row>
    <row r="84" spans="1:5" x14ac:dyDescent="0.25">
      <c r="A84" s="43">
        <v>73</v>
      </c>
      <c r="B84" s="44">
        <v>12.74</v>
      </c>
      <c r="C84" s="44">
        <v>1.99</v>
      </c>
      <c r="D84" s="44">
        <v>0</v>
      </c>
      <c r="E84" s="44">
        <v>0</v>
      </c>
    </row>
    <row r="85" spans="1:5" x14ac:dyDescent="0.25">
      <c r="A85" s="43">
        <v>74</v>
      </c>
      <c r="B85" s="44">
        <v>12.09</v>
      </c>
      <c r="C85" s="44">
        <v>1.85</v>
      </c>
      <c r="D85" s="44">
        <v>0</v>
      </c>
      <c r="E85" s="44">
        <v>0</v>
      </c>
    </row>
  </sheetData>
  <sheetProtection algorithmName="SHA-512" hashValue="fOpRb3VPyVgCgY6Fn1oR4UOUznnkIks8A4Aqg3j5Kv5q4QQOsScJj90XPpfQ8elTqdPfRJLv4Ui9KU4bP7GJcA==" saltValue="1ms+LPfgXWZgcDDg1oVshg==" spinCount="100000" sheet="1" objects="1" scenarios="1"/>
  <conditionalFormatting sqref="A6:A21">
    <cfRule type="expression" dxfId="525" priority="1" stopIfTrue="1">
      <formula>MOD(ROW(),2)=0</formula>
    </cfRule>
    <cfRule type="expression" dxfId="524" priority="2" stopIfTrue="1">
      <formula>MOD(ROW(),2)&lt;&gt;0</formula>
    </cfRule>
  </conditionalFormatting>
  <conditionalFormatting sqref="B6:E21">
    <cfRule type="expression" dxfId="523" priority="3" stopIfTrue="1">
      <formula>MOD(ROW(),2)=0</formula>
    </cfRule>
    <cfRule type="expression" dxfId="522" priority="4" stopIfTrue="1">
      <formula>MOD(ROW(),2)&lt;&gt;0</formula>
    </cfRule>
  </conditionalFormatting>
  <conditionalFormatting sqref="A26:A85">
    <cfRule type="expression" dxfId="521" priority="5" stopIfTrue="1">
      <formula>MOD(ROW(),2)=0</formula>
    </cfRule>
    <cfRule type="expression" dxfId="520" priority="6" stopIfTrue="1">
      <formula>MOD(ROW(),2)&lt;&gt;0</formula>
    </cfRule>
  </conditionalFormatting>
  <conditionalFormatting sqref="B26:E85">
    <cfRule type="expression" dxfId="519" priority="7" stopIfTrue="1">
      <formula>MOD(ROW(),2)=0</formula>
    </cfRule>
    <cfRule type="expression" dxfId="518" priority="8"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6A8E-C99C-4653-8EFF-1D811DAC8B31}">
  <sheetPr codeName="Sheet19"/>
  <dimension ref="A1:E85"/>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x-212</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2014</v>
      </c>
      <c r="C8" s="49"/>
      <c r="D8" s="49"/>
      <c r="E8" s="49"/>
    </row>
    <row r="9" spans="1:5" x14ac:dyDescent="0.25">
      <c r="A9" s="40" t="s">
        <v>150</v>
      </c>
      <c r="B9" s="49" t="s">
        <v>189</v>
      </c>
      <c r="C9" s="49"/>
      <c r="D9" s="49"/>
      <c r="E9" s="49"/>
    </row>
    <row r="10" spans="1:5" x14ac:dyDescent="0.25">
      <c r="A10" s="40" t="s">
        <v>6</v>
      </c>
      <c r="B10" s="49" t="s">
        <v>195</v>
      </c>
      <c r="C10" s="49"/>
      <c r="D10" s="49"/>
      <c r="E10" s="49"/>
    </row>
    <row r="11" spans="1:5" x14ac:dyDescent="0.25">
      <c r="A11" s="40" t="s">
        <v>151</v>
      </c>
      <c r="B11" s="49" t="s">
        <v>170</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212</v>
      </c>
      <c r="C14" s="49"/>
      <c r="D14" s="49"/>
      <c r="E14" s="49"/>
    </row>
    <row r="15" spans="1:5" x14ac:dyDescent="0.25">
      <c r="A15" s="40" t="s">
        <v>380</v>
      </c>
      <c r="B15" s="49" t="s">
        <v>198</v>
      </c>
      <c r="C15" s="49"/>
      <c r="D15" s="49"/>
      <c r="E15" s="49"/>
    </row>
    <row r="16" spans="1:5" x14ac:dyDescent="0.25">
      <c r="A16" s="40" t="s">
        <v>156</v>
      </c>
      <c r="B16" s="49" t="s">
        <v>199</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16</v>
      </c>
      <c r="B27" s="44">
        <v>8.66</v>
      </c>
      <c r="C27" s="44">
        <v>1.53</v>
      </c>
      <c r="D27" s="44">
        <v>0</v>
      </c>
      <c r="E27" s="44">
        <v>0</v>
      </c>
    </row>
    <row r="28" spans="1:5" x14ac:dyDescent="0.25">
      <c r="A28" s="43">
        <v>17</v>
      </c>
      <c r="B28" s="44">
        <v>8.7899999999999991</v>
      </c>
      <c r="C28" s="44">
        <v>1.57</v>
      </c>
      <c r="D28" s="44">
        <v>0</v>
      </c>
      <c r="E28" s="44">
        <v>0</v>
      </c>
    </row>
    <row r="29" spans="1:5" x14ac:dyDescent="0.25">
      <c r="A29" s="43">
        <v>18</v>
      </c>
      <c r="B29" s="44">
        <v>8.92</v>
      </c>
      <c r="C29" s="44">
        <v>1.67</v>
      </c>
      <c r="D29" s="44">
        <v>0</v>
      </c>
      <c r="E29" s="44">
        <v>0</v>
      </c>
    </row>
    <row r="30" spans="1:5" x14ac:dyDescent="0.25">
      <c r="A30" s="43">
        <v>19</v>
      </c>
      <c r="B30" s="44">
        <v>9.0500000000000007</v>
      </c>
      <c r="C30" s="44">
        <v>1.73</v>
      </c>
      <c r="D30" s="44">
        <v>0</v>
      </c>
      <c r="E30" s="44">
        <v>0</v>
      </c>
    </row>
    <row r="31" spans="1:5" x14ac:dyDescent="0.25">
      <c r="A31" s="43">
        <v>20</v>
      </c>
      <c r="B31" s="44">
        <v>9.18</v>
      </c>
      <c r="C31" s="44">
        <v>1.76</v>
      </c>
      <c r="D31" s="44">
        <v>0</v>
      </c>
      <c r="E31" s="44">
        <v>0</v>
      </c>
    </row>
    <row r="32" spans="1:5" x14ac:dyDescent="0.25">
      <c r="A32" s="43">
        <v>21</v>
      </c>
      <c r="B32" s="44">
        <v>9.31</v>
      </c>
      <c r="C32" s="44">
        <v>1.8</v>
      </c>
      <c r="D32" s="44">
        <v>0</v>
      </c>
      <c r="E32" s="44">
        <v>0</v>
      </c>
    </row>
    <row r="33" spans="1:5" x14ac:dyDescent="0.25">
      <c r="A33" s="43">
        <v>22</v>
      </c>
      <c r="B33" s="44">
        <v>9.4499999999999993</v>
      </c>
      <c r="C33" s="44">
        <v>1.83</v>
      </c>
      <c r="D33" s="44">
        <v>0</v>
      </c>
      <c r="E33" s="44">
        <v>0</v>
      </c>
    </row>
    <row r="34" spans="1:5" x14ac:dyDescent="0.25">
      <c r="A34" s="43">
        <v>23</v>
      </c>
      <c r="B34" s="44">
        <v>9.59</v>
      </c>
      <c r="C34" s="44">
        <v>1.83</v>
      </c>
      <c r="D34" s="44">
        <v>0</v>
      </c>
      <c r="E34" s="44">
        <v>0</v>
      </c>
    </row>
    <row r="35" spans="1:5" x14ac:dyDescent="0.25">
      <c r="A35" s="43">
        <v>24</v>
      </c>
      <c r="B35" s="44">
        <v>9.7200000000000006</v>
      </c>
      <c r="C35" s="44">
        <v>1.89</v>
      </c>
      <c r="D35" s="44">
        <v>0</v>
      </c>
      <c r="E35" s="44">
        <v>0</v>
      </c>
    </row>
    <row r="36" spans="1:5" x14ac:dyDescent="0.25">
      <c r="A36" s="43">
        <v>25</v>
      </c>
      <c r="B36" s="44">
        <v>9.86</v>
      </c>
      <c r="C36" s="44">
        <v>1.93</v>
      </c>
      <c r="D36" s="44">
        <v>0</v>
      </c>
      <c r="E36" s="44">
        <v>0</v>
      </c>
    </row>
    <row r="37" spans="1:5" x14ac:dyDescent="0.25">
      <c r="A37" s="43">
        <v>26</v>
      </c>
      <c r="B37" s="44">
        <v>10.01</v>
      </c>
      <c r="C37" s="44">
        <v>1.93</v>
      </c>
      <c r="D37" s="44">
        <v>0</v>
      </c>
      <c r="E37" s="44">
        <v>0</v>
      </c>
    </row>
    <row r="38" spans="1:5" x14ac:dyDescent="0.25">
      <c r="A38" s="43">
        <v>27</v>
      </c>
      <c r="B38" s="44">
        <v>10.15</v>
      </c>
      <c r="C38" s="44">
        <v>1.96</v>
      </c>
      <c r="D38" s="44">
        <v>0</v>
      </c>
      <c r="E38" s="44">
        <v>0</v>
      </c>
    </row>
    <row r="39" spans="1:5" x14ac:dyDescent="0.25">
      <c r="A39" s="43">
        <v>28</v>
      </c>
      <c r="B39" s="44">
        <v>10.3</v>
      </c>
      <c r="C39" s="44">
        <v>1.96</v>
      </c>
      <c r="D39" s="44">
        <v>0</v>
      </c>
      <c r="E39" s="44">
        <v>0</v>
      </c>
    </row>
    <row r="40" spans="1:5" x14ac:dyDescent="0.25">
      <c r="A40" s="43">
        <v>29</v>
      </c>
      <c r="B40" s="44">
        <v>10.44</v>
      </c>
      <c r="C40" s="44">
        <v>2.02</v>
      </c>
      <c r="D40" s="44">
        <v>0</v>
      </c>
      <c r="E40" s="44">
        <v>0</v>
      </c>
    </row>
    <row r="41" spans="1:5" x14ac:dyDescent="0.25">
      <c r="A41" s="43">
        <v>30</v>
      </c>
      <c r="B41" s="44">
        <v>10.59</v>
      </c>
      <c r="C41" s="44">
        <v>2.06</v>
      </c>
      <c r="D41" s="44">
        <v>0</v>
      </c>
      <c r="E41" s="44">
        <v>0</v>
      </c>
    </row>
    <row r="42" spans="1:5" x14ac:dyDescent="0.25">
      <c r="A42" s="43">
        <v>31</v>
      </c>
      <c r="B42" s="44">
        <v>10.74</v>
      </c>
      <c r="C42" s="44">
        <v>2.09</v>
      </c>
      <c r="D42" s="44">
        <v>0</v>
      </c>
      <c r="E42" s="44">
        <v>0</v>
      </c>
    </row>
    <row r="43" spans="1:5" x14ac:dyDescent="0.25">
      <c r="A43" s="43">
        <v>32</v>
      </c>
      <c r="B43" s="44">
        <v>10.89</v>
      </c>
      <c r="C43" s="44">
        <v>2.12</v>
      </c>
      <c r="D43" s="44">
        <v>0</v>
      </c>
      <c r="E43" s="44">
        <v>0</v>
      </c>
    </row>
    <row r="44" spans="1:5" x14ac:dyDescent="0.25">
      <c r="A44" s="43">
        <v>33</v>
      </c>
      <c r="B44" s="44">
        <v>11.05</v>
      </c>
      <c r="C44" s="44">
        <v>2.12</v>
      </c>
      <c r="D44" s="44">
        <v>0</v>
      </c>
      <c r="E44" s="44">
        <v>0</v>
      </c>
    </row>
    <row r="45" spans="1:5" x14ac:dyDescent="0.25">
      <c r="A45" s="43">
        <v>34</v>
      </c>
      <c r="B45" s="44">
        <v>11.2</v>
      </c>
      <c r="C45" s="44">
        <v>2.16</v>
      </c>
      <c r="D45" s="44">
        <v>0</v>
      </c>
      <c r="E45" s="44">
        <v>0</v>
      </c>
    </row>
    <row r="46" spans="1:5" x14ac:dyDescent="0.25">
      <c r="A46" s="43">
        <v>35</v>
      </c>
      <c r="B46" s="44">
        <v>11.36</v>
      </c>
      <c r="C46" s="44">
        <v>2.19</v>
      </c>
      <c r="D46" s="44">
        <v>0</v>
      </c>
      <c r="E46" s="44">
        <v>0</v>
      </c>
    </row>
    <row r="47" spans="1:5" x14ac:dyDescent="0.25">
      <c r="A47" s="43">
        <v>36</v>
      </c>
      <c r="B47" s="44">
        <v>11.52</v>
      </c>
      <c r="C47" s="44">
        <v>2.2200000000000002</v>
      </c>
      <c r="D47" s="44">
        <v>0</v>
      </c>
      <c r="E47" s="44">
        <v>0</v>
      </c>
    </row>
    <row r="48" spans="1:5" x14ac:dyDescent="0.25">
      <c r="A48" s="43">
        <v>37</v>
      </c>
      <c r="B48" s="44">
        <v>11.68</v>
      </c>
      <c r="C48" s="44">
        <v>2.25</v>
      </c>
      <c r="D48" s="44">
        <v>0</v>
      </c>
      <c r="E48" s="44">
        <v>0</v>
      </c>
    </row>
    <row r="49" spans="1:5" x14ac:dyDescent="0.25">
      <c r="A49" s="43">
        <v>38</v>
      </c>
      <c r="B49" s="44">
        <v>11.84</v>
      </c>
      <c r="C49" s="44">
        <v>2.29</v>
      </c>
      <c r="D49" s="44">
        <v>0</v>
      </c>
      <c r="E49" s="44">
        <v>0</v>
      </c>
    </row>
    <row r="50" spans="1:5" x14ac:dyDescent="0.25">
      <c r="A50" s="43">
        <v>39</v>
      </c>
      <c r="B50" s="44">
        <v>12.01</v>
      </c>
      <c r="C50" s="44">
        <v>2.29</v>
      </c>
      <c r="D50" s="44">
        <v>0</v>
      </c>
      <c r="E50" s="44">
        <v>0</v>
      </c>
    </row>
    <row r="51" spans="1:5" x14ac:dyDescent="0.25">
      <c r="A51" s="43">
        <v>40</v>
      </c>
      <c r="B51" s="44">
        <v>12.18</v>
      </c>
      <c r="C51" s="44">
        <v>2.3199999999999998</v>
      </c>
      <c r="D51" s="44">
        <v>0</v>
      </c>
      <c r="E51" s="44">
        <v>0</v>
      </c>
    </row>
    <row r="52" spans="1:5" x14ac:dyDescent="0.25">
      <c r="A52" s="43">
        <v>41</v>
      </c>
      <c r="B52" s="44">
        <v>12.35</v>
      </c>
      <c r="C52" s="44">
        <v>2.35</v>
      </c>
      <c r="D52" s="44">
        <v>0</v>
      </c>
      <c r="E52" s="44">
        <v>0</v>
      </c>
    </row>
    <row r="53" spans="1:5" x14ac:dyDescent="0.25">
      <c r="A53" s="43">
        <v>42</v>
      </c>
      <c r="B53" s="44">
        <v>12.53</v>
      </c>
      <c r="C53" s="44">
        <v>2.35</v>
      </c>
      <c r="D53" s="44">
        <v>0</v>
      </c>
      <c r="E53" s="44">
        <v>0</v>
      </c>
    </row>
    <row r="54" spans="1:5" x14ac:dyDescent="0.25">
      <c r="A54" s="43">
        <v>43</v>
      </c>
      <c r="B54" s="44">
        <v>12.7</v>
      </c>
      <c r="C54" s="44">
        <v>2.42</v>
      </c>
      <c r="D54" s="44">
        <v>0</v>
      </c>
      <c r="E54" s="44">
        <v>0</v>
      </c>
    </row>
    <row r="55" spans="1:5" x14ac:dyDescent="0.25">
      <c r="A55" s="43">
        <v>44</v>
      </c>
      <c r="B55" s="44">
        <v>12.88</v>
      </c>
      <c r="C55" s="44">
        <v>2.42</v>
      </c>
      <c r="D55" s="44">
        <v>0</v>
      </c>
      <c r="E55" s="44">
        <v>0</v>
      </c>
    </row>
    <row r="56" spans="1:5" x14ac:dyDescent="0.25">
      <c r="A56" s="43">
        <v>45</v>
      </c>
      <c r="B56" s="44">
        <v>13.06</v>
      </c>
      <c r="C56" s="44">
        <v>2.4500000000000002</v>
      </c>
      <c r="D56" s="44">
        <v>0</v>
      </c>
      <c r="E56" s="44">
        <v>0</v>
      </c>
    </row>
    <row r="57" spans="1:5" x14ac:dyDescent="0.25">
      <c r="A57" s="43">
        <v>46</v>
      </c>
      <c r="B57" s="44">
        <v>13.25</v>
      </c>
      <c r="C57" s="44">
        <v>2.4500000000000002</v>
      </c>
      <c r="D57" s="44">
        <v>0</v>
      </c>
      <c r="E57" s="44">
        <v>0</v>
      </c>
    </row>
    <row r="58" spans="1:5" x14ac:dyDescent="0.25">
      <c r="A58" s="43">
        <v>47</v>
      </c>
      <c r="B58" s="44">
        <v>13.44</v>
      </c>
      <c r="C58" s="44">
        <v>2.48</v>
      </c>
      <c r="D58" s="44">
        <v>0</v>
      </c>
      <c r="E58" s="44">
        <v>0</v>
      </c>
    </row>
    <row r="59" spans="1:5" x14ac:dyDescent="0.25">
      <c r="A59" s="43">
        <v>48</v>
      </c>
      <c r="B59" s="44">
        <v>13.63</v>
      </c>
      <c r="C59" s="44">
        <v>2.48</v>
      </c>
      <c r="D59" s="44">
        <v>0</v>
      </c>
      <c r="E59" s="44">
        <v>0</v>
      </c>
    </row>
    <row r="60" spans="1:5" x14ac:dyDescent="0.25">
      <c r="A60" s="43">
        <v>49</v>
      </c>
      <c r="B60" s="44">
        <v>13.82</v>
      </c>
      <c r="C60" s="44">
        <v>2.5099999999999998</v>
      </c>
      <c r="D60" s="44">
        <v>0</v>
      </c>
      <c r="E60" s="44">
        <v>0</v>
      </c>
    </row>
    <row r="61" spans="1:5" x14ac:dyDescent="0.25">
      <c r="A61" s="43">
        <v>50</v>
      </c>
      <c r="B61" s="44">
        <v>14.01</v>
      </c>
      <c r="C61" s="44">
        <v>2.5099999999999998</v>
      </c>
      <c r="D61" s="44">
        <v>0</v>
      </c>
      <c r="E61" s="44">
        <v>0</v>
      </c>
    </row>
    <row r="62" spans="1:5" x14ac:dyDescent="0.25">
      <c r="A62" s="43">
        <v>51</v>
      </c>
      <c r="B62" s="44">
        <v>14.2</v>
      </c>
      <c r="C62" s="44">
        <v>2.5499999999999998</v>
      </c>
      <c r="D62" s="44">
        <v>0</v>
      </c>
      <c r="E62" s="44">
        <v>0</v>
      </c>
    </row>
    <row r="63" spans="1:5" x14ac:dyDescent="0.25">
      <c r="A63" s="43">
        <v>52</v>
      </c>
      <c r="B63" s="44">
        <v>14.4</v>
      </c>
      <c r="C63" s="44">
        <v>2.5499999999999998</v>
      </c>
      <c r="D63" s="44">
        <v>0</v>
      </c>
      <c r="E63" s="44">
        <v>0</v>
      </c>
    </row>
    <row r="64" spans="1:5" x14ac:dyDescent="0.25">
      <c r="A64" s="43">
        <v>53</v>
      </c>
      <c r="B64" s="44">
        <v>14.6</v>
      </c>
      <c r="C64" s="44">
        <v>2.58</v>
      </c>
      <c r="D64" s="44">
        <v>0</v>
      </c>
      <c r="E64" s="44">
        <v>0</v>
      </c>
    </row>
    <row r="65" spans="1:5" x14ac:dyDescent="0.25">
      <c r="A65" s="43">
        <v>54</v>
      </c>
      <c r="B65" s="44">
        <v>14.8</v>
      </c>
      <c r="C65" s="44">
        <v>2.58</v>
      </c>
      <c r="D65" s="44">
        <v>0</v>
      </c>
      <c r="E65" s="44">
        <v>0</v>
      </c>
    </row>
    <row r="66" spans="1:5" x14ac:dyDescent="0.25">
      <c r="A66" s="43">
        <v>55</v>
      </c>
      <c r="B66" s="44">
        <v>15</v>
      </c>
      <c r="C66" s="44">
        <v>2.58</v>
      </c>
      <c r="D66" s="44">
        <v>0</v>
      </c>
      <c r="E66" s="44">
        <v>0</v>
      </c>
    </row>
    <row r="67" spans="1:5" x14ac:dyDescent="0.25">
      <c r="A67" s="43">
        <v>56</v>
      </c>
      <c r="B67" s="44">
        <v>15.21</v>
      </c>
      <c r="C67" s="44">
        <v>2.58</v>
      </c>
      <c r="D67" s="44">
        <v>0</v>
      </c>
      <c r="E67" s="44">
        <v>0</v>
      </c>
    </row>
    <row r="68" spans="1:5" x14ac:dyDescent="0.25">
      <c r="A68" s="43">
        <v>57</v>
      </c>
      <c r="B68" s="44">
        <v>15.43</v>
      </c>
      <c r="C68" s="44">
        <v>2.58</v>
      </c>
      <c r="D68" s="44">
        <v>0</v>
      </c>
      <c r="E68" s="44">
        <v>0</v>
      </c>
    </row>
    <row r="69" spans="1:5" x14ac:dyDescent="0.25">
      <c r="A69" s="43">
        <v>58</v>
      </c>
      <c r="B69" s="44">
        <v>15.65</v>
      </c>
      <c r="C69" s="44">
        <v>2.58</v>
      </c>
      <c r="D69" s="44">
        <v>0</v>
      </c>
      <c r="E69" s="44">
        <v>0</v>
      </c>
    </row>
    <row r="70" spans="1:5" x14ac:dyDescent="0.25">
      <c r="A70" s="43">
        <v>59</v>
      </c>
      <c r="B70" s="44">
        <v>15.89</v>
      </c>
      <c r="C70" s="44">
        <v>2.58</v>
      </c>
      <c r="D70" s="44">
        <v>0</v>
      </c>
      <c r="E70" s="44">
        <v>0</v>
      </c>
    </row>
    <row r="71" spans="1:5" x14ac:dyDescent="0.25">
      <c r="A71" s="43">
        <v>60</v>
      </c>
      <c r="B71" s="44">
        <v>16.14</v>
      </c>
      <c r="C71" s="44">
        <v>2.5499999999999998</v>
      </c>
      <c r="D71" s="44">
        <v>0</v>
      </c>
      <c r="E71" s="44">
        <v>0</v>
      </c>
    </row>
    <row r="72" spans="1:5" x14ac:dyDescent="0.25">
      <c r="A72" s="43">
        <v>61</v>
      </c>
      <c r="B72" s="44">
        <v>16.41</v>
      </c>
      <c r="C72" s="44">
        <v>2.5099999999999998</v>
      </c>
      <c r="D72" s="44">
        <v>0</v>
      </c>
      <c r="E72" s="44">
        <v>0</v>
      </c>
    </row>
    <row r="73" spans="1:5" x14ac:dyDescent="0.25">
      <c r="A73" s="43">
        <v>62</v>
      </c>
      <c r="B73" s="44">
        <v>16.7</v>
      </c>
      <c r="C73" s="44">
        <v>2.48</v>
      </c>
      <c r="D73" s="44">
        <v>0</v>
      </c>
      <c r="E73" s="44">
        <v>0</v>
      </c>
    </row>
    <row r="74" spans="1:5" x14ac:dyDescent="0.25">
      <c r="A74" s="43">
        <v>63</v>
      </c>
      <c r="B74" s="44">
        <v>17.010000000000002</v>
      </c>
      <c r="C74" s="44">
        <v>2.48</v>
      </c>
      <c r="D74" s="44">
        <v>0</v>
      </c>
      <c r="E74" s="44">
        <v>0</v>
      </c>
    </row>
    <row r="75" spans="1:5" x14ac:dyDescent="0.25">
      <c r="A75" s="43">
        <v>64</v>
      </c>
      <c r="B75" s="44">
        <v>17.350000000000001</v>
      </c>
      <c r="C75" s="44">
        <v>2.42</v>
      </c>
      <c r="D75" s="44">
        <v>0</v>
      </c>
      <c r="E75" s="44">
        <v>0</v>
      </c>
    </row>
    <row r="76" spans="1:5" x14ac:dyDescent="0.25">
      <c r="A76" s="43">
        <v>65</v>
      </c>
      <c r="B76" s="44">
        <v>17.72</v>
      </c>
      <c r="C76" s="44">
        <v>2.38</v>
      </c>
      <c r="D76" s="44">
        <v>0</v>
      </c>
      <c r="E76" s="44">
        <v>0</v>
      </c>
    </row>
    <row r="77" spans="1:5" x14ac:dyDescent="0.25">
      <c r="A77" s="43">
        <v>66</v>
      </c>
      <c r="B77" s="44">
        <v>17.48</v>
      </c>
      <c r="C77" s="44">
        <v>2.37</v>
      </c>
      <c r="D77" s="44">
        <v>0</v>
      </c>
      <c r="E77" s="44">
        <v>0</v>
      </c>
    </row>
    <row r="78" spans="1:5" x14ac:dyDescent="0.25">
      <c r="A78" s="43">
        <v>67</v>
      </c>
      <c r="B78" s="44">
        <v>16.8</v>
      </c>
      <c r="C78" s="44">
        <v>2.35</v>
      </c>
      <c r="D78" s="44">
        <v>0</v>
      </c>
      <c r="E78" s="44">
        <v>0</v>
      </c>
    </row>
    <row r="79" spans="1:5" x14ac:dyDescent="0.25">
      <c r="A79" s="43">
        <v>68</v>
      </c>
      <c r="B79" s="44">
        <v>16.11</v>
      </c>
      <c r="C79" s="44">
        <v>2.34</v>
      </c>
      <c r="D79" s="44">
        <v>0</v>
      </c>
      <c r="E79" s="44">
        <v>0</v>
      </c>
    </row>
    <row r="80" spans="1:5" x14ac:dyDescent="0.25">
      <c r="A80" s="43">
        <v>69</v>
      </c>
      <c r="B80" s="44">
        <v>15.43</v>
      </c>
      <c r="C80" s="44">
        <v>2.2000000000000002</v>
      </c>
      <c r="D80" s="44">
        <v>0</v>
      </c>
      <c r="E80" s="44">
        <v>0</v>
      </c>
    </row>
    <row r="81" spans="1:5" x14ac:dyDescent="0.25">
      <c r="A81" s="43">
        <v>70</v>
      </c>
      <c r="B81" s="44">
        <v>14.74</v>
      </c>
      <c r="C81" s="44">
        <v>2.0699999999999998</v>
      </c>
      <c r="D81" s="44">
        <v>0</v>
      </c>
      <c r="E81" s="44">
        <v>0</v>
      </c>
    </row>
    <row r="82" spans="1:5" x14ac:dyDescent="0.25">
      <c r="A82" s="43">
        <v>71</v>
      </c>
      <c r="B82" s="44">
        <v>14.07</v>
      </c>
      <c r="C82" s="44">
        <v>2.0499999999999998</v>
      </c>
      <c r="D82" s="44">
        <v>0</v>
      </c>
      <c r="E82" s="44">
        <v>0</v>
      </c>
    </row>
    <row r="83" spans="1:5" x14ac:dyDescent="0.25">
      <c r="A83" s="43">
        <v>72</v>
      </c>
      <c r="B83" s="44">
        <v>13.4</v>
      </c>
      <c r="C83" s="44">
        <v>2.02</v>
      </c>
      <c r="D83" s="44">
        <v>0</v>
      </c>
      <c r="E83" s="44">
        <v>0</v>
      </c>
    </row>
    <row r="84" spans="1:5" x14ac:dyDescent="0.25">
      <c r="A84" s="43">
        <v>73</v>
      </c>
      <c r="B84" s="44">
        <v>12.74</v>
      </c>
      <c r="C84" s="44">
        <v>1.99</v>
      </c>
      <c r="D84" s="44">
        <v>0</v>
      </c>
      <c r="E84" s="44">
        <v>0</v>
      </c>
    </row>
    <row r="85" spans="1:5" x14ac:dyDescent="0.25">
      <c r="A85" s="43">
        <v>74</v>
      </c>
      <c r="B85" s="44">
        <v>12.09</v>
      </c>
      <c r="C85" s="44">
        <v>1.85</v>
      </c>
      <c r="D85" s="44">
        <v>0</v>
      </c>
      <c r="E85" s="44">
        <v>0</v>
      </c>
    </row>
  </sheetData>
  <sheetProtection algorithmName="SHA-512" hashValue="mANdnAIZoD7GgecWPWu0WdPbWSfbQ7eHeUwsXtH5b07uU/V+9ig6+XFW0vFk5vQDJ3wg/iPdJQYvYt0L5gg3RA==" saltValue="JbPFhWZT5vr5hXbEZq5lKw==" spinCount="100000" sheet="1" objects="1" scenarios="1"/>
  <conditionalFormatting sqref="A6:A21">
    <cfRule type="expression" dxfId="517" priority="1" stopIfTrue="1">
      <formula>MOD(ROW(),2)=0</formula>
    </cfRule>
    <cfRule type="expression" dxfId="516" priority="2" stopIfTrue="1">
      <formula>MOD(ROW(),2)&lt;&gt;0</formula>
    </cfRule>
  </conditionalFormatting>
  <conditionalFormatting sqref="B6:E21">
    <cfRule type="expression" dxfId="515" priority="3" stopIfTrue="1">
      <formula>MOD(ROW(),2)=0</formula>
    </cfRule>
    <cfRule type="expression" dxfId="514" priority="4" stopIfTrue="1">
      <formula>MOD(ROW(),2)&lt;&gt;0</formula>
    </cfRule>
  </conditionalFormatting>
  <conditionalFormatting sqref="A26:A85">
    <cfRule type="expression" dxfId="513" priority="5" stopIfTrue="1">
      <formula>MOD(ROW(),2)=0</formula>
    </cfRule>
    <cfRule type="expression" dxfId="512" priority="6" stopIfTrue="1">
      <formula>MOD(ROW(),2)&lt;&gt;0</formula>
    </cfRule>
  </conditionalFormatting>
  <conditionalFormatting sqref="B26:E85">
    <cfRule type="expression" dxfId="511" priority="7" stopIfTrue="1">
      <formula>MOD(ROW(),2)=0</formula>
    </cfRule>
    <cfRule type="expression" dxfId="510" priority="8"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5489-60B0-4C17-8586-DFFC75215EEC}">
  <sheetPr codeName="Sheet20"/>
  <dimension ref="A1:E85"/>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x-213</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2014</v>
      </c>
      <c r="C8" s="49"/>
      <c r="D8" s="49"/>
      <c r="E8" s="49"/>
    </row>
    <row r="9" spans="1:5" x14ac:dyDescent="0.25">
      <c r="A9" s="40" t="s">
        <v>150</v>
      </c>
      <c r="B9" s="49" t="s">
        <v>189</v>
      </c>
      <c r="C9" s="49"/>
      <c r="D9" s="49"/>
      <c r="E9" s="49"/>
    </row>
    <row r="10" spans="1:5" x14ac:dyDescent="0.25">
      <c r="A10" s="40" t="s">
        <v>6</v>
      </c>
      <c r="B10" s="49" t="s">
        <v>200</v>
      </c>
      <c r="C10" s="49"/>
      <c r="D10" s="49"/>
      <c r="E10" s="49"/>
    </row>
    <row r="11" spans="1:5" x14ac:dyDescent="0.25">
      <c r="A11" s="40" t="s">
        <v>151</v>
      </c>
      <c r="B11" s="49" t="s">
        <v>165</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213</v>
      </c>
      <c r="C14" s="49"/>
      <c r="D14" s="49"/>
      <c r="E14" s="49"/>
    </row>
    <row r="15" spans="1:5" x14ac:dyDescent="0.25">
      <c r="A15" s="40" t="s">
        <v>380</v>
      </c>
      <c r="B15" s="49" t="s">
        <v>201</v>
      </c>
      <c r="C15" s="49"/>
      <c r="D15" s="49"/>
      <c r="E15" s="49"/>
    </row>
    <row r="16" spans="1:5" x14ac:dyDescent="0.25">
      <c r="A16" s="40" t="s">
        <v>156</v>
      </c>
      <c r="B16" s="49" t="s">
        <v>202</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16</v>
      </c>
      <c r="B27" s="44">
        <v>8.3000000000000007</v>
      </c>
      <c r="C27" s="44">
        <v>1.53</v>
      </c>
      <c r="D27" s="44">
        <v>0</v>
      </c>
      <c r="E27" s="44">
        <v>0</v>
      </c>
    </row>
    <row r="28" spans="1:5" x14ac:dyDescent="0.25">
      <c r="A28" s="43">
        <v>17</v>
      </c>
      <c r="B28" s="44">
        <v>8.42</v>
      </c>
      <c r="C28" s="44">
        <v>1.57</v>
      </c>
      <c r="D28" s="44">
        <v>0</v>
      </c>
      <c r="E28" s="44">
        <v>0</v>
      </c>
    </row>
    <row r="29" spans="1:5" x14ac:dyDescent="0.25">
      <c r="A29" s="43">
        <v>18</v>
      </c>
      <c r="B29" s="44">
        <v>8.5399999999999991</v>
      </c>
      <c r="C29" s="44">
        <v>1.7</v>
      </c>
      <c r="D29" s="44">
        <v>0</v>
      </c>
      <c r="E29" s="44">
        <v>0</v>
      </c>
    </row>
    <row r="30" spans="1:5" x14ac:dyDescent="0.25">
      <c r="A30" s="43">
        <v>19</v>
      </c>
      <c r="B30" s="44">
        <v>8.66</v>
      </c>
      <c r="C30" s="44">
        <v>1.76</v>
      </c>
      <c r="D30" s="44">
        <v>0</v>
      </c>
      <c r="E30" s="44">
        <v>0</v>
      </c>
    </row>
    <row r="31" spans="1:5" x14ac:dyDescent="0.25">
      <c r="A31" s="43">
        <v>20</v>
      </c>
      <c r="B31" s="44">
        <v>8.7899999999999991</v>
      </c>
      <c r="C31" s="44">
        <v>1.8</v>
      </c>
      <c r="D31" s="44">
        <v>0</v>
      </c>
      <c r="E31" s="44">
        <v>0</v>
      </c>
    </row>
    <row r="32" spans="1:5" x14ac:dyDescent="0.25">
      <c r="A32" s="43">
        <v>21</v>
      </c>
      <c r="B32" s="44">
        <v>8.92</v>
      </c>
      <c r="C32" s="44">
        <v>1.8</v>
      </c>
      <c r="D32" s="44">
        <v>0</v>
      </c>
      <c r="E32" s="44">
        <v>0</v>
      </c>
    </row>
    <row r="33" spans="1:5" x14ac:dyDescent="0.25">
      <c r="A33" s="43">
        <v>22</v>
      </c>
      <c r="B33" s="44">
        <v>9.0500000000000007</v>
      </c>
      <c r="C33" s="44">
        <v>1.83</v>
      </c>
      <c r="D33" s="44">
        <v>0</v>
      </c>
      <c r="E33" s="44">
        <v>0</v>
      </c>
    </row>
    <row r="34" spans="1:5" x14ac:dyDescent="0.25">
      <c r="A34" s="43">
        <v>23</v>
      </c>
      <c r="B34" s="44">
        <v>9.18</v>
      </c>
      <c r="C34" s="44">
        <v>1.86</v>
      </c>
      <c r="D34" s="44">
        <v>0</v>
      </c>
      <c r="E34" s="44">
        <v>0</v>
      </c>
    </row>
    <row r="35" spans="1:5" x14ac:dyDescent="0.25">
      <c r="A35" s="43">
        <v>24</v>
      </c>
      <c r="B35" s="44">
        <v>9.31</v>
      </c>
      <c r="C35" s="44">
        <v>1.89</v>
      </c>
      <c r="D35" s="44">
        <v>0</v>
      </c>
      <c r="E35" s="44">
        <v>0</v>
      </c>
    </row>
    <row r="36" spans="1:5" x14ac:dyDescent="0.25">
      <c r="A36" s="43">
        <v>25</v>
      </c>
      <c r="B36" s="44">
        <v>9.44</v>
      </c>
      <c r="C36" s="44">
        <v>1.93</v>
      </c>
      <c r="D36" s="44">
        <v>0</v>
      </c>
      <c r="E36" s="44">
        <v>0</v>
      </c>
    </row>
    <row r="37" spans="1:5" x14ac:dyDescent="0.25">
      <c r="A37" s="43">
        <v>26</v>
      </c>
      <c r="B37" s="44">
        <v>9.58</v>
      </c>
      <c r="C37" s="44">
        <v>1.93</v>
      </c>
      <c r="D37" s="44">
        <v>0</v>
      </c>
      <c r="E37" s="44">
        <v>0</v>
      </c>
    </row>
    <row r="38" spans="1:5" x14ac:dyDescent="0.25">
      <c r="A38" s="43">
        <v>27</v>
      </c>
      <c r="B38" s="44">
        <v>9.7100000000000009</v>
      </c>
      <c r="C38" s="44">
        <v>1.99</v>
      </c>
      <c r="D38" s="44">
        <v>0</v>
      </c>
      <c r="E38" s="44">
        <v>0</v>
      </c>
    </row>
    <row r="39" spans="1:5" x14ac:dyDescent="0.25">
      <c r="A39" s="43">
        <v>28</v>
      </c>
      <c r="B39" s="44">
        <v>9.85</v>
      </c>
      <c r="C39" s="44">
        <v>2.02</v>
      </c>
      <c r="D39" s="44">
        <v>0</v>
      </c>
      <c r="E39" s="44">
        <v>0</v>
      </c>
    </row>
    <row r="40" spans="1:5" x14ac:dyDescent="0.25">
      <c r="A40" s="43">
        <v>29</v>
      </c>
      <c r="B40" s="44">
        <v>9.99</v>
      </c>
      <c r="C40" s="44">
        <v>2.06</v>
      </c>
      <c r="D40" s="44">
        <v>0</v>
      </c>
      <c r="E40" s="44">
        <v>0</v>
      </c>
    </row>
    <row r="41" spans="1:5" x14ac:dyDescent="0.25">
      <c r="A41" s="43">
        <v>30</v>
      </c>
      <c r="B41" s="44">
        <v>10.130000000000001</v>
      </c>
      <c r="C41" s="44">
        <v>2.09</v>
      </c>
      <c r="D41" s="44">
        <v>0</v>
      </c>
      <c r="E41" s="44">
        <v>0</v>
      </c>
    </row>
    <row r="42" spans="1:5" x14ac:dyDescent="0.25">
      <c r="A42" s="43">
        <v>31</v>
      </c>
      <c r="B42" s="44">
        <v>10.28</v>
      </c>
      <c r="C42" s="44">
        <v>2.09</v>
      </c>
      <c r="D42" s="44">
        <v>0</v>
      </c>
      <c r="E42" s="44">
        <v>0</v>
      </c>
    </row>
    <row r="43" spans="1:5" x14ac:dyDescent="0.25">
      <c r="A43" s="43">
        <v>32</v>
      </c>
      <c r="B43" s="44">
        <v>10.42</v>
      </c>
      <c r="C43" s="44">
        <v>2.12</v>
      </c>
      <c r="D43" s="44">
        <v>0</v>
      </c>
      <c r="E43" s="44">
        <v>0</v>
      </c>
    </row>
    <row r="44" spans="1:5" x14ac:dyDescent="0.25">
      <c r="A44" s="43">
        <v>33</v>
      </c>
      <c r="B44" s="44">
        <v>10.57</v>
      </c>
      <c r="C44" s="44">
        <v>2.16</v>
      </c>
      <c r="D44" s="44">
        <v>0</v>
      </c>
      <c r="E44" s="44">
        <v>0</v>
      </c>
    </row>
    <row r="45" spans="1:5" x14ac:dyDescent="0.25">
      <c r="A45" s="43">
        <v>34</v>
      </c>
      <c r="B45" s="44">
        <v>10.71</v>
      </c>
      <c r="C45" s="44">
        <v>2.19</v>
      </c>
      <c r="D45" s="44">
        <v>0</v>
      </c>
      <c r="E45" s="44">
        <v>0</v>
      </c>
    </row>
    <row r="46" spans="1:5" x14ac:dyDescent="0.25">
      <c r="A46" s="43">
        <v>35</v>
      </c>
      <c r="B46" s="44">
        <v>10.86</v>
      </c>
      <c r="C46" s="44">
        <v>2.2200000000000002</v>
      </c>
      <c r="D46" s="44">
        <v>0</v>
      </c>
      <c r="E46" s="44">
        <v>0</v>
      </c>
    </row>
    <row r="47" spans="1:5" x14ac:dyDescent="0.25">
      <c r="A47" s="43">
        <v>36</v>
      </c>
      <c r="B47" s="44">
        <v>11.01</v>
      </c>
      <c r="C47" s="44">
        <v>2.25</v>
      </c>
      <c r="D47" s="44">
        <v>0</v>
      </c>
      <c r="E47" s="44">
        <v>0</v>
      </c>
    </row>
    <row r="48" spans="1:5" x14ac:dyDescent="0.25">
      <c r="A48" s="43">
        <v>37</v>
      </c>
      <c r="B48" s="44">
        <v>11.17</v>
      </c>
      <c r="C48" s="44">
        <v>2.25</v>
      </c>
      <c r="D48" s="44">
        <v>0</v>
      </c>
      <c r="E48" s="44">
        <v>0</v>
      </c>
    </row>
    <row r="49" spans="1:5" x14ac:dyDescent="0.25">
      <c r="A49" s="43">
        <v>38</v>
      </c>
      <c r="B49" s="44">
        <v>11.32</v>
      </c>
      <c r="C49" s="44">
        <v>2.3199999999999998</v>
      </c>
      <c r="D49" s="44">
        <v>0</v>
      </c>
      <c r="E49" s="44">
        <v>0</v>
      </c>
    </row>
    <row r="50" spans="1:5" x14ac:dyDescent="0.25">
      <c r="A50" s="43">
        <v>39</v>
      </c>
      <c r="B50" s="44">
        <v>11.48</v>
      </c>
      <c r="C50" s="44">
        <v>2.3199999999999998</v>
      </c>
      <c r="D50" s="44">
        <v>0</v>
      </c>
      <c r="E50" s="44">
        <v>0</v>
      </c>
    </row>
    <row r="51" spans="1:5" x14ac:dyDescent="0.25">
      <c r="A51" s="43">
        <v>40</v>
      </c>
      <c r="B51" s="44">
        <v>11.64</v>
      </c>
      <c r="C51" s="44">
        <v>2.35</v>
      </c>
      <c r="D51" s="44">
        <v>0</v>
      </c>
      <c r="E51" s="44">
        <v>0</v>
      </c>
    </row>
    <row r="52" spans="1:5" x14ac:dyDescent="0.25">
      <c r="A52" s="43">
        <v>41</v>
      </c>
      <c r="B52" s="44">
        <v>11.8</v>
      </c>
      <c r="C52" s="44">
        <v>2.38</v>
      </c>
      <c r="D52" s="44">
        <v>0</v>
      </c>
      <c r="E52" s="44">
        <v>0</v>
      </c>
    </row>
    <row r="53" spans="1:5" x14ac:dyDescent="0.25">
      <c r="A53" s="43">
        <v>42</v>
      </c>
      <c r="B53" s="44">
        <v>11.97</v>
      </c>
      <c r="C53" s="44">
        <v>2.38</v>
      </c>
      <c r="D53" s="44">
        <v>0</v>
      </c>
      <c r="E53" s="44">
        <v>0</v>
      </c>
    </row>
    <row r="54" spans="1:5" x14ac:dyDescent="0.25">
      <c r="A54" s="43">
        <v>43</v>
      </c>
      <c r="B54" s="44">
        <v>12.14</v>
      </c>
      <c r="C54" s="44">
        <v>2.42</v>
      </c>
      <c r="D54" s="44">
        <v>0</v>
      </c>
      <c r="E54" s="44">
        <v>0</v>
      </c>
    </row>
    <row r="55" spans="1:5" x14ac:dyDescent="0.25">
      <c r="A55" s="43">
        <v>44</v>
      </c>
      <c r="B55" s="44">
        <v>12.31</v>
      </c>
      <c r="C55" s="44">
        <v>2.4500000000000002</v>
      </c>
      <c r="D55" s="44">
        <v>0</v>
      </c>
      <c r="E55" s="44">
        <v>0</v>
      </c>
    </row>
    <row r="56" spans="1:5" x14ac:dyDescent="0.25">
      <c r="A56" s="43">
        <v>45</v>
      </c>
      <c r="B56" s="44">
        <v>12.48</v>
      </c>
      <c r="C56" s="44">
        <v>2.48</v>
      </c>
      <c r="D56" s="44">
        <v>0</v>
      </c>
      <c r="E56" s="44">
        <v>0</v>
      </c>
    </row>
    <row r="57" spans="1:5" x14ac:dyDescent="0.25">
      <c r="A57" s="43">
        <v>46</v>
      </c>
      <c r="B57" s="44">
        <v>12.65</v>
      </c>
      <c r="C57" s="44">
        <v>2.5099999999999998</v>
      </c>
      <c r="D57" s="44">
        <v>0</v>
      </c>
      <c r="E57" s="44">
        <v>0</v>
      </c>
    </row>
    <row r="58" spans="1:5" x14ac:dyDescent="0.25">
      <c r="A58" s="43">
        <v>47</v>
      </c>
      <c r="B58" s="44">
        <v>12.83</v>
      </c>
      <c r="C58" s="44">
        <v>2.5099999999999998</v>
      </c>
      <c r="D58" s="44">
        <v>0</v>
      </c>
      <c r="E58" s="44">
        <v>0</v>
      </c>
    </row>
    <row r="59" spans="1:5" x14ac:dyDescent="0.25">
      <c r="A59" s="43">
        <v>48</v>
      </c>
      <c r="B59" s="44">
        <v>13.01</v>
      </c>
      <c r="C59" s="44">
        <v>2.5099999999999998</v>
      </c>
      <c r="D59" s="44">
        <v>0</v>
      </c>
      <c r="E59" s="44">
        <v>0</v>
      </c>
    </row>
    <row r="60" spans="1:5" x14ac:dyDescent="0.25">
      <c r="A60" s="43">
        <v>49</v>
      </c>
      <c r="B60" s="44">
        <v>13.19</v>
      </c>
      <c r="C60" s="44">
        <v>2.5499999999999998</v>
      </c>
      <c r="D60" s="44">
        <v>0</v>
      </c>
      <c r="E60" s="44">
        <v>0</v>
      </c>
    </row>
    <row r="61" spans="1:5" x14ac:dyDescent="0.25">
      <c r="A61" s="43">
        <v>50</v>
      </c>
      <c r="B61" s="44">
        <v>13.37</v>
      </c>
      <c r="C61" s="44">
        <v>2.5499999999999998</v>
      </c>
      <c r="D61" s="44">
        <v>0</v>
      </c>
      <c r="E61" s="44">
        <v>0</v>
      </c>
    </row>
    <row r="62" spans="1:5" x14ac:dyDescent="0.25">
      <c r="A62" s="43">
        <v>51</v>
      </c>
      <c r="B62" s="44">
        <v>13.55</v>
      </c>
      <c r="C62" s="44">
        <v>2.58</v>
      </c>
      <c r="D62" s="44">
        <v>0</v>
      </c>
      <c r="E62" s="44">
        <v>0</v>
      </c>
    </row>
    <row r="63" spans="1:5" x14ac:dyDescent="0.25">
      <c r="A63" s="43">
        <v>52</v>
      </c>
      <c r="B63" s="44">
        <v>13.73</v>
      </c>
      <c r="C63" s="44">
        <v>2.61</v>
      </c>
      <c r="D63" s="44">
        <v>0</v>
      </c>
      <c r="E63" s="44">
        <v>0</v>
      </c>
    </row>
    <row r="64" spans="1:5" x14ac:dyDescent="0.25">
      <c r="A64" s="43">
        <v>53</v>
      </c>
      <c r="B64" s="44">
        <v>13.92</v>
      </c>
      <c r="C64" s="44">
        <v>2.61</v>
      </c>
      <c r="D64" s="44">
        <v>0</v>
      </c>
      <c r="E64" s="44">
        <v>0</v>
      </c>
    </row>
    <row r="65" spans="1:5" x14ac:dyDescent="0.25">
      <c r="A65" s="43">
        <v>54</v>
      </c>
      <c r="B65" s="44">
        <v>14.11</v>
      </c>
      <c r="C65" s="44">
        <v>2.58</v>
      </c>
      <c r="D65" s="44">
        <v>0</v>
      </c>
      <c r="E65" s="44">
        <v>0</v>
      </c>
    </row>
    <row r="66" spans="1:5" x14ac:dyDescent="0.25">
      <c r="A66" s="43">
        <v>55</v>
      </c>
      <c r="B66" s="44">
        <v>14.29</v>
      </c>
      <c r="C66" s="44">
        <v>2.61</v>
      </c>
      <c r="D66" s="44">
        <v>0</v>
      </c>
      <c r="E66" s="44">
        <v>0</v>
      </c>
    </row>
    <row r="67" spans="1:5" x14ac:dyDescent="0.25">
      <c r="A67" s="43">
        <v>56</v>
      </c>
      <c r="B67" s="44">
        <v>14.49</v>
      </c>
      <c r="C67" s="44">
        <v>2.61</v>
      </c>
      <c r="D67" s="44">
        <v>0</v>
      </c>
      <c r="E67" s="44">
        <v>0</v>
      </c>
    </row>
    <row r="68" spans="1:5" x14ac:dyDescent="0.25">
      <c r="A68" s="43">
        <v>57</v>
      </c>
      <c r="B68" s="44">
        <v>14.68</v>
      </c>
      <c r="C68" s="44">
        <v>2.61</v>
      </c>
      <c r="D68" s="44">
        <v>0</v>
      </c>
      <c r="E68" s="44">
        <v>0</v>
      </c>
    </row>
    <row r="69" spans="1:5" x14ac:dyDescent="0.25">
      <c r="A69" s="43">
        <v>58</v>
      </c>
      <c r="B69" s="44">
        <v>14.89</v>
      </c>
      <c r="C69" s="44">
        <v>2.61</v>
      </c>
      <c r="D69" s="44">
        <v>0</v>
      </c>
      <c r="E69" s="44">
        <v>0</v>
      </c>
    </row>
    <row r="70" spans="1:5" x14ac:dyDescent="0.25">
      <c r="A70" s="43">
        <v>59</v>
      </c>
      <c r="B70" s="44">
        <v>15.1</v>
      </c>
      <c r="C70" s="44">
        <v>2.61</v>
      </c>
      <c r="D70" s="44">
        <v>0</v>
      </c>
      <c r="E70" s="44">
        <v>0</v>
      </c>
    </row>
    <row r="71" spans="1:5" x14ac:dyDescent="0.25">
      <c r="A71" s="43">
        <v>60</v>
      </c>
      <c r="B71" s="44">
        <v>15.33</v>
      </c>
      <c r="C71" s="44">
        <v>2.58</v>
      </c>
      <c r="D71" s="44">
        <v>0</v>
      </c>
      <c r="E71" s="44">
        <v>0</v>
      </c>
    </row>
    <row r="72" spans="1:5" x14ac:dyDescent="0.25">
      <c r="A72" s="43">
        <v>61</v>
      </c>
      <c r="B72" s="44">
        <v>15.57</v>
      </c>
      <c r="C72" s="44">
        <v>2.58</v>
      </c>
      <c r="D72" s="44">
        <v>0</v>
      </c>
      <c r="E72" s="44">
        <v>0</v>
      </c>
    </row>
    <row r="73" spans="1:5" x14ac:dyDescent="0.25">
      <c r="A73" s="43">
        <v>62</v>
      </c>
      <c r="B73" s="44">
        <v>15.83</v>
      </c>
      <c r="C73" s="44">
        <v>2.5499999999999998</v>
      </c>
      <c r="D73" s="44">
        <v>0</v>
      </c>
      <c r="E73" s="44">
        <v>0</v>
      </c>
    </row>
    <row r="74" spans="1:5" x14ac:dyDescent="0.25">
      <c r="A74" s="43">
        <v>63</v>
      </c>
      <c r="B74" s="44">
        <v>16.12</v>
      </c>
      <c r="C74" s="44">
        <v>2.48</v>
      </c>
      <c r="D74" s="44">
        <v>0</v>
      </c>
      <c r="E74" s="44">
        <v>0</v>
      </c>
    </row>
    <row r="75" spans="1:5" x14ac:dyDescent="0.25">
      <c r="A75" s="43">
        <v>64</v>
      </c>
      <c r="B75" s="44">
        <v>16.420000000000002</v>
      </c>
      <c r="C75" s="44">
        <v>2.48</v>
      </c>
      <c r="D75" s="44">
        <v>0</v>
      </c>
      <c r="E75" s="44">
        <v>0</v>
      </c>
    </row>
    <row r="76" spans="1:5" x14ac:dyDescent="0.25">
      <c r="A76" s="43">
        <v>65</v>
      </c>
      <c r="B76" s="44">
        <v>16.760000000000002</v>
      </c>
      <c r="C76" s="44">
        <v>2.42</v>
      </c>
      <c r="D76" s="44">
        <v>0</v>
      </c>
      <c r="E76" s="44">
        <v>0</v>
      </c>
    </row>
    <row r="77" spans="1:5" x14ac:dyDescent="0.25">
      <c r="A77" s="43">
        <v>66</v>
      </c>
      <c r="B77" s="44">
        <v>17.13</v>
      </c>
      <c r="C77" s="44">
        <v>2.38</v>
      </c>
      <c r="D77" s="44">
        <v>0</v>
      </c>
      <c r="E77" s="44">
        <v>0</v>
      </c>
    </row>
    <row r="78" spans="1:5" x14ac:dyDescent="0.25">
      <c r="A78" s="43">
        <v>67</v>
      </c>
      <c r="B78" s="44">
        <v>16.8</v>
      </c>
      <c r="C78" s="44">
        <v>2.35</v>
      </c>
      <c r="D78" s="44">
        <v>0</v>
      </c>
      <c r="E78" s="44">
        <v>0</v>
      </c>
    </row>
    <row r="79" spans="1:5" x14ac:dyDescent="0.25">
      <c r="A79" s="43">
        <v>68</v>
      </c>
      <c r="B79" s="44">
        <v>16.11</v>
      </c>
      <c r="C79" s="44">
        <v>2.34</v>
      </c>
      <c r="D79" s="44">
        <v>0</v>
      </c>
      <c r="E79" s="44">
        <v>0</v>
      </c>
    </row>
    <row r="80" spans="1:5" x14ac:dyDescent="0.25">
      <c r="A80" s="43">
        <v>69</v>
      </c>
      <c r="B80" s="44">
        <v>15.43</v>
      </c>
      <c r="C80" s="44">
        <v>2.2000000000000002</v>
      </c>
      <c r="D80" s="44">
        <v>0</v>
      </c>
      <c r="E80" s="44">
        <v>0</v>
      </c>
    </row>
    <row r="81" spans="1:5" x14ac:dyDescent="0.25">
      <c r="A81" s="43">
        <v>70</v>
      </c>
      <c r="B81" s="44">
        <v>14.74</v>
      </c>
      <c r="C81" s="44">
        <v>2.0699999999999998</v>
      </c>
      <c r="D81" s="44">
        <v>0</v>
      </c>
      <c r="E81" s="44">
        <v>0</v>
      </c>
    </row>
    <row r="82" spans="1:5" x14ac:dyDescent="0.25">
      <c r="A82" s="43">
        <v>71</v>
      </c>
      <c r="B82" s="44">
        <v>14.07</v>
      </c>
      <c r="C82" s="44">
        <v>2.0499999999999998</v>
      </c>
      <c r="D82" s="44">
        <v>0</v>
      </c>
      <c r="E82" s="44">
        <v>0</v>
      </c>
    </row>
    <row r="83" spans="1:5" x14ac:dyDescent="0.25">
      <c r="A83" s="43">
        <v>72</v>
      </c>
      <c r="B83" s="44">
        <v>13.4</v>
      </c>
      <c r="C83" s="44">
        <v>2.02</v>
      </c>
      <c r="D83" s="44">
        <v>0</v>
      </c>
      <c r="E83" s="44">
        <v>0</v>
      </c>
    </row>
    <row r="84" spans="1:5" x14ac:dyDescent="0.25">
      <c r="A84" s="43">
        <v>73</v>
      </c>
      <c r="B84" s="44">
        <v>12.74</v>
      </c>
      <c r="C84" s="44">
        <v>1.99</v>
      </c>
      <c r="D84" s="44">
        <v>0</v>
      </c>
      <c r="E84" s="44">
        <v>0</v>
      </c>
    </row>
    <row r="85" spans="1:5" x14ac:dyDescent="0.25">
      <c r="A85" s="43">
        <v>74</v>
      </c>
      <c r="B85" s="44">
        <v>12.09</v>
      </c>
      <c r="C85" s="44">
        <v>1.85</v>
      </c>
      <c r="D85" s="44">
        <v>0</v>
      </c>
      <c r="E85" s="44">
        <v>0</v>
      </c>
    </row>
  </sheetData>
  <sheetProtection algorithmName="SHA-512" hashValue="jXtwggvVSccrQ/iCDsLEUf9feNyMUJk8hN+VVBogiKGWw5sfs6Ndavr+Tg+oKZWRmunxAV0X8bGIE3vffb5ljQ==" saltValue="e1GBuMZWsm0bI3bSRn5yNA==" spinCount="100000" sheet="1" objects="1" scenarios="1"/>
  <conditionalFormatting sqref="A6:A21">
    <cfRule type="expression" dxfId="509" priority="1" stopIfTrue="1">
      <formula>MOD(ROW(),2)=0</formula>
    </cfRule>
    <cfRule type="expression" dxfId="508" priority="2" stopIfTrue="1">
      <formula>MOD(ROW(),2)&lt;&gt;0</formula>
    </cfRule>
  </conditionalFormatting>
  <conditionalFormatting sqref="B6:E21">
    <cfRule type="expression" dxfId="507" priority="3" stopIfTrue="1">
      <formula>MOD(ROW(),2)=0</formula>
    </cfRule>
    <cfRule type="expression" dxfId="506" priority="4" stopIfTrue="1">
      <formula>MOD(ROW(),2)&lt;&gt;0</formula>
    </cfRule>
  </conditionalFormatting>
  <conditionalFormatting sqref="A26:A85">
    <cfRule type="expression" dxfId="505" priority="5" stopIfTrue="1">
      <formula>MOD(ROW(),2)=0</formula>
    </cfRule>
    <cfRule type="expression" dxfId="504" priority="6" stopIfTrue="1">
      <formula>MOD(ROW(),2)&lt;&gt;0</formula>
    </cfRule>
  </conditionalFormatting>
  <conditionalFormatting sqref="B26:E85">
    <cfRule type="expression" dxfId="503" priority="7" stopIfTrue="1">
      <formula>MOD(ROW(),2)=0</formula>
    </cfRule>
    <cfRule type="expression" dxfId="502" priority="8"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F3BAA-2F98-4D72-9ECE-48E5E771669B}">
  <sheetPr codeName="Sheet21"/>
  <dimension ref="A1:E85"/>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x-214</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2014</v>
      </c>
      <c r="C8" s="49"/>
      <c r="D8" s="49"/>
      <c r="E8" s="49"/>
    </row>
    <row r="9" spans="1:5" x14ac:dyDescent="0.25">
      <c r="A9" s="40" t="s">
        <v>150</v>
      </c>
      <c r="B9" s="49" t="s">
        <v>189</v>
      </c>
      <c r="C9" s="49"/>
      <c r="D9" s="49"/>
      <c r="E9" s="49"/>
    </row>
    <row r="10" spans="1:5" x14ac:dyDescent="0.25">
      <c r="A10" s="40" t="s">
        <v>6</v>
      </c>
      <c r="B10" s="49" t="s">
        <v>200</v>
      </c>
      <c r="C10" s="49"/>
      <c r="D10" s="49"/>
      <c r="E10" s="49"/>
    </row>
    <row r="11" spans="1:5" x14ac:dyDescent="0.25">
      <c r="A11" s="40" t="s">
        <v>151</v>
      </c>
      <c r="B11" s="49" t="s">
        <v>170</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214</v>
      </c>
      <c r="C14" s="49"/>
      <c r="D14" s="49"/>
      <c r="E14" s="49"/>
    </row>
    <row r="15" spans="1:5" x14ac:dyDescent="0.25">
      <c r="A15" s="40" t="s">
        <v>380</v>
      </c>
      <c r="B15" s="49" t="s">
        <v>203</v>
      </c>
      <c r="C15" s="49"/>
      <c r="D15" s="49"/>
      <c r="E15" s="49"/>
    </row>
    <row r="16" spans="1:5" x14ac:dyDescent="0.25">
      <c r="A16" s="40" t="s">
        <v>156</v>
      </c>
      <c r="B16" s="49" t="s">
        <v>204</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16</v>
      </c>
      <c r="B27" s="44">
        <v>8.3000000000000007</v>
      </c>
      <c r="C27" s="44">
        <v>1.53</v>
      </c>
      <c r="D27" s="44">
        <v>0</v>
      </c>
      <c r="E27" s="44">
        <v>0</v>
      </c>
    </row>
    <row r="28" spans="1:5" x14ac:dyDescent="0.25">
      <c r="A28" s="43">
        <v>17</v>
      </c>
      <c r="B28" s="44">
        <v>8.42</v>
      </c>
      <c r="C28" s="44">
        <v>1.57</v>
      </c>
      <c r="D28" s="44">
        <v>0</v>
      </c>
      <c r="E28" s="44">
        <v>0</v>
      </c>
    </row>
    <row r="29" spans="1:5" x14ac:dyDescent="0.25">
      <c r="A29" s="43">
        <v>18</v>
      </c>
      <c r="B29" s="44">
        <v>8.5399999999999991</v>
      </c>
      <c r="C29" s="44">
        <v>1.7</v>
      </c>
      <c r="D29" s="44">
        <v>0</v>
      </c>
      <c r="E29" s="44">
        <v>0</v>
      </c>
    </row>
    <row r="30" spans="1:5" x14ac:dyDescent="0.25">
      <c r="A30" s="43">
        <v>19</v>
      </c>
      <c r="B30" s="44">
        <v>8.66</v>
      </c>
      <c r="C30" s="44">
        <v>1.76</v>
      </c>
      <c r="D30" s="44">
        <v>0</v>
      </c>
      <c r="E30" s="44">
        <v>0</v>
      </c>
    </row>
    <row r="31" spans="1:5" x14ac:dyDescent="0.25">
      <c r="A31" s="43">
        <v>20</v>
      </c>
      <c r="B31" s="44">
        <v>8.7899999999999991</v>
      </c>
      <c r="C31" s="44">
        <v>1.8</v>
      </c>
      <c r="D31" s="44">
        <v>0</v>
      </c>
      <c r="E31" s="44">
        <v>0</v>
      </c>
    </row>
    <row r="32" spans="1:5" x14ac:dyDescent="0.25">
      <c r="A32" s="43">
        <v>21</v>
      </c>
      <c r="B32" s="44">
        <v>8.92</v>
      </c>
      <c r="C32" s="44">
        <v>1.8</v>
      </c>
      <c r="D32" s="44">
        <v>0</v>
      </c>
      <c r="E32" s="44">
        <v>0</v>
      </c>
    </row>
    <row r="33" spans="1:5" x14ac:dyDescent="0.25">
      <c r="A33" s="43">
        <v>22</v>
      </c>
      <c r="B33" s="44">
        <v>9.0500000000000007</v>
      </c>
      <c r="C33" s="44">
        <v>1.83</v>
      </c>
      <c r="D33" s="44">
        <v>0</v>
      </c>
      <c r="E33" s="44">
        <v>0</v>
      </c>
    </row>
    <row r="34" spans="1:5" x14ac:dyDescent="0.25">
      <c r="A34" s="43">
        <v>23</v>
      </c>
      <c r="B34" s="44">
        <v>9.18</v>
      </c>
      <c r="C34" s="44">
        <v>1.86</v>
      </c>
      <c r="D34" s="44">
        <v>0</v>
      </c>
      <c r="E34" s="44">
        <v>0</v>
      </c>
    </row>
    <row r="35" spans="1:5" x14ac:dyDescent="0.25">
      <c r="A35" s="43">
        <v>24</v>
      </c>
      <c r="B35" s="44">
        <v>9.31</v>
      </c>
      <c r="C35" s="44">
        <v>1.89</v>
      </c>
      <c r="D35" s="44">
        <v>0</v>
      </c>
      <c r="E35" s="44">
        <v>0</v>
      </c>
    </row>
    <row r="36" spans="1:5" x14ac:dyDescent="0.25">
      <c r="A36" s="43">
        <v>25</v>
      </c>
      <c r="B36" s="44">
        <v>9.44</v>
      </c>
      <c r="C36" s="44">
        <v>1.93</v>
      </c>
      <c r="D36" s="44">
        <v>0</v>
      </c>
      <c r="E36" s="44">
        <v>0</v>
      </c>
    </row>
    <row r="37" spans="1:5" x14ac:dyDescent="0.25">
      <c r="A37" s="43">
        <v>26</v>
      </c>
      <c r="B37" s="44">
        <v>9.58</v>
      </c>
      <c r="C37" s="44">
        <v>1.93</v>
      </c>
      <c r="D37" s="44">
        <v>0</v>
      </c>
      <c r="E37" s="44">
        <v>0</v>
      </c>
    </row>
    <row r="38" spans="1:5" x14ac:dyDescent="0.25">
      <c r="A38" s="43">
        <v>27</v>
      </c>
      <c r="B38" s="44">
        <v>9.7100000000000009</v>
      </c>
      <c r="C38" s="44">
        <v>1.99</v>
      </c>
      <c r="D38" s="44">
        <v>0</v>
      </c>
      <c r="E38" s="44">
        <v>0</v>
      </c>
    </row>
    <row r="39" spans="1:5" x14ac:dyDescent="0.25">
      <c r="A39" s="43">
        <v>28</v>
      </c>
      <c r="B39" s="44">
        <v>9.85</v>
      </c>
      <c r="C39" s="44">
        <v>2.02</v>
      </c>
      <c r="D39" s="44">
        <v>0</v>
      </c>
      <c r="E39" s="44">
        <v>0</v>
      </c>
    </row>
    <row r="40" spans="1:5" x14ac:dyDescent="0.25">
      <c r="A40" s="43">
        <v>29</v>
      </c>
      <c r="B40" s="44">
        <v>9.99</v>
      </c>
      <c r="C40" s="44">
        <v>2.06</v>
      </c>
      <c r="D40" s="44">
        <v>0</v>
      </c>
      <c r="E40" s="44">
        <v>0</v>
      </c>
    </row>
    <row r="41" spans="1:5" x14ac:dyDescent="0.25">
      <c r="A41" s="43">
        <v>30</v>
      </c>
      <c r="B41" s="44">
        <v>10.130000000000001</v>
      </c>
      <c r="C41" s="44">
        <v>2.09</v>
      </c>
      <c r="D41" s="44">
        <v>0</v>
      </c>
      <c r="E41" s="44">
        <v>0</v>
      </c>
    </row>
    <row r="42" spans="1:5" x14ac:dyDescent="0.25">
      <c r="A42" s="43">
        <v>31</v>
      </c>
      <c r="B42" s="44">
        <v>10.28</v>
      </c>
      <c r="C42" s="44">
        <v>2.09</v>
      </c>
      <c r="D42" s="44">
        <v>0</v>
      </c>
      <c r="E42" s="44">
        <v>0</v>
      </c>
    </row>
    <row r="43" spans="1:5" x14ac:dyDescent="0.25">
      <c r="A43" s="43">
        <v>32</v>
      </c>
      <c r="B43" s="44">
        <v>10.42</v>
      </c>
      <c r="C43" s="44">
        <v>2.12</v>
      </c>
      <c r="D43" s="44">
        <v>0</v>
      </c>
      <c r="E43" s="44">
        <v>0</v>
      </c>
    </row>
    <row r="44" spans="1:5" x14ac:dyDescent="0.25">
      <c r="A44" s="43">
        <v>33</v>
      </c>
      <c r="B44" s="44">
        <v>10.57</v>
      </c>
      <c r="C44" s="44">
        <v>2.16</v>
      </c>
      <c r="D44" s="44">
        <v>0</v>
      </c>
      <c r="E44" s="44">
        <v>0</v>
      </c>
    </row>
    <row r="45" spans="1:5" x14ac:dyDescent="0.25">
      <c r="A45" s="43">
        <v>34</v>
      </c>
      <c r="B45" s="44">
        <v>10.71</v>
      </c>
      <c r="C45" s="44">
        <v>2.19</v>
      </c>
      <c r="D45" s="44">
        <v>0</v>
      </c>
      <c r="E45" s="44">
        <v>0</v>
      </c>
    </row>
    <row r="46" spans="1:5" x14ac:dyDescent="0.25">
      <c r="A46" s="43">
        <v>35</v>
      </c>
      <c r="B46" s="44">
        <v>10.86</v>
      </c>
      <c r="C46" s="44">
        <v>2.2200000000000002</v>
      </c>
      <c r="D46" s="44">
        <v>0</v>
      </c>
      <c r="E46" s="44">
        <v>0</v>
      </c>
    </row>
    <row r="47" spans="1:5" x14ac:dyDescent="0.25">
      <c r="A47" s="43">
        <v>36</v>
      </c>
      <c r="B47" s="44">
        <v>11.01</v>
      </c>
      <c r="C47" s="44">
        <v>2.25</v>
      </c>
      <c r="D47" s="44">
        <v>0</v>
      </c>
      <c r="E47" s="44">
        <v>0</v>
      </c>
    </row>
    <row r="48" spans="1:5" x14ac:dyDescent="0.25">
      <c r="A48" s="43">
        <v>37</v>
      </c>
      <c r="B48" s="44">
        <v>11.17</v>
      </c>
      <c r="C48" s="44">
        <v>2.25</v>
      </c>
      <c r="D48" s="44">
        <v>0</v>
      </c>
      <c r="E48" s="44">
        <v>0</v>
      </c>
    </row>
    <row r="49" spans="1:5" x14ac:dyDescent="0.25">
      <c r="A49" s="43">
        <v>38</v>
      </c>
      <c r="B49" s="44">
        <v>11.32</v>
      </c>
      <c r="C49" s="44">
        <v>2.3199999999999998</v>
      </c>
      <c r="D49" s="44">
        <v>0</v>
      </c>
      <c r="E49" s="44">
        <v>0</v>
      </c>
    </row>
    <row r="50" spans="1:5" x14ac:dyDescent="0.25">
      <c r="A50" s="43">
        <v>39</v>
      </c>
      <c r="B50" s="44">
        <v>11.48</v>
      </c>
      <c r="C50" s="44">
        <v>2.3199999999999998</v>
      </c>
      <c r="D50" s="44">
        <v>0</v>
      </c>
      <c r="E50" s="44">
        <v>0</v>
      </c>
    </row>
    <row r="51" spans="1:5" x14ac:dyDescent="0.25">
      <c r="A51" s="43">
        <v>40</v>
      </c>
      <c r="B51" s="44">
        <v>11.64</v>
      </c>
      <c r="C51" s="44">
        <v>2.35</v>
      </c>
      <c r="D51" s="44">
        <v>0</v>
      </c>
      <c r="E51" s="44">
        <v>0</v>
      </c>
    </row>
    <row r="52" spans="1:5" x14ac:dyDescent="0.25">
      <c r="A52" s="43">
        <v>41</v>
      </c>
      <c r="B52" s="44">
        <v>11.8</v>
      </c>
      <c r="C52" s="44">
        <v>2.38</v>
      </c>
      <c r="D52" s="44">
        <v>0</v>
      </c>
      <c r="E52" s="44">
        <v>0</v>
      </c>
    </row>
    <row r="53" spans="1:5" x14ac:dyDescent="0.25">
      <c r="A53" s="43">
        <v>42</v>
      </c>
      <c r="B53" s="44">
        <v>11.97</v>
      </c>
      <c r="C53" s="44">
        <v>2.38</v>
      </c>
      <c r="D53" s="44">
        <v>0</v>
      </c>
      <c r="E53" s="44">
        <v>0</v>
      </c>
    </row>
    <row r="54" spans="1:5" x14ac:dyDescent="0.25">
      <c r="A54" s="43">
        <v>43</v>
      </c>
      <c r="B54" s="44">
        <v>12.14</v>
      </c>
      <c r="C54" s="44">
        <v>2.42</v>
      </c>
      <c r="D54" s="44">
        <v>0</v>
      </c>
      <c r="E54" s="44">
        <v>0</v>
      </c>
    </row>
    <row r="55" spans="1:5" x14ac:dyDescent="0.25">
      <c r="A55" s="43">
        <v>44</v>
      </c>
      <c r="B55" s="44">
        <v>12.31</v>
      </c>
      <c r="C55" s="44">
        <v>2.4500000000000002</v>
      </c>
      <c r="D55" s="44">
        <v>0</v>
      </c>
      <c r="E55" s="44">
        <v>0</v>
      </c>
    </row>
    <row r="56" spans="1:5" x14ac:dyDescent="0.25">
      <c r="A56" s="43">
        <v>45</v>
      </c>
      <c r="B56" s="44">
        <v>12.48</v>
      </c>
      <c r="C56" s="44">
        <v>2.48</v>
      </c>
      <c r="D56" s="44">
        <v>0</v>
      </c>
      <c r="E56" s="44">
        <v>0</v>
      </c>
    </row>
    <row r="57" spans="1:5" x14ac:dyDescent="0.25">
      <c r="A57" s="43">
        <v>46</v>
      </c>
      <c r="B57" s="44">
        <v>12.65</v>
      </c>
      <c r="C57" s="44">
        <v>2.5099999999999998</v>
      </c>
      <c r="D57" s="44">
        <v>0</v>
      </c>
      <c r="E57" s="44">
        <v>0</v>
      </c>
    </row>
    <row r="58" spans="1:5" x14ac:dyDescent="0.25">
      <c r="A58" s="43">
        <v>47</v>
      </c>
      <c r="B58" s="44">
        <v>12.83</v>
      </c>
      <c r="C58" s="44">
        <v>2.5099999999999998</v>
      </c>
      <c r="D58" s="44">
        <v>0</v>
      </c>
      <c r="E58" s="44">
        <v>0</v>
      </c>
    </row>
    <row r="59" spans="1:5" x14ac:dyDescent="0.25">
      <c r="A59" s="43">
        <v>48</v>
      </c>
      <c r="B59" s="44">
        <v>13.01</v>
      </c>
      <c r="C59" s="44">
        <v>2.5099999999999998</v>
      </c>
      <c r="D59" s="44">
        <v>0</v>
      </c>
      <c r="E59" s="44">
        <v>0</v>
      </c>
    </row>
    <row r="60" spans="1:5" x14ac:dyDescent="0.25">
      <c r="A60" s="43">
        <v>49</v>
      </c>
      <c r="B60" s="44">
        <v>13.19</v>
      </c>
      <c r="C60" s="44">
        <v>2.5499999999999998</v>
      </c>
      <c r="D60" s="44">
        <v>0</v>
      </c>
      <c r="E60" s="44">
        <v>0</v>
      </c>
    </row>
    <row r="61" spans="1:5" x14ac:dyDescent="0.25">
      <c r="A61" s="43">
        <v>50</v>
      </c>
      <c r="B61" s="44">
        <v>13.37</v>
      </c>
      <c r="C61" s="44">
        <v>2.5499999999999998</v>
      </c>
      <c r="D61" s="44">
        <v>0</v>
      </c>
      <c r="E61" s="44">
        <v>0</v>
      </c>
    </row>
    <row r="62" spans="1:5" x14ac:dyDescent="0.25">
      <c r="A62" s="43">
        <v>51</v>
      </c>
      <c r="B62" s="44">
        <v>13.55</v>
      </c>
      <c r="C62" s="44">
        <v>2.58</v>
      </c>
      <c r="D62" s="44">
        <v>0</v>
      </c>
      <c r="E62" s="44">
        <v>0</v>
      </c>
    </row>
    <row r="63" spans="1:5" x14ac:dyDescent="0.25">
      <c r="A63" s="43">
        <v>52</v>
      </c>
      <c r="B63" s="44">
        <v>13.73</v>
      </c>
      <c r="C63" s="44">
        <v>2.61</v>
      </c>
      <c r="D63" s="44">
        <v>0</v>
      </c>
      <c r="E63" s="44">
        <v>0</v>
      </c>
    </row>
    <row r="64" spans="1:5" x14ac:dyDescent="0.25">
      <c r="A64" s="43">
        <v>53</v>
      </c>
      <c r="B64" s="44">
        <v>13.92</v>
      </c>
      <c r="C64" s="44">
        <v>2.61</v>
      </c>
      <c r="D64" s="44">
        <v>0</v>
      </c>
      <c r="E64" s="44">
        <v>0</v>
      </c>
    </row>
    <row r="65" spans="1:5" x14ac:dyDescent="0.25">
      <c r="A65" s="43">
        <v>54</v>
      </c>
      <c r="B65" s="44">
        <v>14.11</v>
      </c>
      <c r="C65" s="44">
        <v>2.58</v>
      </c>
      <c r="D65" s="44">
        <v>0</v>
      </c>
      <c r="E65" s="44">
        <v>0</v>
      </c>
    </row>
    <row r="66" spans="1:5" x14ac:dyDescent="0.25">
      <c r="A66" s="43">
        <v>55</v>
      </c>
      <c r="B66" s="44">
        <v>14.29</v>
      </c>
      <c r="C66" s="44">
        <v>2.61</v>
      </c>
      <c r="D66" s="44">
        <v>0</v>
      </c>
      <c r="E66" s="44">
        <v>0</v>
      </c>
    </row>
    <row r="67" spans="1:5" x14ac:dyDescent="0.25">
      <c r="A67" s="43">
        <v>56</v>
      </c>
      <c r="B67" s="44">
        <v>14.49</v>
      </c>
      <c r="C67" s="44">
        <v>2.61</v>
      </c>
      <c r="D67" s="44">
        <v>0</v>
      </c>
      <c r="E67" s="44">
        <v>0</v>
      </c>
    </row>
    <row r="68" spans="1:5" x14ac:dyDescent="0.25">
      <c r="A68" s="43">
        <v>57</v>
      </c>
      <c r="B68" s="44">
        <v>14.68</v>
      </c>
      <c r="C68" s="44">
        <v>2.61</v>
      </c>
      <c r="D68" s="44">
        <v>0</v>
      </c>
      <c r="E68" s="44">
        <v>0</v>
      </c>
    </row>
    <row r="69" spans="1:5" x14ac:dyDescent="0.25">
      <c r="A69" s="43">
        <v>58</v>
      </c>
      <c r="B69" s="44">
        <v>14.89</v>
      </c>
      <c r="C69" s="44">
        <v>2.61</v>
      </c>
      <c r="D69" s="44">
        <v>0</v>
      </c>
      <c r="E69" s="44">
        <v>0</v>
      </c>
    </row>
    <row r="70" spans="1:5" x14ac:dyDescent="0.25">
      <c r="A70" s="43">
        <v>59</v>
      </c>
      <c r="B70" s="44">
        <v>15.1</v>
      </c>
      <c r="C70" s="44">
        <v>2.61</v>
      </c>
      <c r="D70" s="44">
        <v>0</v>
      </c>
      <c r="E70" s="44">
        <v>0</v>
      </c>
    </row>
    <row r="71" spans="1:5" x14ac:dyDescent="0.25">
      <c r="A71" s="43">
        <v>60</v>
      </c>
      <c r="B71" s="44">
        <v>15.33</v>
      </c>
      <c r="C71" s="44">
        <v>2.58</v>
      </c>
      <c r="D71" s="44">
        <v>0</v>
      </c>
      <c r="E71" s="44">
        <v>0</v>
      </c>
    </row>
    <row r="72" spans="1:5" x14ac:dyDescent="0.25">
      <c r="A72" s="43">
        <v>61</v>
      </c>
      <c r="B72" s="44">
        <v>15.57</v>
      </c>
      <c r="C72" s="44">
        <v>2.58</v>
      </c>
      <c r="D72" s="44">
        <v>0</v>
      </c>
      <c r="E72" s="44">
        <v>0</v>
      </c>
    </row>
    <row r="73" spans="1:5" x14ac:dyDescent="0.25">
      <c r="A73" s="43">
        <v>62</v>
      </c>
      <c r="B73" s="44">
        <v>15.83</v>
      </c>
      <c r="C73" s="44">
        <v>2.5499999999999998</v>
      </c>
      <c r="D73" s="44">
        <v>0</v>
      </c>
      <c r="E73" s="44">
        <v>0</v>
      </c>
    </row>
    <row r="74" spans="1:5" x14ac:dyDescent="0.25">
      <c r="A74" s="43">
        <v>63</v>
      </c>
      <c r="B74" s="44">
        <v>16.12</v>
      </c>
      <c r="C74" s="44">
        <v>2.48</v>
      </c>
      <c r="D74" s="44">
        <v>0</v>
      </c>
      <c r="E74" s="44">
        <v>0</v>
      </c>
    </row>
    <row r="75" spans="1:5" x14ac:dyDescent="0.25">
      <c r="A75" s="43">
        <v>64</v>
      </c>
      <c r="B75" s="44">
        <v>16.420000000000002</v>
      </c>
      <c r="C75" s="44">
        <v>2.48</v>
      </c>
      <c r="D75" s="44">
        <v>0</v>
      </c>
      <c r="E75" s="44">
        <v>0</v>
      </c>
    </row>
    <row r="76" spans="1:5" x14ac:dyDescent="0.25">
      <c r="A76" s="43">
        <v>65</v>
      </c>
      <c r="B76" s="44">
        <v>16.760000000000002</v>
      </c>
      <c r="C76" s="44">
        <v>2.42</v>
      </c>
      <c r="D76" s="44">
        <v>0</v>
      </c>
      <c r="E76" s="44">
        <v>0</v>
      </c>
    </row>
    <row r="77" spans="1:5" x14ac:dyDescent="0.25">
      <c r="A77" s="43">
        <v>66</v>
      </c>
      <c r="B77" s="44">
        <v>17.13</v>
      </c>
      <c r="C77" s="44">
        <v>2.38</v>
      </c>
      <c r="D77" s="44">
        <v>0</v>
      </c>
      <c r="E77" s="44">
        <v>0</v>
      </c>
    </row>
    <row r="78" spans="1:5" x14ac:dyDescent="0.25">
      <c r="A78" s="43">
        <v>67</v>
      </c>
      <c r="B78" s="44">
        <v>16.8</v>
      </c>
      <c r="C78" s="44">
        <v>2.35</v>
      </c>
      <c r="D78" s="44">
        <v>0</v>
      </c>
      <c r="E78" s="44">
        <v>0</v>
      </c>
    </row>
    <row r="79" spans="1:5" x14ac:dyDescent="0.25">
      <c r="A79" s="43">
        <v>68</v>
      </c>
      <c r="B79" s="44">
        <v>16.11</v>
      </c>
      <c r="C79" s="44">
        <v>2.34</v>
      </c>
      <c r="D79" s="44">
        <v>0</v>
      </c>
      <c r="E79" s="44">
        <v>0</v>
      </c>
    </row>
    <row r="80" spans="1:5" x14ac:dyDescent="0.25">
      <c r="A80" s="43">
        <v>69</v>
      </c>
      <c r="B80" s="44">
        <v>15.43</v>
      </c>
      <c r="C80" s="44">
        <v>2.2000000000000002</v>
      </c>
      <c r="D80" s="44">
        <v>0</v>
      </c>
      <c r="E80" s="44">
        <v>0</v>
      </c>
    </row>
    <row r="81" spans="1:5" x14ac:dyDescent="0.25">
      <c r="A81" s="43">
        <v>70</v>
      </c>
      <c r="B81" s="44">
        <v>14.74</v>
      </c>
      <c r="C81" s="44">
        <v>2.0699999999999998</v>
      </c>
      <c r="D81" s="44">
        <v>0</v>
      </c>
      <c r="E81" s="44">
        <v>0</v>
      </c>
    </row>
    <row r="82" spans="1:5" x14ac:dyDescent="0.25">
      <c r="A82" s="43">
        <v>71</v>
      </c>
      <c r="B82" s="44">
        <v>14.07</v>
      </c>
      <c r="C82" s="44">
        <v>2.0499999999999998</v>
      </c>
      <c r="D82" s="44">
        <v>0</v>
      </c>
      <c r="E82" s="44">
        <v>0</v>
      </c>
    </row>
    <row r="83" spans="1:5" x14ac:dyDescent="0.25">
      <c r="A83" s="43">
        <v>72</v>
      </c>
      <c r="B83" s="44">
        <v>13.4</v>
      </c>
      <c r="C83" s="44">
        <v>2.02</v>
      </c>
      <c r="D83" s="44">
        <v>0</v>
      </c>
      <c r="E83" s="44">
        <v>0</v>
      </c>
    </row>
    <row r="84" spans="1:5" x14ac:dyDescent="0.25">
      <c r="A84" s="43">
        <v>73</v>
      </c>
      <c r="B84" s="44">
        <v>12.74</v>
      </c>
      <c r="C84" s="44">
        <v>1.99</v>
      </c>
      <c r="D84" s="44">
        <v>0</v>
      </c>
      <c r="E84" s="44">
        <v>0</v>
      </c>
    </row>
    <row r="85" spans="1:5" x14ac:dyDescent="0.25">
      <c r="A85" s="43">
        <v>74</v>
      </c>
      <c r="B85" s="44">
        <v>12.09</v>
      </c>
      <c r="C85" s="44">
        <v>1.85</v>
      </c>
      <c r="D85" s="44">
        <v>0</v>
      </c>
      <c r="E85" s="44">
        <v>0</v>
      </c>
    </row>
  </sheetData>
  <sheetProtection algorithmName="SHA-512" hashValue="wNT4TpKelal7SBVtzi/aXKYBGZR8nxWjh8P7wE3aUm+t1O6vkHZuw6b61ol83BEiveMymVHadPEni2QN6fcvDw==" saltValue="VC7knUukz7/uh14OltWSKg==" spinCount="100000" sheet="1" objects="1" scenarios="1"/>
  <conditionalFormatting sqref="A6:A21">
    <cfRule type="expression" dxfId="501" priority="1" stopIfTrue="1">
      <formula>MOD(ROW(),2)=0</formula>
    </cfRule>
    <cfRule type="expression" dxfId="500" priority="2" stopIfTrue="1">
      <formula>MOD(ROW(),2)&lt;&gt;0</formula>
    </cfRule>
  </conditionalFormatting>
  <conditionalFormatting sqref="B6:E21">
    <cfRule type="expression" dxfId="499" priority="3" stopIfTrue="1">
      <formula>MOD(ROW(),2)=0</formula>
    </cfRule>
    <cfRule type="expression" dxfId="498" priority="4" stopIfTrue="1">
      <formula>MOD(ROW(),2)&lt;&gt;0</formula>
    </cfRule>
  </conditionalFormatting>
  <conditionalFormatting sqref="A26:A85">
    <cfRule type="expression" dxfId="497" priority="5" stopIfTrue="1">
      <formula>MOD(ROW(),2)=0</formula>
    </cfRule>
    <cfRule type="expression" dxfId="496" priority="6" stopIfTrue="1">
      <formula>MOD(ROW(),2)&lt;&gt;0</formula>
    </cfRule>
  </conditionalFormatting>
  <conditionalFormatting sqref="B26:E85">
    <cfRule type="expression" dxfId="495" priority="7" stopIfTrue="1">
      <formula>MOD(ROW(),2)=0</formula>
    </cfRule>
    <cfRule type="expression" dxfId="494" priority="8"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workbookViewId="0"/>
  </sheetViews>
  <sheetFormatPr defaultColWidth="9.1796875" defaultRowHeight="15.5" x14ac:dyDescent="0.35"/>
  <cols>
    <col min="1" max="1" width="16.54296875" style="12" customWidth="1"/>
    <col min="2" max="2" width="120.54296875" style="1" customWidth="1"/>
    <col min="3" max="16384" width="9.1796875" style="1"/>
  </cols>
  <sheetData>
    <row r="1" spans="1:2" ht="20" x14ac:dyDescent="0.4">
      <c r="A1" s="11" t="s">
        <v>0</v>
      </c>
    </row>
    <row r="2" spans="1:2" x14ac:dyDescent="0.35">
      <c r="A2" s="13" t="s">
        <v>1</v>
      </c>
      <c r="B2" s="3" t="str">
        <f>wb_title</f>
        <v>LGPS_S - Consolidated Factor Spreadsheet</v>
      </c>
    </row>
    <row r="3" spans="1:2" x14ac:dyDescent="0.35">
      <c r="A3" s="13" t="s">
        <v>2</v>
      </c>
      <c r="B3" s="3" t="s">
        <v>7</v>
      </c>
    </row>
    <row r="6" spans="1:2" x14ac:dyDescent="0.35">
      <c r="A6" s="17" t="str">
        <f>"Purpose of the " &amp; client_name &amp; " Consolidated Factor Spreadsheet"</f>
        <v>Purpose of the SPPA Consolidated Factor Spreadsheet</v>
      </c>
      <c r="B6" s="7"/>
    </row>
    <row r="7" spans="1:2" x14ac:dyDescent="0.35">
      <c r="A7" s="18"/>
      <c r="B7" s="8"/>
    </row>
    <row r="8" spans="1:2" ht="124"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SPPA ('Scottish Public Pensions Agency').  Its purpose is to set out in one place for convenience the actuarial factors provided by GAD to Scottish Public Pensions Agency from time to time in respect of Local Government Pension Scheme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Scottish Public Pensions Agency or any other third party.</v>
      </c>
    </row>
    <row r="10" spans="1:2" x14ac:dyDescent="0.35">
      <c r="A10" s="18"/>
      <c r="B10" s="9" t="s">
        <v>31</v>
      </c>
    </row>
    <row r="11" spans="1:2" x14ac:dyDescent="0.35">
      <c r="A11" s="19"/>
      <c r="B11" s="10" t="s">
        <v>32</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15A1-7C15-4EA4-84EA-2810F02EE413}">
  <sheetPr codeName="Sheet22"/>
  <dimension ref="A1:E85"/>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x-215</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2014</v>
      </c>
      <c r="C8" s="49"/>
      <c r="D8" s="49"/>
      <c r="E8" s="49"/>
    </row>
    <row r="9" spans="1:5" x14ac:dyDescent="0.25">
      <c r="A9" s="40" t="s">
        <v>150</v>
      </c>
      <c r="B9" s="49" t="s">
        <v>189</v>
      </c>
      <c r="C9" s="49"/>
      <c r="D9" s="49"/>
      <c r="E9" s="49"/>
    </row>
    <row r="10" spans="1:5" x14ac:dyDescent="0.25">
      <c r="A10" s="40" t="s">
        <v>6</v>
      </c>
      <c r="B10" s="49" t="s">
        <v>205</v>
      </c>
      <c r="C10" s="49"/>
      <c r="D10" s="49"/>
      <c r="E10" s="49"/>
    </row>
    <row r="11" spans="1:5" x14ac:dyDescent="0.25">
      <c r="A11" s="40" t="s">
        <v>151</v>
      </c>
      <c r="B11" s="49" t="s">
        <v>165</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215</v>
      </c>
      <c r="C14" s="49"/>
      <c r="D14" s="49"/>
      <c r="E14" s="49"/>
    </row>
    <row r="15" spans="1:5" x14ac:dyDescent="0.25">
      <c r="A15" s="40" t="s">
        <v>380</v>
      </c>
      <c r="B15" s="49" t="s">
        <v>206</v>
      </c>
      <c r="C15" s="49"/>
      <c r="D15" s="49"/>
      <c r="E15" s="49"/>
    </row>
    <row r="16" spans="1:5" x14ac:dyDescent="0.25">
      <c r="A16" s="40" t="s">
        <v>156</v>
      </c>
      <c r="B16" s="49" t="s">
        <v>207</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16</v>
      </c>
      <c r="B27" s="44">
        <v>7.94</v>
      </c>
      <c r="C27" s="44">
        <v>1.57</v>
      </c>
      <c r="D27" s="44">
        <v>0</v>
      </c>
      <c r="E27" s="44">
        <v>0</v>
      </c>
    </row>
    <row r="28" spans="1:5" x14ac:dyDescent="0.25">
      <c r="A28" s="43">
        <v>17</v>
      </c>
      <c r="B28" s="44">
        <v>8.06</v>
      </c>
      <c r="C28" s="44">
        <v>1.6</v>
      </c>
      <c r="D28" s="44">
        <v>0</v>
      </c>
      <c r="E28" s="44">
        <v>0</v>
      </c>
    </row>
    <row r="29" spans="1:5" x14ac:dyDescent="0.25">
      <c r="A29" s="43">
        <v>18</v>
      </c>
      <c r="B29" s="44">
        <v>8.18</v>
      </c>
      <c r="C29" s="44">
        <v>1.7</v>
      </c>
      <c r="D29" s="44">
        <v>0</v>
      </c>
      <c r="E29" s="44">
        <v>0</v>
      </c>
    </row>
    <row r="30" spans="1:5" x14ac:dyDescent="0.25">
      <c r="A30" s="43">
        <v>19</v>
      </c>
      <c r="B30" s="44">
        <v>8.2899999999999991</v>
      </c>
      <c r="C30" s="44">
        <v>1.8</v>
      </c>
      <c r="D30" s="44">
        <v>0</v>
      </c>
      <c r="E30" s="44">
        <v>0</v>
      </c>
    </row>
    <row r="31" spans="1:5" x14ac:dyDescent="0.25">
      <c r="A31" s="43">
        <v>20</v>
      </c>
      <c r="B31" s="44">
        <v>8.41</v>
      </c>
      <c r="C31" s="44">
        <v>1.83</v>
      </c>
      <c r="D31" s="44">
        <v>0</v>
      </c>
      <c r="E31" s="44">
        <v>0</v>
      </c>
    </row>
    <row r="32" spans="1:5" x14ac:dyDescent="0.25">
      <c r="A32" s="43">
        <v>21</v>
      </c>
      <c r="B32" s="44">
        <v>8.5399999999999991</v>
      </c>
      <c r="C32" s="44">
        <v>1.83</v>
      </c>
      <c r="D32" s="44">
        <v>0</v>
      </c>
      <c r="E32" s="44">
        <v>0</v>
      </c>
    </row>
    <row r="33" spans="1:5" x14ac:dyDescent="0.25">
      <c r="A33" s="43">
        <v>22</v>
      </c>
      <c r="B33" s="44">
        <v>8.66</v>
      </c>
      <c r="C33" s="44">
        <v>1.86</v>
      </c>
      <c r="D33" s="44">
        <v>0</v>
      </c>
      <c r="E33" s="44">
        <v>0</v>
      </c>
    </row>
    <row r="34" spans="1:5" x14ac:dyDescent="0.25">
      <c r="A34" s="43">
        <v>23</v>
      </c>
      <c r="B34" s="44">
        <v>8.7799999999999994</v>
      </c>
      <c r="C34" s="44">
        <v>1.89</v>
      </c>
      <c r="D34" s="44">
        <v>0</v>
      </c>
      <c r="E34" s="44">
        <v>0</v>
      </c>
    </row>
    <row r="35" spans="1:5" x14ac:dyDescent="0.25">
      <c r="A35" s="43">
        <v>24</v>
      </c>
      <c r="B35" s="44">
        <v>8.91</v>
      </c>
      <c r="C35" s="44">
        <v>1.93</v>
      </c>
      <c r="D35" s="44">
        <v>0</v>
      </c>
      <c r="E35" s="44">
        <v>0</v>
      </c>
    </row>
    <row r="36" spans="1:5" x14ac:dyDescent="0.25">
      <c r="A36" s="43">
        <v>25</v>
      </c>
      <c r="B36" s="44">
        <v>9.0399999999999991</v>
      </c>
      <c r="C36" s="44">
        <v>1.93</v>
      </c>
      <c r="D36" s="44">
        <v>0</v>
      </c>
      <c r="E36" s="44">
        <v>0</v>
      </c>
    </row>
    <row r="37" spans="1:5" x14ac:dyDescent="0.25">
      <c r="A37" s="43">
        <v>26</v>
      </c>
      <c r="B37" s="44">
        <v>9.16</v>
      </c>
      <c r="C37" s="44">
        <v>1.99</v>
      </c>
      <c r="D37" s="44">
        <v>0</v>
      </c>
      <c r="E37" s="44">
        <v>0</v>
      </c>
    </row>
    <row r="38" spans="1:5" x14ac:dyDescent="0.25">
      <c r="A38" s="43">
        <v>27</v>
      </c>
      <c r="B38" s="44">
        <v>9.2899999999999991</v>
      </c>
      <c r="C38" s="44">
        <v>2.02</v>
      </c>
      <c r="D38" s="44">
        <v>0</v>
      </c>
      <c r="E38" s="44">
        <v>0</v>
      </c>
    </row>
    <row r="39" spans="1:5" x14ac:dyDescent="0.25">
      <c r="A39" s="43">
        <v>28</v>
      </c>
      <c r="B39" s="44">
        <v>9.43</v>
      </c>
      <c r="C39" s="44">
        <v>2.02</v>
      </c>
      <c r="D39" s="44">
        <v>0</v>
      </c>
      <c r="E39" s="44">
        <v>0</v>
      </c>
    </row>
    <row r="40" spans="1:5" x14ac:dyDescent="0.25">
      <c r="A40" s="43">
        <v>29</v>
      </c>
      <c r="B40" s="44">
        <v>9.56</v>
      </c>
      <c r="C40" s="44">
        <v>2.06</v>
      </c>
      <c r="D40" s="44">
        <v>0</v>
      </c>
      <c r="E40" s="44">
        <v>0</v>
      </c>
    </row>
    <row r="41" spans="1:5" x14ac:dyDescent="0.25">
      <c r="A41" s="43">
        <v>30</v>
      </c>
      <c r="B41" s="44">
        <v>9.69</v>
      </c>
      <c r="C41" s="44">
        <v>2.12</v>
      </c>
      <c r="D41" s="44">
        <v>0</v>
      </c>
      <c r="E41" s="44">
        <v>0</v>
      </c>
    </row>
    <row r="42" spans="1:5" x14ac:dyDescent="0.25">
      <c r="A42" s="43">
        <v>31</v>
      </c>
      <c r="B42" s="44">
        <v>9.83</v>
      </c>
      <c r="C42" s="44">
        <v>2.12</v>
      </c>
      <c r="D42" s="44">
        <v>0</v>
      </c>
      <c r="E42" s="44">
        <v>0</v>
      </c>
    </row>
    <row r="43" spans="1:5" x14ac:dyDescent="0.25">
      <c r="A43" s="43">
        <v>32</v>
      </c>
      <c r="B43" s="44">
        <v>9.9700000000000006</v>
      </c>
      <c r="C43" s="44">
        <v>2.16</v>
      </c>
      <c r="D43" s="44">
        <v>0</v>
      </c>
      <c r="E43" s="44">
        <v>0</v>
      </c>
    </row>
    <row r="44" spans="1:5" x14ac:dyDescent="0.25">
      <c r="A44" s="43">
        <v>33</v>
      </c>
      <c r="B44" s="44">
        <v>10.11</v>
      </c>
      <c r="C44" s="44">
        <v>2.16</v>
      </c>
      <c r="D44" s="44">
        <v>0</v>
      </c>
      <c r="E44" s="44">
        <v>0</v>
      </c>
    </row>
    <row r="45" spans="1:5" x14ac:dyDescent="0.25">
      <c r="A45" s="43">
        <v>34</v>
      </c>
      <c r="B45" s="44">
        <v>10.25</v>
      </c>
      <c r="C45" s="44">
        <v>2.19</v>
      </c>
      <c r="D45" s="44">
        <v>0</v>
      </c>
      <c r="E45" s="44">
        <v>0</v>
      </c>
    </row>
    <row r="46" spans="1:5" x14ac:dyDescent="0.25">
      <c r="A46" s="43">
        <v>35</v>
      </c>
      <c r="B46" s="44">
        <v>10.39</v>
      </c>
      <c r="C46" s="44">
        <v>2.2200000000000002</v>
      </c>
      <c r="D46" s="44">
        <v>0</v>
      </c>
      <c r="E46" s="44">
        <v>0</v>
      </c>
    </row>
    <row r="47" spans="1:5" x14ac:dyDescent="0.25">
      <c r="A47" s="43">
        <v>36</v>
      </c>
      <c r="B47" s="44">
        <v>10.53</v>
      </c>
      <c r="C47" s="44">
        <v>2.25</v>
      </c>
      <c r="D47" s="44">
        <v>0</v>
      </c>
      <c r="E47" s="44">
        <v>0</v>
      </c>
    </row>
    <row r="48" spans="1:5" x14ac:dyDescent="0.25">
      <c r="A48" s="43">
        <v>37</v>
      </c>
      <c r="B48" s="44">
        <v>10.68</v>
      </c>
      <c r="C48" s="44">
        <v>2.29</v>
      </c>
      <c r="D48" s="44">
        <v>0</v>
      </c>
      <c r="E48" s="44">
        <v>0</v>
      </c>
    </row>
    <row r="49" spans="1:5" x14ac:dyDescent="0.25">
      <c r="A49" s="43">
        <v>38</v>
      </c>
      <c r="B49" s="44">
        <v>10.82</v>
      </c>
      <c r="C49" s="44">
        <v>2.3199999999999998</v>
      </c>
      <c r="D49" s="44">
        <v>0</v>
      </c>
      <c r="E49" s="44">
        <v>0</v>
      </c>
    </row>
    <row r="50" spans="1:5" x14ac:dyDescent="0.25">
      <c r="A50" s="43">
        <v>39</v>
      </c>
      <c r="B50" s="44">
        <v>10.97</v>
      </c>
      <c r="C50" s="44">
        <v>2.35</v>
      </c>
      <c r="D50" s="44">
        <v>0</v>
      </c>
      <c r="E50" s="44">
        <v>0</v>
      </c>
    </row>
    <row r="51" spans="1:5" x14ac:dyDescent="0.25">
      <c r="A51" s="43">
        <v>40</v>
      </c>
      <c r="B51" s="44">
        <v>11.13</v>
      </c>
      <c r="C51" s="44">
        <v>2.35</v>
      </c>
      <c r="D51" s="44">
        <v>0</v>
      </c>
      <c r="E51" s="44">
        <v>0</v>
      </c>
    </row>
    <row r="52" spans="1:5" x14ac:dyDescent="0.25">
      <c r="A52" s="43">
        <v>41</v>
      </c>
      <c r="B52" s="44">
        <v>11.28</v>
      </c>
      <c r="C52" s="44">
        <v>2.38</v>
      </c>
      <c r="D52" s="44">
        <v>0</v>
      </c>
      <c r="E52" s="44">
        <v>0</v>
      </c>
    </row>
    <row r="53" spans="1:5" x14ac:dyDescent="0.25">
      <c r="A53" s="43">
        <v>42</v>
      </c>
      <c r="B53" s="44">
        <v>11.44</v>
      </c>
      <c r="C53" s="44">
        <v>2.42</v>
      </c>
      <c r="D53" s="44">
        <v>0</v>
      </c>
      <c r="E53" s="44">
        <v>0</v>
      </c>
    </row>
    <row r="54" spans="1:5" x14ac:dyDescent="0.25">
      <c r="A54" s="43">
        <v>43</v>
      </c>
      <c r="B54" s="44">
        <v>11.6</v>
      </c>
      <c r="C54" s="44">
        <v>2.4500000000000002</v>
      </c>
      <c r="D54" s="44">
        <v>0</v>
      </c>
      <c r="E54" s="44">
        <v>0</v>
      </c>
    </row>
    <row r="55" spans="1:5" x14ac:dyDescent="0.25">
      <c r="A55" s="43">
        <v>44</v>
      </c>
      <c r="B55" s="44">
        <v>11.76</v>
      </c>
      <c r="C55" s="44">
        <v>2.4500000000000002</v>
      </c>
      <c r="D55" s="44">
        <v>0</v>
      </c>
      <c r="E55" s="44">
        <v>0</v>
      </c>
    </row>
    <row r="56" spans="1:5" x14ac:dyDescent="0.25">
      <c r="A56" s="43">
        <v>45</v>
      </c>
      <c r="B56" s="44">
        <v>11.92</v>
      </c>
      <c r="C56" s="44">
        <v>2.48</v>
      </c>
      <c r="D56" s="44">
        <v>0</v>
      </c>
      <c r="E56" s="44">
        <v>0</v>
      </c>
    </row>
    <row r="57" spans="1:5" x14ac:dyDescent="0.25">
      <c r="A57" s="43">
        <v>46</v>
      </c>
      <c r="B57" s="44">
        <v>12.08</v>
      </c>
      <c r="C57" s="44">
        <v>2.5099999999999998</v>
      </c>
      <c r="D57" s="44">
        <v>0</v>
      </c>
      <c r="E57" s="44">
        <v>0</v>
      </c>
    </row>
    <row r="58" spans="1:5" x14ac:dyDescent="0.25">
      <c r="A58" s="43">
        <v>47</v>
      </c>
      <c r="B58" s="44">
        <v>12.25</v>
      </c>
      <c r="C58" s="44">
        <v>2.5499999999999998</v>
      </c>
      <c r="D58" s="44">
        <v>0</v>
      </c>
      <c r="E58" s="44">
        <v>0</v>
      </c>
    </row>
    <row r="59" spans="1:5" x14ac:dyDescent="0.25">
      <c r="A59" s="43">
        <v>48</v>
      </c>
      <c r="B59" s="44">
        <v>12.42</v>
      </c>
      <c r="C59" s="44">
        <v>2.5499999999999998</v>
      </c>
      <c r="D59" s="44">
        <v>0</v>
      </c>
      <c r="E59" s="44">
        <v>0</v>
      </c>
    </row>
    <row r="60" spans="1:5" x14ac:dyDescent="0.25">
      <c r="A60" s="43">
        <v>49</v>
      </c>
      <c r="B60" s="44">
        <v>12.59</v>
      </c>
      <c r="C60" s="44">
        <v>2.5499999999999998</v>
      </c>
      <c r="D60" s="44">
        <v>0</v>
      </c>
      <c r="E60" s="44">
        <v>0</v>
      </c>
    </row>
    <row r="61" spans="1:5" x14ac:dyDescent="0.25">
      <c r="A61" s="43">
        <v>50</v>
      </c>
      <c r="B61" s="44">
        <v>12.75</v>
      </c>
      <c r="C61" s="44">
        <v>2.61</v>
      </c>
      <c r="D61" s="44">
        <v>0</v>
      </c>
      <c r="E61" s="44">
        <v>0</v>
      </c>
    </row>
    <row r="62" spans="1:5" x14ac:dyDescent="0.25">
      <c r="A62" s="43">
        <v>51</v>
      </c>
      <c r="B62" s="44">
        <v>12.92</v>
      </c>
      <c r="C62" s="44">
        <v>2.61</v>
      </c>
      <c r="D62" s="44">
        <v>0</v>
      </c>
      <c r="E62" s="44">
        <v>0</v>
      </c>
    </row>
    <row r="63" spans="1:5" x14ac:dyDescent="0.25">
      <c r="A63" s="43">
        <v>52</v>
      </c>
      <c r="B63" s="44">
        <v>13.1</v>
      </c>
      <c r="C63" s="44">
        <v>2.61</v>
      </c>
      <c r="D63" s="44">
        <v>0</v>
      </c>
      <c r="E63" s="44">
        <v>0</v>
      </c>
    </row>
    <row r="64" spans="1:5" x14ac:dyDescent="0.25">
      <c r="A64" s="43">
        <v>53</v>
      </c>
      <c r="B64" s="44">
        <v>13.27</v>
      </c>
      <c r="C64" s="44">
        <v>2.61</v>
      </c>
      <c r="D64" s="44">
        <v>0</v>
      </c>
      <c r="E64" s="44">
        <v>0</v>
      </c>
    </row>
    <row r="65" spans="1:5" x14ac:dyDescent="0.25">
      <c r="A65" s="43">
        <v>54</v>
      </c>
      <c r="B65" s="44">
        <v>13.44</v>
      </c>
      <c r="C65" s="44">
        <v>2.64</v>
      </c>
      <c r="D65" s="44">
        <v>0</v>
      </c>
      <c r="E65" s="44">
        <v>0</v>
      </c>
    </row>
    <row r="66" spans="1:5" x14ac:dyDescent="0.25">
      <c r="A66" s="43">
        <v>55</v>
      </c>
      <c r="B66" s="44">
        <v>13.61</v>
      </c>
      <c r="C66" s="44">
        <v>2.64</v>
      </c>
      <c r="D66" s="44">
        <v>0</v>
      </c>
      <c r="E66" s="44">
        <v>0</v>
      </c>
    </row>
    <row r="67" spans="1:5" x14ac:dyDescent="0.25">
      <c r="A67" s="43">
        <v>56</v>
      </c>
      <c r="B67" s="44">
        <v>13.79</v>
      </c>
      <c r="C67" s="44">
        <v>2.64</v>
      </c>
      <c r="D67" s="44">
        <v>0</v>
      </c>
      <c r="E67" s="44">
        <v>0</v>
      </c>
    </row>
    <row r="68" spans="1:5" x14ac:dyDescent="0.25">
      <c r="A68" s="43">
        <v>57</v>
      </c>
      <c r="B68" s="44">
        <v>13.97</v>
      </c>
      <c r="C68" s="44">
        <v>2.64</v>
      </c>
      <c r="D68" s="44">
        <v>0</v>
      </c>
      <c r="E68" s="44">
        <v>0</v>
      </c>
    </row>
    <row r="69" spans="1:5" x14ac:dyDescent="0.25">
      <c r="A69" s="43">
        <v>58</v>
      </c>
      <c r="B69" s="44">
        <v>14.16</v>
      </c>
      <c r="C69" s="44">
        <v>2.64</v>
      </c>
      <c r="D69" s="44">
        <v>0</v>
      </c>
      <c r="E69" s="44">
        <v>0</v>
      </c>
    </row>
    <row r="70" spans="1:5" x14ac:dyDescent="0.25">
      <c r="A70" s="43">
        <v>59</v>
      </c>
      <c r="B70" s="44">
        <v>14.35</v>
      </c>
      <c r="C70" s="44">
        <v>2.64</v>
      </c>
      <c r="D70" s="44">
        <v>0</v>
      </c>
      <c r="E70" s="44">
        <v>0</v>
      </c>
    </row>
    <row r="71" spans="1:5" x14ac:dyDescent="0.25">
      <c r="A71" s="43">
        <v>60</v>
      </c>
      <c r="B71" s="44">
        <v>14.56</v>
      </c>
      <c r="C71" s="44">
        <v>2.61</v>
      </c>
      <c r="D71" s="44">
        <v>0</v>
      </c>
      <c r="E71" s="44">
        <v>0</v>
      </c>
    </row>
    <row r="72" spans="1:5" x14ac:dyDescent="0.25">
      <c r="A72" s="43">
        <v>61</v>
      </c>
      <c r="B72" s="44">
        <v>14.78</v>
      </c>
      <c r="C72" s="44">
        <v>2.58</v>
      </c>
      <c r="D72" s="44">
        <v>0</v>
      </c>
      <c r="E72" s="44">
        <v>0</v>
      </c>
    </row>
    <row r="73" spans="1:5" x14ac:dyDescent="0.25">
      <c r="A73" s="43">
        <v>62</v>
      </c>
      <c r="B73" s="44">
        <v>15.01</v>
      </c>
      <c r="C73" s="44">
        <v>2.58</v>
      </c>
      <c r="D73" s="44">
        <v>0</v>
      </c>
      <c r="E73" s="44">
        <v>0</v>
      </c>
    </row>
    <row r="74" spans="1:5" x14ac:dyDescent="0.25">
      <c r="A74" s="43">
        <v>63</v>
      </c>
      <c r="B74" s="44">
        <v>15.26</v>
      </c>
      <c r="C74" s="44">
        <v>2.5499999999999998</v>
      </c>
      <c r="D74" s="44">
        <v>0</v>
      </c>
      <c r="E74" s="44">
        <v>0</v>
      </c>
    </row>
    <row r="75" spans="1:5" x14ac:dyDescent="0.25">
      <c r="A75" s="43">
        <v>64</v>
      </c>
      <c r="B75" s="44">
        <v>15.54</v>
      </c>
      <c r="C75" s="44">
        <v>2.5099999999999998</v>
      </c>
      <c r="D75" s="44">
        <v>0</v>
      </c>
      <c r="E75" s="44">
        <v>0</v>
      </c>
    </row>
    <row r="76" spans="1:5" x14ac:dyDescent="0.25">
      <c r="A76" s="43">
        <v>65</v>
      </c>
      <c r="B76" s="44">
        <v>15.84</v>
      </c>
      <c r="C76" s="44">
        <v>2.48</v>
      </c>
      <c r="D76" s="44">
        <v>0</v>
      </c>
      <c r="E76" s="44">
        <v>0</v>
      </c>
    </row>
    <row r="77" spans="1:5" x14ac:dyDescent="0.25">
      <c r="A77" s="43">
        <v>66</v>
      </c>
      <c r="B77" s="44">
        <v>16.18</v>
      </c>
      <c r="C77" s="44">
        <v>2.42</v>
      </c>
      <c r="D77" s="44">
        <v>0</v>
      </c>
      <c r="E77" s="44">
        <v>0</v>
      </c>
    </row>
    <row r="78" spans="1:5" x14ac:dyDescent="0.25">
      <c r="A78" s="43">
        <v>67</v>
      </c>
      <c r="B78" s="44">
        <v>16.54</v>
      </c>
      <c r="C78" s="44">
        <v>2.38</v>
      </c>
      <c r="D78" s="44">
        <v>0</v>
      </c>
      <c r="E78" s="44">
        <v>0</v>
      </c>
    </row>
    <row r="79" spans="1:5" x14ac:dyDescent="0.25">
      <c r="A79" s="43">
        <v>68</v>
      </c>
      <c r="B79" s="44">
        <v>16.11</v>
      </c>
      <c r="C79" s="44">
        <v>2.34</v>
      </c>
      <c r="D79" s="44">
        <v>0</v>
      </c>
      <c r="E79" s="44">
        <v>0</v>
      </c>
    </row>
    <row r="80" spans="1:5" x14ac:dyDescent="0.25">
      <c r="A80" s="43">
        <v>69</v>
      </c>
      <c r="B80" s="44">
        <v>15.43</v>
      </c>
      <c r="C80" s="44">
        <v>2.2000000000000002</v>
      </c>
      <c r="D80" s="44">
        <v>0</v>
      </c>
      <c r="E80" s="44">
        <v>0</v>
      </c>
    </row>
    <row r="81" spans="1:5" x14ac:dyDescent="0.25">
      <c r="A81" s="43">
        <v>70</v>
      </c>
      <c r="B81" s="44">
        <v>14.74</v>
      </c>
      <c r="C81" s="44">
        <v>2.0699999999999998</v>
      </c>
      <c r="D81" s="44">
        <v>0</v>
      </c>
      <c r="E81" s="44">
        <v>0</v>
      </c>
    </row>
    <row r="82" spans="1:5" x14ac:dyDescent="0.25">
      <c r="A82" s="43">
        <v>71</v>
      </c>
      <c r="B82" s="44">
        <v>14.07</v>
      </c>
      <c r="C82" s="44">
        <v>2.0499999999999998</v>
      </c>
      <c r="D82" s="44">
        <v>0</v>
      </c>
      <c r="E82" s="44">
        <v>0</v>
      </c>
    </row>
    <row r="83" spans="1:5" x14ac:dyDescent="0.25">
      <c r="A83" s="43">
        <v>72</v>
      </c>
      <c r="B83" s="44">
        <v>13.4</v>
      </c>
      <c r="C83" s="44">
        <v>2.02</v>
      </c>
      <c r="D83" s="44">
        <v>0</v>
      </c>
      <c r="E83" s="44">
        <v>0</v>
      </c>
    </row>
    <row r="84" spans="1:5" x14ac:dyDescent="0.25">
      <c r="A84" s="43">
        <v>73</v>
      </c>
      <c r="B84" s="44">
        <v>12.74</v>
      </c>
      <c r="C84" s="44">
        <v>1.99</v>
      </c>
      <c r="D84" s="44">
        <v>0</v>
      </c>
      <c r="E84" s="44">
        <v>0</v>
      </c>
    </row>
    <row r="85" spans="1:5" x14ac:dyDescent="0.25">
      <c r="A85" s="43">
        <v>74</v>
      </c>
      <c r="B85" s="44">
        <v>12.09</v>
      </c>
      <c r="C85" s="44">
        <v>1.85</v>
      </c>
      <c r="D85" s="44">
        <v>0</v>
      </c>
      <c r="E85" s="44">
        <v>0</v>
      </c>
    </row>
  </sheetData>
  <sheetProtection algorithmName="SHA-512" hashValue="64wbOfQrLiLQTL+w0+e0nHuVQjR7UvFH7unZQzKh6iH9QeamE4kxFF6CW/j6/94F60l2opPmHaZEQViyskd2hQ==" saltValue="cDyvccIh2Iu6Q8dPKwKzbA==" spinCount="100000" sheet="1" objects="1" scenarios="1"/>
  <conditionalFormatting sqref="A6:A21">
    <cfRule type="expression" dxfId="493" priority="1" stopIfTrue="1">
      <formula>MOD(ROW(),2)=0</formula>
    </cfRule>
    <cfRule type="expression" dxfId="492" priority="2" stopIfTrue="1">
      <formula>MOD(ROW(),2)&lt;&gt;0</formula>
    </cfRule>
  </conditionalFormatting>
  <conditionalFormatting sqref="B6:E21">
    <cfRule type="expression" dxfId="491" priority="3" stopIfTrue="1">
      <formula>MOD(ROW(),2)=0</formula>
    </cfRule>
    <cfRule type="expression" dxfId="490" priority="4" stopIfTrue="1">
      <formula>MOD(ROW(),2)&lt;&gt;0</formula>
    </cfRule>
  </conditionalFormatting>
  <conditionalFormatting sqref="A26:A85">
    <cfRule type="expression" dxfId="489" priority="5" stopIfTrue="1">
      <formula>MOD(ROW(),2)=0</formula>
    </cfRule>
    <cfRule type="expression" dxfId="488" priority="6" stopIfTrue="1">
      <formula>MOD(ROW(),2)&lt;&gt;0</formula>
    </cfRule>
  </conditionalFormatting>
  <conditionalFormatting sqref="B26:E85">
    <cfRule type="expression" dxfId="487" priority="7" stopIfTrue="1">
      <formula>MOD(ROW(),2)=0</formula>
    </cfRule>
    <cfRule type="expression" dxfId="486" priority="8"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B66E9-F574-42AB-8157-1A076B8113BC}">
  <sheetPr codeName="Sheet23"/>
  <dimension ref="A1:E85"/>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x-216</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2014</v>
      </c>
      <c r="C8" s="49"/>
      <c r="D8" s="49"/>
      <c r="E8" s="49"/>
    </row>
    <row r="9" spans="1:5" x14ac:dyDescent="0.25">
      <c r="A9" s="40" t="s">
        <v>150</v>
      </c>
      <c r="B9" s="49" t="s">
        <v>189</v>
      </c>
      <c r="C9" s="49"/>
      <c r="D9" s="49"/>
      <c r="E9" s="49"/>
    </row>
    <row r="10" spans="1:5" x14ac:dyDescent="0.25">
      <c r="A10" s="40" t="s">
        <v>6</v>
      </c>
      <c r="B10" s="49" t="s">
        <v>205</v>
      </c>
      <c r="C10" s="49"/>
      <c r="D10" s="49"/>
      <c r="E10" s="49"/>
    </row>
    <row r="11" spans="1:5" x14ac:dyDescent="0.25">
      <c r="A11" s="40" t="s">
        <v>151</v>
      </c>
      <c r="B11" s="49" t="s">
        <v>170</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216</v>
      </c>
      <c r="C14" s="49"/>
      <c r="D14" s="49"/>
      <c r="E14" s="49"/>
    </row>
    <row r="15" spans="1:5" x14ac:dyDescent="0.25">
      <c r="A15" s="40" t="s">
        <v>380</v>
      </c>
      <c r="B15" s="49" t="s">
        <v>208</v>
      </c>
      <c r="C15" s="49"/>
      <c r="D15" s="49"/>
      <c r="E15" s="49"/>
    </row>
    <row r="16" spans="1:5" x14ac:dyDescent="0.25">
      <c r="A16" s="40" t="s">
        <v>156</v>
      </c>
      <c r="B16" s="49" t="s">
        <v>209</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16</v>
      </c>
      <c r="B27" s="44">
        <v>7.94</v>
      </c>
      <c r="C27" s="44">
        <v>1.57</v>
      </c>
      <c r="D27" s="44">
        <v>0</v>
      </c>
      <c r="E27" s="44">
        <v>0</v>
      </c>
    </row>
    <row r="28" spans="1:5" x14ac:dyDescent="0.25">
      <c r="A28" s="43">
        <v>17</v>
      </c>
      <c r="B28" s="44">
        <v>8.06</v>
      </c>
      <c r="C28" s="44">
        <v>1.6</v>
      </c>
      <c r="D28" s="44">
        <v>0</v>
      </c>
      <c r="E28" s="44">
        <v>0</v>
      </c>
    </row>
    <row r="29" spans="1:5" x14ac:dyDescent="0.25">
      <c r="A29" s="43">
        <v>18</v>
      </c>
      <c r="B29" s="44">
        <v>8.18</v>
      </c>
      <c r="C29" s="44">
        <v>1.7</v>
      </c>
      <c r="D29" s="44">
        <v>0</v>
      </c>
      <c r="E29" s="44">
        <v>0</v>
      </c>
    </row>
    <row r="30" spans="1:5" x14ac:dyDescent="0.25">
      <c r="A30" s="43">
        <v>19</v>
      </c>
      <c r="B30" s="44">
        <v>8.2899999999999991</v>
      </c>
      <c r="C30" s="44">
        <v>1.8</v>
      </c>
      <c r="D30" s="44">
        <v>0</v>
      </c>
      <c r="E30" s="44">
        <v>0</v>
      </c>
    </row>
    <row r="31" spans="1:5" x14ac:dyDescent="0.25">
      <c r="A31" s="43">
        <v>20</v>
      </c>
      <c r="B31" s="44">
        <v>8.41</v>
      </c>
      <c r="C31" s="44">
        <v>1.83</v>
      </c>
      <c r="D31" s="44">
        <v>0</v>
      </c>
      <c r="E31" s="44">
        <v>0</v>
      </c>
    </row>
    <row r="32" spans="1:5" x14ac:dyDescent="0.25">
      <c r="A32" s="43">
        <v>21</v>
      </c>
      <c r="B32" s="44">
        <v>8.5399999999999991</v>
      </c>
      <c r="C32" s="44">
        <v>1.83</v>
      </c>
      <c r="D32" s="44">
        <v>0</v>
      </c>
      <c r="E32" s="44">
        <v>0</v>
      </c>
    </row>
    <row r="33" spans="1:5" x14ac:dyDescent="0.25">
      <c r="A33" s="43">
        <v>22</v>
      </c>
      <c r="B33" s="44">
        <v>8.66</v>
      </c>
      <c r="C33" s="44">
        <v>1.86</v>
      </c>
      <c r="D33" s="44">
        <v>0</v>
      </c>
      <c r="E33" s="44">
        <v>0</v>
      </c>
    </row>
    <row r="34" spans="1:5" x14ac:dyDescent="0.25">
      <c r="A34" s="43">
        <v>23</v>
      </c>
      <c r="B34" s="44">
        <v>8.7799999999999994</v>
      </c>
      <c r="C34" s="44">
        <v>1.89</v>
      </c>
      <c r="D34" s="44">
        <v>0</v>
      </c>
      <c r="E34" s="44">
        <v>0</v>
      </c>
    </row>
    <row r="35" spans="1:5" x14ac:dyDescent="0.25">
      <c r="A35" s="43">
        <v>24</v>
      </c>
      <c r="B35" s="44">
        <v>8.91</v>
      </c>
      <c r="C35" s="44">
        <v>1.93</v>
      </c>
      <c r="D35" s="44">
        <v>0</v>
      </c>
      <c r="E35" s="44">
        <v>0</v>
      </c>
    </row>
    <row r="36" spans="1:5" x14ac:dyDescent="0.25">
      <c r="A36" s="43">
        <v>25</v>
      </c>
      <c r="B36" s="44">
        <v>9.0399999999999991</v>
      </c>
      <c r="C36" s="44">
        <v>1.93</v>
      </c>
      <c r="D36" s="44">
        <v>0</v>
      </c>
      <c r="E36" s="44">
        <v>0</v>
      </c>
    </row>
    <row r="37" spans="1:5" x14ac:dyDescent="0.25">
      <c r="A37" s="43">
        <v>26</v>
      </c>
      <c r="B37" s="44">
        <v>9.16</v>
      </c>
      <c r="C37" s="44">
        <v>1.99</v>
      </c>
      <c r="D37" s="44">
        <v>0</v>
      </c>
      <c r="E37" s="44">
        <v>0</v>
      </c>
    </row>
    <row r="38" spans="1:5" x14ac:dyDescent="0.25">
      <c r="A38" s="43">
        <v>27</v>
      </c>
      <c r="B38" s="44">
        <v>9.2899999999999991</v>
      </c>
      <c r="C38" s="44">
        <v>2.02</v>
      </c>
      <c r="D38" s="44">
        <v>0</v>
      </c>
      <c r="E38" s="44">
        <v>0</v>
      </c>
    </row>
    <row r="39" spans="1:5" x14ac:dyDescent="0.25">
      <c r="A39" s="43">
        <v>28</v>
      </c>
      <c r="B39" s="44">
        <v>9.43</v>
      </c>
      <c r="C39" s="44">
        <v>2.02</v>
      </c>
      <c r="D39" s="44">
        <v>0</v>
      </c>
      <c r="E39" s="44">
        <v>0</v>
      </c>
    </row>
    <row r="40" spans="1:5" x14ac:dyDescent="0.25">
      <c r="A40" s="43">
        <v>29</v>
      </c>
      <c r="B40" s="44">
        <v>9.56</v>
      </c>
      <c r="C40" s="44">
        <v>2.06</v>
      </c>
      <c r="D40" s="44">
        <v>0</v>
      </c>
      <c r="E40" s="44">
        <v>0</v>
      </c>
    </row>
    <row r="41" spans="1:5" x14ac:dyDescent="0.25">
      <c r="A41" s="43">
        <v>30</v>
      </c>
      <c r="B41" s="44">
        <v>9.69</v>
      </c>
      <c r="C41" s="44">
        <v>2.12</v>
      </c>
      <c r="D41" s="44">
        <v>0</v>
      </c>
      <c r="E41" s="44">
        <v>0</v>
      </c>
    </row>
    <row r="42" spans="1:5" x14ac:dyDescent="0.25">
      <c r="A42" s="43">
        <v>31</v>
      </c>
      <c r="B42" s="44">
        <v>9.83</v>
      </c>
      <c r="C42" s="44">
        <v>2.12</v>
      </c>
      <c r="D42" s="44">
        <v>0</v>
      </c>
      <c r="E42" s="44">
        <v>0</v>
      </c>
    </row>
    <row r="43" spans="1:5" x14ac:dyDescent="0.25">
      <c r="A43" s="43">
        <v>32</v>
      </c>
      <c r="B43" s="44">
        <v>9.9700000000000006</v>
      </c>
      <c r="C43" s="44">
        <v>2.16</v>
      </c>
      <c r="D43" s="44">
        <v>0</v>
      </c>
      <c r="E43" s="44">
        <v>0</v>
      </c>
    </row>
    <row r="44" spans="1:5" x14ac:dyDescent="0.25">
      <c r="A44" s="43">
        <v>33</v>
      </c>
      <c r="B44" s="44">
        <v>10.11</v>
      </c>
      <c r="C44" s="44">
        <v>2.16</v>
      </c>
      <c r="D44" s="44">
        <v>0</v>
      </c>
      <c r="E44" s="44">
        <v>0</v>
      </c>
    </row>
    <row r="45" spans="1:5" x14ac:dyDescent="0.25">
      <c r="A45" s="43">
        <v>34</v>
      </c>
      <c r="B45" s="44">
        <v>10.25</v>
      </c>
      <c r="C45" s="44">
        <v>2.19</v>
      </c>
      <c r="D45" s="44">
        <v>0</v>
      </c>
      <c r="E45" s="44">
        <v>0</v>
      </c>
    </row>
    <row r="46" spans="1:5" x14ac:dyDescent="0.25">
      <c r="A46" s="43">
        <v>35</v>
      </c>
      <c r="B46" s="44">
        <v>10.39</v>
      </c>
      <c r="C46" s="44">
        <v>2.2200000000000002</v>
      </c>
      <c r="D46" s="44">
        <v>0</v>
      </c>
      <c r="E46" s="44">
        <v>0</v>
      </c>
    </row>
    <row r="47" spans="1:5" x14ac:dyDescent="0.25">
      <c r="A47" s="43">
        <v>36</v>
      </c>
      <c r="B47" s="44">
        <v>10.53</v>
      </c>
      <c r="C47" s="44">
        <v>2.25</v>
      </c>
      <c r="D47" s="44">
        <v>0</v>
      </c>
      <c r="E47" s="44">
        <v>0</v>
      </c>
    </row>
    <row r="48" spans="1:5" x14ac:dyDescent="0.25">
      <c r="A48" s="43">
        <v>37</v>
      </c>
      <c r="B48" s="44">
        <v>10.68</v>
      </c>
      <c r="C48" s="44">
        <v>2.29</v>
      </c>
      <c r="D48" s="44">
        <v>0</v>
      </c>
      <c r="E48" s="44">
        <v>0</v>
      </c>
    </row>
    <row r="49" spans="1:5" x14ac:dyDescent="0.25">
      <c r="A49" s="43">
        <v>38</v>
      </c>
      <c r="B49" s="44">
        <v>10.82</v>
      </c>
      <c r="C49" s="44">
        <v>2.3199999999999998</v>
      </c>
      <c r="D49" s="44">
        <v>0</v>
      </c>
      <c r="E49" s="44">
        <v>0</v>
      </c>
    </row>
    <row r="50" spans="1:5" x14ac:dyDescent="0.25">
      <c r="A50" s="43">
        <v>39</v>
      </c>
      <c r="B50" s="44">
        <v>10.97</v>
      </c>
      <c r="C50" s="44">
        <v>2.35</v>
      </c>
      <c r="D50" s="44">
        <v>0</v>
      </c>
      <c r="E50" s="44">
        <v>0</v>
      </c>
    </row>
    <row r="51" spans="1:5" x14ac:dyDescent="0.25">
      <c r="A51" s="43">
        <v>40</v>
      </c>
      <c r="B51" s="44">
        <v>11.13</v>
      </c>
      <c r="C51" s="44">
        <v>2.35</v>
      </c>
      <c r="D51" s="44">
        <v>0</v>
      </c>
      <c r="E51" s="44">
        <v>0</v>
      </c>
    </row>
    <row r="52" spans="1:5" x14ac:dyDescent="0.25">
      <c r="A52" s="43">
        <v>41</v>
      </c>
      <c r="B52" s="44">
        <v>11.28</v>
      </c>
      <c r="C52" s="44">
        <v>2.38</v>
      </c>
      <c r="D52" s="44">
        <v>0</v>
      </c>
      <c r="E52" s="44">
        <v>0</v>
      </c>
    </row>
    <row r="53" spans="1:5" x14ac:dyDescent="0.25">
      <c r="A53" s="43">
        <v>42</v>
      </c>
      <c r="B53" s="44">
        <v>11.44</v>
      </c>
      <c r="C53" s="44">
        <v>2.42</v>
      </c>
      <c r="D53" s="44">
        <v>0</v>
      </c>
      <c r="E53" s="44">
        <v>0</v>
      </c>
    </row>
    <row r="54" spans="1:5" x14ac:dyDescent="0.25">
      <c r="A54" s="43">
        <v>43</v>
      </c>
      <c r="B54" s="44">
        <v>11.6</v>
      </c>
      <c r="C54" s="44">
        <v>2.4500000000000002</v>
      </c>
      <c r="D54" s="44">
        <v>0</v>
      </c>
      <c r="E54" s="44">
        <v>0</v>
      </c>
    </row>
    <row r="55" spans="1:5" x14ac:dyDescent="0.25">
      <c r="A55" s="43">
        <v>44</v>
      </c>
      <c r="B55" s="44">
        <v>11.76</v>
      </c>
      <c r="C55" s="44">
        <v>2.4500000000000002</v>
      </c>
      <c r="D55" s="44">
        <v>0</v>
      </c>
      <c r="E55" s="44">
        <v>0</v>
      </c>
    </row>
    <row r="56" spans="1:5" x14ac:dyDescent="0.25">
      <c r="A56" s="43">
        <v>45</v>
      </c>
      <c r="B56" s="44">
        <v>11.92</v>
      </c>
      <c r="C56" s="44">
        <v>2.48</v>
      </c>
      <c r="D56" s="44">
        <v>0</v>
      </c>
      <c r="E56" s="44">
        <v>0</v>
      </c>
    </row>
    <row r="57" spans="1:5" x14ac:dyDescent="0.25">
      <c r="A57" s="43">
        <v>46</v>
      </c>
      <c r="B57" s="44">
        <v>12.08</v>
      </c>
      <c r="C57" s="44">
        <v>2.5099999999999998</v>
      </c>
      <c r="D57" s="44">
        <v>0</v>
      </c>
      <c r="E57" s="44">
        <v>0</v>
      </c>
    </row>
    <row r="58" spans="1:5" x14ac:dyDescent="0.25">
      <c r="A58" s="43">
        <v>47</v>
      </c>
      <c r="B58" s="44">
        <v>12.25</v>
      </c>
      <c r="C58" s="44">
        <v>2.5499999999999998</v>
      </c>
      <c r="D58" s="44">
        <v>0</v>
      </c>
      <c r="E58" s="44">
        <v>0</v>
      </c>
    </row>
    <row r="59" spans="1:5" x14ac:dyDescent="0.25">
      <c r="A59" s="43">
        <v>48</v>
      </c>
      <c r="B59" s="44">
        <v>12.42</v>
      </c>
      <c r="C59" s="44">
        <v>2.5499999999999998</v>
      </c>
      <c r="D59" s="44">
        <v>0</v>
      </c>
      <c r="E59" s="44">
        <v>0</v>
      </c>
    </row>
    <row r="60" spans="1:5" x14ac:dyDescent="0.25">
      <c r="A60" s="43">
        <v>49</v>
      </c>
      <c r="B60" s="44">
        <v>12.59</v>
      </c>
      <c r="C60" s="44">
        <v>2.5499999999999998</v>
      </c>
      <c r="D60" s="44">
        <v>0</v>
      </c>
      <c r="E60" s="44">
        <v>0</v>
      </c>
    </row>
    <row r="61" spans="1:5" x14ac:dyDescent="0.25">
      <c r="A61" s="43">
        <v>50</v>
      </c>
      <c r="B61" s="44">
        <v>12.75</v>
      </c>
      <c r="C61" s="44">
        <v>2.61</v>
      </c>
      <c r="D61" s="44">
        <v>0</v>
      </c>
      <c r="E61" s="44">
        <v>0</v>
      </c>
    </row>
    <row r="62" spans="1:5" x14ac:dyDescent="0.25">
      <c r="A62" s="43">
        <v>51</v>
      </c>
      <c r="B62" s="44">
        <v>12.92</v>
      </c>
      <c r="C62" s="44">
        <v>2.61</v>
      </c>
      <c r="D62" s="44">
        <v>0</v>
      </c>
      <c r="E62" s="44">
        <v>0</v>
      </c>
    </row>
    <row r="63" spans="1:5" x14ac:dyDescent="0.25">
      <c r="A63" s="43">
        <v>52</v>
      </c>
      <c r="B63" s="44">
        <v>13.1</v>
      </c>
      <c r="C63" s="44">
        <v>2.61</v>
      </c>
      <c r="D63" s="44">
        <v>0</v>
      </c>
      <c r="E63" s="44">
        <v>0</v>
      </c>
    </row>
    <row r="64" spans="1:5" x14ac:dyDescent="0.25">
      <c r="A64" s="43">
        <v>53</v>
      </c>
      <c r="B64" s="44">
        <v>13.27</v>
      </c>
      <c r="C64" s="44">
        <v>2.61</v>
      </c>
      <c r="D64" s="44">
        <v>0</v>
      </c>
      <c r="E64" s="44">
        <v>0</v>
      </c>
    </row>
    <row r="65" spans="1:5" x14ac:dyDescent="0.25">
      <c r="A65" s="43">
        <v>54</v>
      </c>
      <c r="B65" s="44">
        <v>13.44</v>
      </c>
      <c r="C65" s="44">
        <v>2.64</v>
      </c>
      <c r="D65" s="44">
        <v>0</v>
      </c>
      <c r="E65" s="44">
        <v>0</v>
      </c>
    </row>
    <row r="66" spans="1:5" x14ac:dyDescent="0.25">
      <c r="A66" s="43">
        <v>55</v>
      </c>
      <c r="B66" s="44">
        <v>13.61</v>
      </c>
      <c r="C66" s="44">
        <v>2.64</v>
      </c>
      <c r="D66" s="44">
        <v>0</v>
      </c>
      <c r="E66" s="44">
        <v>0</v>
      </c>
    </row>
    <row r="67" spans="1:5" x14ac:dyDescent="0.25">
      <c r="A67" s="43">
        <v>56</v>
      </c>
      <c r="B67" s="44">
        <v>13.79</v>
      </c>
      <c r="C67" s="44">
        <v>2.64</v>
      </c>
      <c r="D67" s="44">
        <v>0</v>
      </c>
      <c r="E67" s="44">
        <v>0</v>
      </c>
    </row>
    <row r="68" spans="1:5" x14ac:dyDescent="0.25">
      <c r="A68" s="43">
        <v>57</v>
      </c>
      <c r="B68" s="44">
        <v>13.97</v>
      </c>
      <c r="C68" s="44">
        <v>2.64</v>
      </c>
      <c r="D68" s="44">
        <v>0</v>
      </c>
      <c r="E68" s="44">
        <v>0</v>
      </c>
    </row>
    <row r="69" spans="1:5" x14ac:dyDescent="0.25">
      <c r="A69" s="43">
        <v>58</v>
      </c>
      <c r="B69" s="44">
        <v>14.16</v>
      </c>
      <c r="C69" s="44">
        <v>2.64</v>
      </c>
      <c r="D69" s="44">
        <v>0</v>
      </c>
      <c r="E69" s="44">
        <v>0</v>
      </c>
    </row>
    <row r="70" spans="1:5" x14ac:dyDescent="0.25">
      <c r="A70" s="43">
        <v>59</v>
      </c>
      <c r="B70" s="44">
        <v>14.35</v>
      </c>
      <c r="C70" s="44">
        <v>2.64</v>
      </c>
      <c r="D70" s="44">
        <v>0</v>
      </c>
      <c r="E70" s="44">
        <v>0</v>
      </c>
    </row>
    <row r="71" spans="1:5" x14ac:dyDescent="0.25">
      <c r="A71" s="43">
        <v>60</v>
      </c>
      <c r="B71" s="44">
        <v>14.56</v>
      </c>
      <c r="C71" s="44">
        <v>2.61</v>
      </c>
      <c r="D71" s="44">
        <v>0</v>
      </c>
      <c r="E71" s="44">
        <v>0</v>
      </c>
    </row>
    <row r="72" spans="1:5" x14ac:dyDescent="0.25">
      <c r="A72" s="43">
        <v>61</v>
      </c>
      <c r="B72" s="44">
        <v>14.78</v>
      </c>
      <c r="C72" s="44">
        <v>2.58</v>
      </c>
      <c r="D72" s="44">
        <v>0</v>
      </c>
      <c r="E72" s="44">
        <v>0</v>
      </c>
    </row>
    <row r="73" spans="1:5" x14ac:dyDescent="0.25">
      <c r="A73" s="43">
        <v>62</v>
      </c>
      <c r="B73" s="44">
        <v>15.01</v>
      </c>
      <c r="C73" s="44">
        <v>2.58</v>
      </c>
      <c r="D73" s="44">
        <v>0</v>
      </c>
      <c r="E73" s="44">
        <v>0</v>
      </c>
    </row>
    <row r="74" spans="1:5" x14ac:dyDescent="0.25">
      <c r="A74" s="43">
        <v>63</v>
      </c>
      <c r="B74" s="44">
        <v>15.26</v>
      </c>
      <c r="C74" s="44">
        <v>2.5499999999999998</v>
      </c>
      <c r="D74" s="44">
        <v>0</v>
      </c>
      <c r="E74" s="44">
        <v>0</v>
      </c>
    </row>
    <row r="75" spans="1:5" x14ac:dyDescent="0.25">
      <c r="A75" s="43">
        <v>64</v>
      </c>
      <c r="B75" s="44">
        <v>15.54</v>
      </c>
      <c r="C75" s="44">
        <v>2.5099999999999998</v>
      </c>
      <c r="D75" s="44">
        <v>0</v>
      </c>
      <c r="E75" s="44">
        <v>0</v>
      </c>
    </row>
    <row r="76" spans="1:5" x14ac:dyDescent="0.25">
      <c r="A76" s="43">
        <v>65</v>
      </c>
      <c r="B76" s="44">
        <v>15.84</v>
      </c>
      <c r="C76" s="44">
        <v>2.48</v>
      </c>
      <c r="D76" s="44">
        <v>0</v>
      </c>
      <c r="E76" s="44">
        <v>0</v>
      </c>
    </row>
    <row r="77" spans="1:5" x14ac:dyDescent="0.25">
      <c r="A77" s="43">
        <v>66</v>
      </c>
      <c r="B77" s="44">
        <v>16.18</v>
      </c>
      <c r="C77" s="44">
        <v>2.42</v>
      </c>
      <c r="D77" s="44">
        <v>0</v>
      </c>
      <c r="E77" s="44">
        <v>0</v>
      </c>
    </row>
    <row r="78" spans="1:5" x14ac:dyDescent="0.25">
      <c r="A78" s="43">
        <v>67</v>
      </c>
      <c r="B78" s="44">
        <v>16.54</v>
      </c>
      <c r="C78" s="44">
        <v>2.38</v>
      </c>
      <c r="D78" s="44">
        <v>0</v>
      </c>
      <c r="E78" s="44">
        <v>0</v>
      </c>
    </row>
    <row r="79" spans="1:5" x14ac:dyDescent="0.25">
      <c r="A79" s="43">
        <v>68</v>
      </c>
      <c r="B79" s="44">
        <v>16.11</v>
      </c>
      <c r="C79" s="44">
        <v>2.34</v>
      </c>
      <c r="D79" s="44">
        <v>0</v>
      </c>
      <c r="E79" s="44">
        <v>0</v>
      </c>
    </row>
    <row r="80" spans="1:5" x14ac:dyDescent="0.25">
      <c r="A80" s="43">
        <v>69</v>
      </c>
      <c r="B80" s="44">
        <v>15.43</v>
      </c>
      <c r="C80" s="44">
        <v>2.2000000000000002</v>
      </c>
      <c r="D80" s="44">
        <v>0</v>
      </c>
      <c r="E80" s="44">
        <v>0</v>
      </c>
    </row>
    <row r="81" spans="1:5" x14ac:dyDescent="0.25">
      <c r="A81" s="43">
        <v>70</v>
      </c>
      <c r="B81" s="44">
        <v>14.74</v>
      </c>
      <c r="C81" s="44">
        <v>2.0699999999999998</v>
      </c>
      <c r="D81" s="44">
        <v>0</v>
      </c>
      <c r="E81" s="44">
        <v>0</v>
      </c>
    </row>
    <row r="82" spans="1:5" x14ac:dyDescent="0.25">
      <c r="A82" s="43">
        <v>71</v>
      </c>
      <c r="B82" s="44">
        <v>14.07</v>
      </c>
      <c r="C82" s="44">
        <v>2.0499999999999998</v>
      </c>
      <c r="D82" s="44">
        <v>0</v>
      </c>
      <c r="E82" s="44">
        <v>0</v>
      </c>
    </row>
    <row r="83" spans="1:5" x14ac:dyDescent="0.25">
      <c r="A83" s="43">
        <v>72</v>
      </c>
      <c r="B83" s="44">
        <v>13.4</v>
      </c>
      <c r="C83" s="44">
        <v>2.02</v>
      </c>
      <c r="D83" s="44">
        <v>0</v>
      </c>
      <c r="E83" s="44">
        <v>0</v>
      </c>
    </row>
    <row r="84" spans="1:5" x14ac:dyDescent="0.25">
      <c r="A84" s="43">
        <v>73</v>
      </c>
      <c r="B84" s="44">
        <v>12.74</v>
      </c>
      <c r="C84" s="44">
        <v>1.99</v>
      </c>
      <c r="D84" s="44">
        <v>0</v>
      </c>
      <c r="E84" s="44">
        <v>0</v>
      </c>
    </row>
    <row r="85" spans="1:5" x14ac:dyDescent="0.25">
      <c r="A85" s="43">
        <v>74</v>
      </c>
      <c r="B85" s="44">
        <v>12.09</v>
      </c>
      <c r="C85" s="44">
        <v>1.85</v>
      </c>
      <c r="D85" s="44">
        <v>0</v>
      </c>
      <c r="E85" s="44">
        <v>0</v>
      </c>
    </row>
  </sheetData>
  <sheetProtection algorithmName="SHA-512" hashValue="4dN5MtvgGtfIj8yKbg1OJ2or2x1aNOi7QICKe2nhK1/KtfLpm8ix0O/0tWhmbcB0JCU/gV/4ZvU3JPdIUU9hRQ==" saltValue="KhsLwirMot0vBEmlakPG5A==" spinCount="100000" sheet="1" objects="1" scenarios="1"/>
  <conditionalFormatting sqref="A6:A21">
    <cfRule type="expression" dxfId="485" priority="1" stopIfTrue="1">
      <formula>MOD(ROW(),2)=0</formula>
    </cfRule>
    <cfRule type="expression" dxfId="484" priority="2" stopIfTrue="1">
      <formula>MOD(ROW(),2)&lt;&gt;0</formula>
    </cfRule>
  </conditionalFormatting>
  <conditionalFormatting sqref="B6:E21">
    <cfRule type="expression" dxfId="483" priority="3" stopIfTrue="1">
      <formula>MOD(ROW(),2)=0</formula>
    </cfRule>
    <cfRule type="expression" dxfId="482" priority="4" stopIfTrue="1">
      <formula>MOD(ROW(),2)&lt;&gt;0</formula>
    </cfRule>
  </conditionalFormatting>
  <conditionalFormatting sqref="A26:A85">
    <cfRule type="expression" dxfId="481" priority="5" stopIfTrue="1">
      <formula>MOD(ROW(),2)=0</formula>
    </cfRule>
    <cfRule type="expression" dxfId="480" priority="6" stopIfTrue="1">
      <formula>MOD(ROW(),2)&lt;&gt;0</formula>
    </cfRule>
  </conditionalFormatting>
  <conditionalFormatting sqref="B26:E85">
    <cfRule type="expression" dxfId="479" priority="7" stopIfTrue="1">
      <formula>MOD(ROW(),2)=0</formula>
    </cfRule>
    <cfRule type="expression" dxfId="478"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A282D-EC35-4C09-B9CF-F395DCCCFAC1}">
  <sheetPr codeName="Sheet24"/>
  <dimension ref="A1:E36"/>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x-217</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2014</v>
      </c>
      <c r="C8" s="49"/>
      <c r="D8" s="49"/>
      <c r="E8" s="49"/>
    </row>
    <row r="9" spans="1:5" x14ac:dyDescent="0.25">
      <c r="A9" s="40" t="s">
        <v>150</v>
      </c>
      <c r="B9" s="49" t="s">
        <v>189</v>
      </c>
      <c r="C9" s="49"/>
      <c r="D9" s="49"/>
      <c r="E9" s="49"/>
    </row>
    <row r="10" spans="1:5" x14ac:dyDescent="0.25">
      <c r="A10" s="40" t="s">
        <v>6</v>
      </c>
      <c r="B10" s="49" t="s">
        <v>210</v>
      </c>
      <c r="C10" s="49"/>
      <c r="D10" s="49"/>
      <c r="E10" s="49"/>
    </row>
    <row r="11" spans="1:5" x14ac:dyDescent="0.25">
      <c r="A11" s="40" t="s">
        <v>151</v>
      </c>
      <c r="B11" s="49" t="s">
        <v>165</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217</v>
      </c>
      <c r="C14" s="49"/>
      <c r="D14" s="49"/>
      <c r="E14" s="49"/>
    </row>
    <row r="15" spans="1:5" x14ac:dyDescent="0.25">
      <c r="A15" s="40" t="s">
        <v>380</v>
      </c>
      <c r="B15" s="49" t="s">
        <v>211</v>
      </c>
      <c r="C15" s="49"/>
      <c r="D15" s="49"/>
      <c r="E15" s="49"/>
    </row>
    <row r="16" spans="1:5" x14ac:dyDescent="0.25">
      <c r="A16" s="40" t="s">
        <v>156</v>
      </c>
      <c r="B16" s="49" t="s">
        <v>212</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65</v>
      </c>
      <c r="B27" s="44">
        <v>18.16</v>
      </c>
      <c r="C27" s="44">
        <v>2.38</v>
      </c>
      <c r="D27" s="44">
        <v>0</v>
      </c>
      <c r="E27" s="44">
        <v>0</v>
      </c>
    </row>
    <row r="28" spans="1:5" x14ac:dyDescent="0.25">
      <c r="A28" s="43">
        <v>66</v>
      </c>
      <c r="B28" s="44">
        <v>17.48</v>
      </c>
      <c r="C28" s="44">
        <v>2.37</v>
      </c>
      <c r="D28" s="44">
        <v>0</v>
      </c>
      <c r="E28" s="44">
        <v>0</v>
      </c>
    </row>
    <row r="29" spans="1:5" x14ac:dyDescent="0.25">
      <c r="A29" s="43">
        <v>67</v>
      </c>
      <c r="B29" s="44">
        <v>16.8</v>
      </c>
      <c r="C29" s="44">
        <v>2.35</v>
      </c>
      <c r="D29" s="44">
        <v>0</v>
      </c>
      <c r="E29" s="44">
        <v>0</v>
      </c>
    </row>
    <row r="30" spans="1:5" x14ac:dyDescent="0.25">
      <c r="A30" s="43">
        <v>68</v>
      </c>
      <c r="B30" s="44">
        <v>16.11</v>
      </c>
      <c r="C30" s="44">
        <v>2.34</v>
      </c>
      <c r="D30" s="44">
        <v>0</v>
      </c>
      <c r="E30" s="44">
        <v>0</v>
      </c>
    </row>
    <row r="31" spans="1:5" x14ac:dyDescent="0.25">
      <c r="A31" s="43">
        <v>69</v>
      </c>
      <c r="B31" s="44">
        <v>15.43</v>
      </c>
      <c r="C31" s="44">
        <v>2.2000000000000002</v>
      </c>
      <c r="D31" s="44">
        <v>0</v>
      </c>
      <c r="E31" s="44">
        <v>0</v>
      </c>
    </row>
    <row r="32" spans="1:5" x14ac:dyDescent="0.25">
      <c r="A32" s="43">
        <v>70</v>
      </c>
      <c r="B32" s="44">
        <v>14.74</v>
      </c>
      <c r="C32" s="44">
        <v>2.0699999999999998</v>
      </c>
      <c r="D32" s="44">
        <v>0</v>
      </c>
      <c r="E32" s="44">
        <v>0</v>
      </c>
    </row>
    <row r="33" spans="1:5" x14ac:dyDescent="0.25">
      <c r="A33" s="43">
        <v>71</v>
      </c>
      <c r="B33" s="44">
        <v>14.07</v>
      </c>
      <c r="C33" s="44">
        <v>2.0499999999999998</v>
      </c>
      <c r="D33" s="44">
        <v>0</v>
      </c>
      <c r="E33" s="44">
        <v>0</v>
      </c>
    </row>
    <row r="34" spans="1:5" x14ac:dyDescent="0.25">
      <c r="A34" s="43">
        <v>72</v>
      </c>
      <c r="B34" s="44">
        <v>13.4</v>
      </c>
      <c r="C34" s="44">
        <v>2.02</v>
      </c>
      <c r="D34" s="44">
        <v>0</v>
      </c>
      <c r="E34" s="44">
        <v>0</v>
      </c>
    </row>
    <row r="35" spans="1:5" x14ac:dyDescent="0.25">
      <c r="A35" s="43">
        <v>73</v>
      </c>
      <c r="B35" s="44">
        <v>12.74</v>
      </c>
      <c r="C35" s="44">
        <v>1.99</v>
      </c>
      <c r="D35" s="44">
        <v>0</v>
      </c>
      <c r="E35" s="44">
        <v>0</v>
      </c>
    </row>
    <row r="36" spans="1:5" x14ac:dyDescent="0.25">
      <c r="A36" s="43">
        <v>74</v>
      </c>
      <c r="B36" s="44">
        <v>12.09</v>
      </c>
      <c r="C36" s="44">
        <v>1.85</v>
      </c>
      <c r="D36" s="44">
        <v>0</v>
      </c>
      <c r="E36" s="44">
        <v>0</v>
      </c>
    </row>
  </sheetData>
  <sheetProtection algorithmName="SHA-512" hashValue="9s4JiCV0qrzI5cf6DonChgFRT0WR3pO0stcUskaom63pNfeHyJr+GN7CZvPjRVi4l3dIDjg+IeUCV6AdujWrhQ==" saltValue="WzK0sVti/tjHfa3XByH/Fw==" spinCount="100000" sheet="1" objects="1" scenarios="1"/>
  <conditionalFormatting sqref="A6:A21">
    <cfRule type="expression" dxfId="477" priority="1" stopIfTrue="1">
      <formula>MOD(ROW(),2)=0</formula>
    </cfRule>
    <cfRule type="expression" dxfId="476" priority="2" stopIfTrue="1">
      <formula>MOD(ROW(),2)&lt;&gt;0</formula>
    </cfRule>
  </conditionalFormatting>
  <conditionalFormatting sqref="B6:E21">
    <cfRule type="expression" dxfId="475" priority="3" stopIfTrue="1">
      <formula>MOD(ROW(),2)=0</formula>
    </cfRule>
    <cfRule type="expression" dxfId="474" priority="4" stopIfTrue="1">
      <formula>MOD(ROW(),2)&lt;&gt;0</formula>
    </cfRule>
  </conditionalFormatting>
  <conditionalFormatting sqref="A26:A36">
    <cfRule type="expression" dxfId="473" priority="5" stopIfTrue="1">
      <formula>MOD(ROW(),2)=0</formula>
    </cfRule>
    <cfRule type="expression" dxfId="472" priority="6" stopIfTrue="1">
      <formula>MOD(ROW(),2)&lt;&gt;0</formula>
    </cfRule>
  </conditionalFormatting>
  <conditionalFormatting sqref="B26:E36">
    <cfRule type="expression" dxfId="471" priority="7" stopIfTrue="1">
      <formula>MOD(ROW(),2)=0</formula>
    </cfRule>
    <cfRule type="expression" dxfId="470"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F020-12D3-4769-9E40-0CE6D8112B56}">
  <sheetPr codeName="Sheet25"/>
  <dimension ref="A1:E36"/>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TV In (non-club) - x-218</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2015</v>
      </c>
      <c r="C8" s="49"/>
      <c r="D8" s="49"/>
      <c r="E8" s="49"/>
    </row>
    <row r="9" spans="1:5" x14ac:dyDescent="0.25">
      <c r="A9" s="40" t="s">
        <v>150</v>
      </c>
      <c r="B9" s="49" t="s">
        <v>189</v>
      </c>
      <c r="C9" s="49"/>
      <c r="D9" s="49"/>
      <c r="E9" s="49"/>
    </row>
    <row r="10" spans="1:5" x14ac:dyDescent="0.25">
      <c r="A10" s="40" t="s">
        <v>6</v>
      </c>
      <c r="B10" s="49" t="s">
        <v>210</v>
      </c>
      <c r="C10" s="49"/>
      <c r="D10" s="49"/>
      <c r="E10" s="49"/>
    </row>
    <row r="11" spans="1:5" x14ac:dyDescent="0.25">
      <c r="A11" s="40" t="s">
        <v>151</v>
      </c>
      <c r="B11" s="49" t="s">
        <v>170</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218</v>
      </c>
      <c r="C14" s="49"/>
      <c r="D14" s="49"/>
      <c r="E14" s="49"/>
    </row>
    <row r="15" spans="1:5" x14ac:dyDescent="0.25">
      <c r="A15" s="40" t="s">
        <v>380</v>
      </c>
      <c r="B15" s="49" t="s">
        <v>213</v>
      </c>
      <c r="C15" s="49"/>
      <c r="D15" s="49"/>
      <c r="E15" s="49"/>
    </row>
    <row r="16" spans="1:5" x14ac:dyDescent="0.25">
      <c r="A16" s="40" t="s">
        <v>156</v>
      </c>
      <c r="B16" s="49" t="s">
        <v>214</v>
      </c>
      <c r="C16" s="49"/>
      <c r="D16" s="49"/>
      <c r="E16" s="49"/>
    </row>
    <row r="17" spans="1:5" x14ac:dyDescent="0.25">
      <c r="A17" s="41" t="s">
        <v>381</v>
      </c>
      <c r="B17" s="49"/>
      <c r="C17" s="49"/>
      <c r="D17" s="49"/>
      <c r="E17" s="49"/>
    </row>
    <row r="18" spans="1:5" x14ac:dyDescent="0.25">
      <c r="A18" s="40" t="s">
        <v>158</v>
      </c>
      <c r="B18" s="50">
        <v>45107</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384</v>
      </c>
      <c r="C26" s="56" t="s">
        <v>386</v>
      </c>
      <c r="D26" s="56" t="s">
        <v>390</v>
      </c>
      <c r="E26" s="56" t="s">
        <v>391</v>
      </c>
    </row>
    <row r="27" spans="1:5" x14ac:dyDescent="0.25">
      <c r="A27" s="43">
        <v>65</v>
      </c>
      <c r="B27" s="44">
        <v>18.16</v>
      </c>
      <c r="C27" s="44">
        <v>2.38</v>
      </c>
      <c r="D27" s="44">
        <v>0</v>
      </c>
      <c r="E27" s="44">
        <v>0</v>
      </c>
    </row>
    <row r="28" spans="1:5" x14ac:dyDescent="0.25">
      <c r="A28" s="43">
        <v>66</v>
      </c>
      <c r="B28" s="44">
        <v>17.48</v>
      </c>
      <c r="C28" s="44">
        <v>2.37</v>
      </c>
      <c r="D28" s="44">
        <v>0</v>
      </c>
      <c r="E28" s="44">
        <v>0</v>
      </c>
    </row>
    <row r="29" spans="1:5" x14ac:dyDescent="0.25">
      <c r="A29" s="43">
        <v>67</v>
      </c>
      <c r="B29" s="44">
        <v>16.8</v>
      </c>
      <c r="C29" s="44">
        <v>2.35</v>
      </c>
      <c r="D29" s="44">
        <v>0</v>
      </c>
      <c r="E29" s="44">
        <v>0</v>
      </c>
    </row>
    <row r="30" spans="1:5" x14ac:dyDescent="0.25">
      <c r="A30" s="43">
        <v>68</v>
      </c>
      <c r="B30" s="44">
        <v>16.11</v>
      </c>
      <c r="C30" s="44">
        <v>2.34</v>
      </c>
      <c r="D30" s="44">
        <v>0</v>
      </c>
      <c r="E30" s="44">
        <v>0</v>
      </c>
    </row>
    <row r="31" spans="1:5" x14ac:dyDescent="0.25">
      <c r="A31" s="43">
        <v>69</v>
      </c>
      <c r="B31" s="44">
        <v>15.43</v>
      </c>
      <c r="C31" s="44">
        <v>2.2000000000000002</v>
      </c>
      <c r="D31" s="44">
        <v>0</v>
      </c>
      <c r="E31" s="44">
        <v>0</v>
      </c>
    </row>
    <row r="32" spans="1:5" x14ac:dyDescent="0.25">
      <c r="A32" s="43">
        <v>70</v>
      </c>
      <c r="B32" s="44">
        <v>14.74</v>
      </c>
      <c r="C32" s="44">
        <v>2.0699999999999998</v>
      </c>
      <c r="D32" s="44">
        <v>0</v>
      </c>
      <c r="E32" s="44">
        <v>0</v>
      </c>
    </row>
    <row r="33" spans="1:5" x14ac:dyDescent="0.25">
      <c r="A33" s="43">
        <v>71</v>
      </c>
      <c r="B33" s="44">
        <v>14.07</v>
      </c>
      <c r="C33" s="44">
        <v>2.0499999999999998</v>
      </c>
      <c r="D33" s="44">
        <v>0</v>
      </c>
      <c r="E33" s="44">
        <v>0</v>
      </c>
    </row>
    <row r="34" spans="1:5" x14ac:dyDescent="0.25">
      <c r="A34" s="43">
        <v>72</v>
      </c>
      <c r="B34" s="44">
        <v>13.4</v>
      </c>
      <c r="C34" s="44">
        <v>2.02</v>
      </c>
      <c r="D34" s="44">
        <v>0</v>
      </c>
      <c r="E34" s="44">
        <v>0</v>
      </c>
    </row>
    <row r="35" spans="1:5" x14ac:dyDescent="0.25">
      <c r="A35" s="43">
        <v>73</v>
      </c>
      <c r="B35" s="44">
        <v>12.74</v>
      </c>
      <c r="C35" s="44">
        <v>1.99</v>
      </c>
      <c r="D35" s="44">
        <v>0</v>
      </c>
      <c r="E35" s="44">
        <v>0</v>
      </c>
    </row>
    <row r="36" spans="1:5" x14ac:dyDescent="0.25">
      <c r="A36" s="43">
        <v>74</v>
      </c>
      <c r="B36" s="44">
        <v>12.09</v>
      </c>
      <c r="C36" s="44">
        <v>1.85</v>
      </c>
      <c r="D36" s="44">
        <v>0</v>
      </c>
      <c r="E36" s="44">
        <v>0</v>
      </c>
    </row>
  </sheetData>
  <sheetProtection algorithmName="SHA-512" hashValue="oJ0ttyk3sxs9JuXJZy1PIhUFClBaalIWVZVrtxktYl8MwG059TaXU2f3wSZ7nnWyOhiPW3QkElVASf+O33f/3A==" saltValue="HcicdPsAZQKOOGN7WHCNew==" spinCount="100000" sheet="1" objects="1" scenarios="1"/>
  <conditionalFormatting sqref="A6:A21">
    <cfRule type="expression" dxfId="469" priority="1" stopIfTrue="1">
      <formula>MOD(ROW(),2)=0</formula>
    </cfRule>
    <cfRule type="expression" dxfId="468" priority="2" stopIfTrue="1">
      <formula>MOD(ROW(),2)&lt;&gt;0</formula>
    </cfRule>
  </conditionalFormatting>
  <conditionalFormatting sqref="B6:E21">
    <cfRule type="expression" dxfId="467" priority="3" stopIfTrue="1">
      <formula>MOD(ROW(),2)=0</formula>
    </cfRule>
    <cfRule type="expression" dxfId="466" priority="4" stopIfTrue="1">
      <formula>MOD(ROW(),2)&lt;&gt;0</formula>
    </cfRule>
  </conditionalFormatting>
  <conditionalFormatting sqref="A26:A36">
    <cfRule type="expression" dxfId="465" priority="5" stopIfTrue="1">
      <formula>MOD(ROW(),2)=0</formula>
    </cfRule>
    <cfRule type="expression" dxfId="464" priority="6" stopIfTrue="1">
      <formula>MOD(ROW(),2)&lt;&gt;0</formula>
    </cfRule>
  </conditionalFormatting>
  <conditionalFormatting sqref="B26:E36">
    <cfRule type="expression" dxfId="463" priority="7" stopIfTrue="1">
      <formula>MOD(ROW(),2)=0</formula>
    </cfRule>
    <cfRule type="expression" dxfId="462" priority="8"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ADB31-E9DB-47AA-BECD-5F4775D0BBF9}">
  <sheetPr codeName="Sheet26"/>
  <dimension ref="A1:D32"/>
  <sheetViews>
    <sheetView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LGPS_S - Consolidated Factor Spreadsheet</v>
      </c>
    </row>
    <row r="3" spans="1:4" s="1" customFormat="1" ht="15.5" x14ac:dyDescent="0.35">
      <c r="A3" s="30" t="s">
        <v>2</v>
      </c>
      <c r="B3" s="3" t="str">
        <f>TABLE_FACTOR_TYPE_1 &amp; " - x-" &amp; TABLE_SERIES_NUMBER_1</f>
        <v>CETV - x-219</v>
      </c>
    </row>
    <row r="6" spans="1:4" x14ac:dyDescent="0.25">
      <c r="A6" s="40" t="s">
        <v>376</v>
      </c>
      <c r="B6" s="49" t="s">
        <v>377</v>
      </c>
      <c r="C6" s="49"/>
      <c r="D6" s="49"/>
    </row>
    <row r="7" spans="1:4" x14ac:dyDescent="0.25">
      <c r="A7" s="40" t="s">
        <v>378</v>
      </c>
      <c r="B7" s="49" t="s">
        <v>188</v>
      </c>
      <c r="C7" s="49"/>
      <c r="D7" s="49"/>
    </row>
    <row r="8" spans="1:4" x14ac:dyDescent="0.25">
      <c r="A8" s="40" t="s">
        <v>149</v>
      </c>
      <c r="B8" s="49">
        <v>2015</v>
      </c>
      <c r="C8" s="49"/>
      <c r="D8" s="49"/>
    </row>
    <row r="9" spans="1:4" x14ac:dyDescent="0.25">
      <c r="A9" s="40" t="s">
        <v>150</v>
      </c>
      <c r="B9" s="49" t="s">
        <v>163</v>
      </c>
      <c r="C9" s="49"/>
      <c r="D9" s="49"/>
    </row>
    <row r="10" spans="1:4" ht="25" x14ac:dyDescent="0.25">
      <c r="A10" s="40" t="s">
        <v>6</v>
      </c>
      <c r="B10" s="49" t="s">
        <v>215</v>
      </c>
      <c r="C10" s="49"/>
      <c r="D10" s="49"/>
    </row>
    <row r="11" spans="1:4" x14ac:dyDescent="0.25">
      <c r="A11" s="40" t="s">
        <v>151</v>
      </c>
      <c r="B11" s="49" t="s">
        <v>216</v>
      </c>
      <c r="C11" s="49"/>
      <c r="D11" s="49"/>
    </row>
    <row r="12" spans="1:4" x14ac:dyDescent="0.25">
      <c r="A12" s="40" t="s">
        <v>152</v>
      </c>
      <c r="B12" s="49" t="s">
        <v>217</v>
      </c>
      <c r="C12" s="49"/>
      <c r="D12" s="49"/>
    </row>
    <row r="13" spans="1:4" x14ac:dyDescent="0.25">
      <c r="A13" s="40" t="s">
        <v>379</v>
      </c>
      <c r="B13" s="49">
        <v>0</v>
      </c>
      <c r="C13" s="49"/>
      <c r="D13" s="49"/>
    </row>
    <row r="14" spans="1:4" x14ac:dyDescent="0.25">
      <c r="A14" s="40" t="s">
        <v>154</v>
      </c>
      <c r="B14" s="49">
        <v>219</v>
      </c>
      <c r="C14" s="49"/>
      <c r="D14" s="49"/>
    </row>
    <row r="15" spans="1:4" x14ac:dyDescent="0.25">
      <c r="A15" s="40" t="s">
        <v>380</v>
      </c>
      <c r="B15" s="49" t="s">
        <v>218</v>
      </c>
      <c r="C15" s="49"/>
      <c r="D15" s="49"/>
    </row>
    <row r="16" spans="1:4" x14ac:dyDescent="0.25">
      <c r="A16" s="40" t="s">
        <v>156</v>
      </c>
      <c r="B16" s="49" t="s">
        <v>219</v>
      </c>
      <c r="C16" s="49"/>
      <c r="D16" s="49"/>
    </row>
    <row r="17" spans="1:4" x14ac:dyDescent="0.25">
      <c r="A17" s="41" t="s">
        <v>381</v>
      </c>
      <c r="B17" s="49"/>
      <c r="C17" s="49"/>
      <c r="D17" s="49"/>
    </row>
    <row r="18" spans="1:4" x14ac:dyDescent="0.25">
      <c r="A18" s="40" t="s">
        <v>158</v>
      </c>
      <c r="B18" s="50">
        <v>46175</v>
      </c>
      <c r="C18" s="50"/>
      <c r="D18" s="50"/>
    </row>
    <row r="19" spans="1:4" x14ac:dyDescent="0.25">
      <c r="A19" s="40" t="s">
        <v>159</v>
      </c>
      <c r="B19" s="50">
        <v>46161</v>
      </c>
      <c r="C19" s="50"/>
      <c r="D19" s="50"/>
    </row>
    <row r="20" spans="1:4" x14ac:dyDescent="0.25">
      <c r="A20" s="40" t="s">
        <v>160</v>
      </c>
      <c r="B20" s="49" t="s">
        <v>169</v>
      </c>
      <c r="C20" s="49"/>
      <c r="D20" s="49"/>
    </row>
    <row r="21" spans="1:4" x14ac:dyDescent="0.25">
      <c r="A21" s="40" t="s">
        <v>382</v>
      </c>
      <c r="B21" s="49" t="s">
        <v>84</v>
      </c>
      <c r="C21" s="49"/>
      <c r="D21" s="49"/>
    </row>
    <row r="23" spans="1:4" x14ac:dyDescent="0.25">
      <c r="A23" s="23" t="str">
        <f>HYPERLINK("#'Factor List'!A1", "Back to Factor List")</f>
        <v>Back to Factor List</v>
      </c>
      <c r="B23" s="23" t="str">
        <f>HYPERLINK("#'Assumptions'!A1", "Assumptions")</f>
        <v>Assumptions</v>
      </c>
    </row>
    <row r="26" spans="1:4" s="57" customFormat="1" ht="26" x14ac:dyDescent="0.25">
      <c r="A26" s="56" t="s">
        <v>248</v>
      </c>
      <c r="B26" s="56" t="s">
        <v>392</v>
      </c>
      <c r="C26" s="56" t="s">
        <v>393</v>
      </c>
      <c r="D26" s="56" t="s">
        <v>394</v>
      </c>
    </row>
    <row r="27" spans="1:4" x14ac:dyDescent="0.25">
      <c r="A27" s="43">
        <v>0</v>
      </c>
      <c r="B27" s="44">
        <v>1</v>
      </c>
      <c r="C27" s="44">
        <v>1</v>
      </c>
      <c r="D27" s="44">
        <v>1</v>
      </c>
    </row>
    <row r="28" spans="1:4" x14ac:dyDescent="0.25">
      <c r="A28" s="43">
        <v>1</v>
      </c>
      <c r="B28" s="44">
        <v>1.05</v>
      </c>
      <c r="C28" s="44">
        <v>1.05</v>
      </c>
      <c r="D28" s="44">
        <v>1.02</v>
      </c>
    </row>
    <row r="29" spans="1:4" x14ac:dyDescent="0.25">
      <c r="A29" s="43">
        <v>2</v>
      </c>
      <c r="B29" s="44">
        <v>1.1100000000000001</v>
      </c>
      <c r="C29" s="44">
        <v>1.1100000000000001</v>
      </c>
      <c r="D29" s="44">
        <v>1.04</v>
      </c>
    </row>
    <row r="30" spans="1:4" x14ac:dyDescent="0.25">
      <c r="A30" s="43">
        <v>3</v>
      </c>
      <c r="B30" s="44">
        <v>1.17</v>
      </c>
      <c r="C30" s="44">
        <v>1.17</v>
      </c>
      <c r="D30" s="44">
        <v>1.06</v>
      </c>
    </row>
    <row r="31" spans="1:4" x14ac:dyDescent="0.25">
      <c r="A31" s="43">
        <v>4</v>
      </c>
      <c r="B31" s="44">
        <v>1.23</v>
      </c>
      <c r="C31" s="44">
        <v>1.23</v>
      </c>
      <c r="D31" s="44">
        <v>1.08</v>
      </c>
    </row>
    <row r="32" spans="1:4" x14ac:dyDescent="0.25">
      <c r="A32" s="43">
        <v>5</v>
      </c>
      <c r="B32" s="44">
        <v>1.28</v>
      </c>
      <c r="C32" s="44">
        <v>1.28</v>
      </c>
      <c r="D32" s="44">
        <v>1.1000000000000001</v>
      </c>
    </row>
  </sheetData>
  <sheetProtection algorithmName="SHA-512" hashValue="dIHoIKixDhXUfwEwcxpp6aLUgiSFGEbUoG9oucuwZdwrAOo/l4NcHtCY66izv5SIlyBZOwtWp35NRqZGKkeqtA==" saltValue="x2JjRQa0imDPnUEoGfKCJA==" spinCount="100000" sheet="1" objects="1" scenarios="1"/>
  <conditionalFormatting sqref="A6:A21">
    <cfRule type="expression" dxfId="461" priority="11" stopIfTrue="1">
      <formula>MOD(ROW(),2)=0</formula>
    </cfRule>
    <cfRule type="expression" dxfId="460" priority="12" stopIfTrue="1">
      <formula>MOD(ROW(),2)&lt;&gt;0</formula>
    </cfRule>
  </conditionalFormatting>
  <conditionalFormatting sqref="B6:D17 B20:D21 C18:D19">
    <cfRule type="expression" dxfId="459" priority="13" stopIfTrue="1">
      <formula>MOD(ROW(),2)=0</formula>
    </cfRule>
    <cfRule type="expression" dxfId="458" priority="14" stopIfTrue="1">
      <formula>MOD(ROW(),2)&lt;&gt;0</formula>
    </cfRule>
  </conditionalFormatting>
  <conditionalFormatting sqref="A26:A32">
    <cfRule type="expression" dxfId="457" priority="15" stopIfTrue="1">
      <formula>MOD(ROW(),2)=0</formula>
    </cfRule>
    <cfRule type="expression" dxfId="456" priority="16" stopIfTrue="1">
      <formula>MOD(ROW(),2)&lt;&gt;0</formula>
    </cfRule>
  </conditionalFormatting>
  <conditionalFormatting sqref="B26:D32">
    <cfRule type="expression" dxfId="455" priority="17" stopIfTrue="1">
      <formula>MOD(ROW(),2)=0</formula>
    </cfRule>
    <cfRule type="expression" dxfId="454" priority="18" stopIfTrue="1">
      <formula>MOD(ROW(),2)&lt;&gt;0</formula>
    </cfRule>
  </conditionalFormatting>
  <conditionalFormatting sqref="B18:B19">
    <cfRule type="expression" dxfId="453" priority="1" stopIfTrue="1">
      <formula>MOD(ROW(),2)=0</formula>
    </cfRule>
    <cfRule type="expression" dxfId="452" priority="2"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B134-0BFD-438D-93AC-705C3C015003}">
  <sheetPr codeName="Sheet27"/>
  <dimension ref="A1:E72"/>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PenCE - x-301</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2015</v>
      </c>
      <c r="C8" s="49"/>
      <c r="D8" s="49"/>
      <c r="E8" s="49"/>
    </row>
    <row r="9" spans="1:5" x14ac:dyDescent="0.25">
      <c r="A9" s="40" t="s">
        <v>150</v>
      </c>
      <c r="B9" s="49" t="s">
        <v>220</v>
      </c>
      <c r="C9" s="49"/>
      <c r="D9" s="49"/>
      <c r="E9" s="49"/>
    </row>
    <row r="10" spans="1:5" x14ac:dyDescent="0.25">
      <c r="A10" s="40" t="s">
        <v>6</v>
      </c>
      <c r="B10" s="49" t="s">
        <v>221</v>
      </c>
      <c r="C10" s="49"/>
      <c r="D10" s="49"/>
      <c r="E10" s="49"/>
    </row>
    <row r="11" spans="1:5" x14ac:dyDescent="0.25">
      <c r="A11" s="40" t="s">
        <v>151</v>
      </c>
      <c r="B11" s="49" t="s">
        <v>165</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301</v>
      </c>
      <c r="C14" s="49"/>
      <c r="D14" s="49"/>
      <c r="E14" s="49"/>
    </row>
    <row r="15" spans="1:5" x14ac:dyDescent="0.25">
      <c r="A15" s="40" t="s">
        <v>380</v>
      </c>
      <c r="B15" s="49" t="s">
        <v>222</v>
      </c>
      <c r="C15" s="49"/>
      <c r="D15" s="49"/>
      <c r="E15" s="49"/>
    </row>
    <row r="16" spans="1:5" x14ac:dyDescent="0.25">
      <c r="A16" s="40" t="s">
        <v>156</v>
      </c>
      <c r="B16" s="49" t="s">
        <v>223</v>
      </c>
      <c r="C16" s="49"/>
      <c r="D16" s="49"/>
      <c r="E16" s="49"/>
    </row>
    <row r="17" spans="1:5" x14ac:dyDescent="0.25">
      <c r="A17" s="41" t="s">
        <v>381</v>
      </c>
      <c r="B17" s="49"/>
      <c r="C17" s="49"/>
      <c r="D17" s="49"/>
      <c r="E17" s="49"/>
    </row>
    <row r="18" spans="1:5" x14ac:dyDescent="0.25">
      <c r="A18" s="40" t="s">
        <v>158</v>
      </c>
      <c r="B18" s="50">
        <v>46175</v>
      </c>
      <c r="C18" s="50"/>
      <c r="D18" s="50"/>
      <c r="E18" s="50"/>
    </row>
    <row r="19" spans="1:5" x14ac:dyDescent="0.25">
      <c r="A19" s="40" t="s">
        <v>159</v>
      </c>
      <c r="B19" s="50">
        <v>46161</v>
      </c>
      <c r="C19" s="50"/>
      <c r="D19" s="50"/>
      <c r="E19" s="50"/>
    </row>
    <row r="20" spans="1:5" x14ac:dyDescent="0.25">
      <c r="A20" s="40" t="s">
        <v>160</v>
      </c>
      <c r="B20" s="49" t="s">
        <v>169</v>
      </c>
      <c r="C20" s="49"/>
      <c r="D20" s="49"/>
      <c r="E20" s="49"/>
    </row>
    <row r="21" spans="1:5" x14ac:dyDescent="0.25">
      <c r="A21" s="40" t="s">
        <v>382</v>
      </c>
      <c r="B21" s="49" t="s">
        <v>84</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395</v>
      </c>
      <c r="C26" s="56" t="s">
        <v>396</v>
      </c>
      <c r="D26" s="56" t="s">
        <v>397</v>
      </c>
      <c r="E26" s="56" t="s">
        <v>389</v>
      </c>
    </row>
    <row r="27" spans="1:5" x14ac:dyDescent="0.25">
      <c r="A27" s="43">
        <v>55</v>
      </c>
      <c r="B27" s="44">
        <v>23.18</v>
      </c>
      <c r="C27" s="44">
        <v>2.2000000000000002</v>
      </c>
      <c r="D27" s="44"/>
      <c r="E27" s="44">
        <v>0</v>
      </c>
    </row>
    <row r="28" spans="1:5" x14ac:dyDescent="0.25">
      <c r="A28" s="43">
        <v>56</v>
      </c>
      <c r="B28" s="44">
        <v>22.63</v>
      </c>
      <c r="C28" s="44">
        <v>2.2200000000000002</v>
      </c>
      <c r="D28" s="44"/>
      <c r="E28" s="44">
        <v>0</v>
      </c>
    </row>
    <row r="29" spans="1:5" x14ac:dyDescent="0.25">
      <c r="A29" s="43">
        <v>57</v>
      </c>
      <c r="B29" s="44">
        <v>22.08</v>
      </c>
      <c r="C29" s="44">
        <v>2.23</v>
      </c>
      <c r="D29" s="44"/>
      <c r="E29" s="44">
        <v>0</v>
      </c>
    </row>
    <row r="30" spans="1:5" x14ac:dyDescent="0.25">
      <c r="A30" s="43">
        <v>58</v>
      </c>
      <c r="B30" s="44">
        <v>21.52</v>
      </c>
      <c r="C30" s="44">
        <v>2.2400000000000002</v>
      </c>
      <c r="D30" s="44"/>
      <c r="E30" s="44">
        <v>0</v>
      </c>
    </row>
    <row r="31" spans="1:5" x14ac:dyDescent="0.25">
      <c r="A31" s="43">
        <v>59</v>
      </c>
      <c r="B31" s="44">
        <v>20.95</v>
      </c>
      <c r="C31" s="44">
        <v>2.25</v>
      </c>
      <c r="D31" s="44"/>
      <c r="E31" s="44">
        <v>0</v>
      </c>
    </row>
    <row r="32" spans="1:5" x14ac:dyDescent="0.25">
      <c r="A32" s="43">
        <v>60</v>
      </c>
      <c r="B32" s="44">
        <v>20.38</v>
      </c>
      <c r="C32" s="44">
        <v>2.2599999999999998</v>
      </c>
      <c r="D32" s="44"/>
      <c r="E32" s="44">
        <v>0</v>
      </c>
    </row>
    <row r="33" spans="1:5" x14ac:dyDescent="0.25">
      <c r="A33" s="43">
        <v>61</v>
      </c>
      <c r="B33" s="44">
        <v>19.8</v>
      </c>
      <c r="C33" s="44">
        <v>2.27</v>
      </c>
      <c r="D33" s="44"/>
      <c r="E33" s="44">
        <v>0</v>
      </c>
    </row>
    <row r="34" spans="1:5" x14ac:dyDescent="0.25">
      <c r="A34" s="43">
        <v>62</v>
      </c>
      <c r="B34" s="44">
        <v>19.23</v>
      </c>
      <c r="C34" s="44">
        <v>2.27</v>
      </c>
      <c r="D34" s="44"/>
      <c r="E34" s="44">
        <v>0</v>
      </c>
    </row>
    <row r="35" spans="1:5" x14ac:dyDescent="0.25">
      <c r="A35" s="43">
        <v>63</v>
      </c>
      <c r="B35" s="44">
        <v>18.649999999999999</v>
      </c>
      <c r="C35" s="44">
        <v>2.27</v>
      </c>
      <c r="D35" s="44"/>
      <c r="E35" s="44">
        <v>0</v>
      </c>
    </row>
    <row r="36" spans="1:5" x14ac:dyDescent="0.25">
      <c r="A36" s="43">
        <v>64</v>
      </c>
      <c r="B36" s="44">
        <v>18.07</v>
      </c>
      <c r="C36" s="44">
        <v>2.27</v>
      </c>
      <c r="D36" s="44"/>
      <c r="E36" s="44">
        <v>0</v>
      </c>
    </row>
    <row r="37" spans="1:5" x14ac:dyDescent="0.25">
      <c r="A37" s="43">
        <v>65</v>
      </c>
      <c r="B37" s="44">
        <v>17.489999999999998</v>
      </c>
      <c r="C37" s="44">
        <v>2.27</v>
      </c>
      <c r="D37" s="44"/>
      <c r="E37" s="44">
        <v>0</v>
      </c>
    </row>
    <row r="38" spans="1:5" x14ac:dyDescent="0.25">
      <c r="A38" s="43">
        <v>66</v>
      </c>
      <c r="B38" s="44">
        <v>16.91</v>
      </c>
      <c r="C38" s="44">
        <v>2.2599999999999998</v>
      </c>
      <c r="D38" s="44"/>
      <c r="E38" s="44">
        <v>0</v>
      </c>
    </row>
    <row r="39" spans="1:5" x14ac:dyDescent="0.25">
      <c r="A39" s="43">
        <v>67</v>
      </c>
      <c r="B39" s="44">
        <v>16.32</v>
      </c>
      <c r="C39" s="44">
        <v>2.25</v>
      </c>
      <c r="D39" s="44"/>
      <c r="E39" s="44">
        <v>0</v>
      </c>
    </row>
    <row r="40" spans="1:5" x14ac:dyDescent="0.25">
      <c r="A40" s="43">
        <v>68</v>
      </c>
      <c r="B40" s="44">
        <v>15.72</v>
      </c>
      <c r="C40" s="44">
        <v>2.2400000000000002</v>
      </c>
      <c r="D40" s="44"/>
      <c r="E40" s="44">
        <v>0</v>
      </c>
    </row>
    <row r="41" spans="1:5" x14ac:dyDescent="0.25">
      <c r="A41" s="43">
        <v>69</v>
      </c>
      <c r="B41" s="44">
        <v>15.12</v>
      </c>
      <c r="C41" s="44">
        <v>2.12</v>
      </c>
      <c r="D41" s="44"/>
      <c r="E41" s="44"/>
    </row>
    <row r="42" spans="1:5" x14ac:dyDescent="0.25">
      <c r="A42" s="43">
        <v>70</v>
      </c>
      <c r="B42" s="44">
        <v>14.52</v>
      </c>
      <c r="C42" s="44">
        <v>2</v>
      </c>
      <c r="D42" s="44"/>
      <c r="E42" s="44"/>
    </row>
    <row r="43" spans="1:5" x14ac:dyDescent="0.25">
      <c r="A43" s="43">
        <v>71</v>
      </c>
      <c r="B43" s="44">
        <v>13.92</v>
      </c>
      <c r="C43" s="44">
        <v>1.98</v>
      </c>
      <c r="D43" s="44"/>
      <c r="E43" s="44"/>
    </row>
    <row r="44" spans="1:5" x14ac:dyDescent="0.25">
      <c r="A44" s="43">
        <v>72</v>
      </c>
      <c r="B44" s="44">
        <v>13.31</v>
      </c>
      <c r="C44" s="44">
        <v>1.96</v>
      </c>
      <c r="D44" s="44"/>
      <c r="E44" s="44"/>
    </row>
    <row r="45" spans="1:5" x14ac:dyDescent="0.25">
      <c r="A45" s="43">
        <v>73</v>
      </c>
      <c r="B45" s="44">
        <v>12.71</v>
      </c>
      <c r="C45" s="44">
        <v>1.94</v>
      </c>
      <c r="D45" s="44">
        <v>2.1</v>
      </c>
      <c r="E45" s="44"/>
    </row>
    <row r="46" spans="1:5" x14ac:dyDescent="0.25">
      <c r="A46" s="43">
        <v>74</v>
      </c>
      <c r="B46" s="44">
        <v>12.1</v>
      </c>
      <c r="C46" s="44">
        <v>1.81</v>
      </c>
      <c r="D46" s="44">
        <v>1.92</v>
      </c>
      <c r="E46" s="44"/>
    </row>
    <row r="47" spans="1:5" x14ac:dyDescent="0.25">
      <c r="A47" s="43">
        <v>75</v>
      </c>
      <c r="B47" s="44">
        <v>11.51</v>
      </c>
      <c r="C47" s="44">
        <v>1.67</v>
      </c>
      <c r="D47" s="44">
        <v>1.75</v>
      </c>
      <c r="E47" s="44"/>
    </row>
    <row r="48" spans="1:5" x14ac:dyDescent="0.25">
      <c r="A48" s="43">
        <v>76</v>
      </c>
      <c r="B48" s="44">
        <v>10.92</v>
      </c>
      <c r="C48" s="44">
        <v>1.64</v>
      </c>
      <c r="D48" s="44">
        <v>1.59</v>
      </c>
      <c r="E48" s="44"/>
    </row>
    <row r="49" spans="1:5" x14ac:dyDescent="0.25">
      <c r="A49" s="43">
        <v>77</v>
      </c>
      <c r="B49" s="44">
        <v>10.35</v>
      </c>
      <c r="C49" s="44">
        <v>1.6</v>
      </c>
      <c r="D49" s="44">
        <v>1.45</v>
      </c>
      <c r="E49" s="44"/>
    </row>
    <row r="50" spans="1:5" x14ac:dyDescent="0.25">
      <c r="A50" s="43">
        <v>78</v>
      </c>
      <c r="B50" s="44">
        <v>9.7799999999999994</v>
      </c>
      <c r="C50" s="44">
        <v>1.56</v>
      </c>
      <c r="D50" s="44">
        <v>1.31</v>
      </c>
      <c r="E50" s="44"/>
    </row>
    <row r="51" spans="1:5" x14ac:dyDescent="0.25">
      <c r="A51" s="43">
        <v>79</v>
      </c>
      <c r="B51" s="44">
        <v>9.2100000000000009</v>
      </c>
      <c r="C51" s="44">
        <v>1.39</v>
      </c>
      <c r="D51" s="44">
        <v>1.17</v>
      </c>
      <c r="E51" s="44"/>
    </row>
    <row r="52" spans="1:5" x14ac:dyDescent="0.25">
      <c r="A52" s="43">
        <v>80</v>
      </c>
      <c r="B52" s="44">
        <v>8.64</v>
      </c>
      <c r="C52" s="44">
        <v>1.22</v>
      </c>
      <c r="D52" s="44">
        <v>1.03</v>
      </c>
      <c r="E52" s="44"/>
    </row>
    <row r="53" spans="1:5" x14ac:dyDescent="0.25">
      <c r="A53" s="43">
        <v>81</v>
      </c>
      <c r="B53" s="44">
        <v>8.08</v>
      </c>
      <c r="C53" s="44">
        <v>1.19</v>
      </c>
      <c r="D53" s="44">
        <v>0.92</v>
      </c>
      <c r="E53" s="44"/>
    </row>
    <row r="54" spans="1:5" x14ac:dyDescent="0.25">
      <c r="A54" s="43">
        <v>82</v>
      </c>
      <c r="B54" s="44">
        <v>7.53</v>
      </c>
      <c r="C54" s="44">
        <v>1.1499999999999999</v>
      </c>
      <c r="D54" s="44">
        <v>0.81</v>
      </c>
      <c r="E54" s="44"/>
    </row>
    <row r="55" spans="1:5" x14ac:dyDescent="0.25">
      <c r="A55" s="43">
        <v>83</v>
      </c>
      <c r="B55" s="44">
        <v>6.98</v>
      </c>
      <c r="C55" s="44">
        <v>1.1200000000000001</v>
      </c>
      <c r="D55" s="44">
        <v>0.71</v>
      </c>
      <c r="E55" s="44"/>
    </row>
    <row r="56" spans="1:5" x14ac:dyDescent="0.25">
      <c r="A56" s="43">
        <v>84</v>
      </c>
      <c r="B56" s="44">
        <v>6.45</v>
      </c>
      <c r="C56" s="44">
        <v>0.96</v>
      </c>
      <c r="D56" s="44">
        <v>0.61</v>
      </c>
      <c r="E56" s="44"/>
    </row>
    <row r="57" spans="1:5" x14ac:dyDescent="0.25">
      <c r="A57" s="43">
        <v>85</v>
      </c>
      <c r="B57" s="44">
        <v>5.94</v>
      </c>
      <c r="C57" s="44">
        <v>0.8</v>
      </c>
      <c r="D57" s="44">
        <v>0.52</v>
      </c>
      <c r="E57" s="44"/>
    </row>
    <row r="58" spans="1:5" x14ac:dyDescent="0.25">
      <c r="A58" s="43">
        <v>86</v>
      </c>
      <c r="B58" s="44">
        <v>5.45</v>
      </c>
      <c r="C58" s="44">
        <v>0.77</v>
      </c>
      <c r="D58" s="44">
        <v>0.45</v>
      </c>
      <c r="E58" s="44"/>
    </row>
    <row r="59" spans="1:5" x14ac:dyDescent="0.25">
      <c r="A59" s="43">
        <v>87</v>
      </c>
      <c r="B59" s="44">
        <v>4.99</v>
      </c>
      <c r="C59" s="44">
        <v>0.73</v>
      </c>
      <c r="D59" s="44">
        <v>0.39</v>
      </c>
      <c r="E59" s="44"/>
    </row>
    <row r="60" spans="1:5" x14ac:dyDescent="0.25">
      <c r="A60" s="43">
        <v>88</v>
      </c>
      <c r="B60" s="44">
        <v>4.57</v>
      </c>
      <c r="C60" s="44">
        <v>0.69</v>
      </c>
      <c r="D60" s="44">
        <v>0.33</v>
      </c>
      <c r="E60" s="44"/>
    </row>
    <row r="61" spans="1:5" x14ac:dyDescent="0.25">
      <c r="A61" s="43">
        <v>89</v>
      </c>
      <c r="B61" s="44">
        <v>4.17</v>
      </c>
      <c r="C61" s="44">
        <v>0.55000000000000004</v>
      </c>
      <c r="D61" s="44">
        <v>0.28000000000000003</v>
      </c>
      <c r="E61" s="44"/>
    </row>
    <row r="62" spans="1:5" x14ac:dyDescent="0.25">
      <c r="A62" s="43">
        <v>90</v>
      </c>
      <c r="B62" s="44">
        <v>3.79</v>
      </c>
      <c r="C62" s="44">
        <v>0.41</v>
      </c>
      <c r="D62" s="44">
        <v>0.23</v>
      </c>
      <c r="E62" s="44"/>
    </row>
    <row r="63" spans="1:5" x14ac:dyDescent="0.25">
      <c r="A63" s="43">
        <v>91</v>
      </c>
      <c r="B63" s="44">
        <v>3.44</v>
      </c>
      <c r="C63" s="44">
        <v>0.38</v>
      </c>
      <c r="D63" s="44">
        <v>0.19</v>
      </c>
      <c r="E63" s="44"/>
    </row>
    <row r="64" spans="1:5" x14ac:dyDescent="0.25">
      <c r="A64" s="43">
        <v>92</v>
      </c>
      <c r="B64" s="44">
        <v>3.11</v>
      </c>
      <c r="C64" s="44">
        <v>0.36</v>
      </c>
      <c r="D64" s="44">
        <v>0.16</v>
      </c>
      <c r="E64" s="44"/>
    </row>
    <row r="65" spans="1:5" x14ac:dyDescent="0.25">
      <c r="A65" s="43">
        <v>93</v>
      </c>
      <c r="B65" s="44">
        <v>2.81</v>
      </c>
      <c r="C65" s="44">
        <v>0.33</v>
      </c>
      <c r="D65" s="44">
        <v>0.13</v>
      </c>
      <c r="E65" s="44"/>
    </row>
    <row r="66" spans="1:5" x14ac:dyDescent="0.25">
      <c r="A66" s="43">
        <v>94</v>
      </c>
      <c r="B66" s="44">
        <v>2.5499999999999998</v>
      </c>
      <c r="C66" s="44">
        <v>0.31</v>
      </c>
      <c r="D66" s="44">
        <v>0.11</v>
      </c>
      <c r="E66" s="44"/>
    </row>
    <row r="67" spans="1:5" x14ac:dyDescent="0.25">
      <c r="A67" s="43">
        <v>95</v>
      </c>
      <c r="B67" s="44">
        <v>2.2999999999999998</v>
      </c>
      <c r="C67" s="44">
        <v>0.28000000000000003</v>
      </c>
      <c r="D67" s="44">
        <v>0.09</v>
      </c>
      <c r="E67" s="44"/>
    </row>
    <row r="68" spans="1:5" x14ac:dyDescent="0.25">
      <c r="A68" s="43">
        <v>96</v>
      </c>
      <c r="B68" s="44">
        <v>2.09</v>
      </c>
      <c r="C68" s="44">
        <v>0.25</v>
      </c>
      <c r="D68" s="44">
        <v>0.08</v>
      </c>
      <c r="E68" s="44"/>
    </row>
    <row r="69" spans="1:5" x14ac:dyDescent="0.25">
      <c r="A69" s="43">
        <v>97</v>
      </c>
      <c r="B69" s="44">
        <v>1.89</v>
      </c>
      <c r="C69" s="44">
        <v>0.23</v>
      </c>
      <c r="D69" s="44">
        <v>0.06</v>
      </c>
      <c r="E69" s="44"/>
    </row>
    <row r="70" spans="1:5" x14ac:dyDescent="0.25">
      <c r="A70" s="43">
        <v>98</v>
      </c>
      <c r="B70" s="44">
        <v>1.72</v>
      </c>
      <c r="C70" s="44">
        <v>0.21</v>
      </c>
      <c r="D70" s="44">
        <v>0.05</v>
      </c>
      <c r="E70" s="44"/>
    </row>
    <row r="71" spans="1:5" x14ac:dyDescent="0.25">
      <c r="A71" s="43">
        <v>99</v>
      </c>
      <c r="B71" s="44">
        <v>1.57</v>
      </c>
      <c r="C71" s="44">
        <v>0.19</v>
      </c>
      <c r="D71" s="44">
        <v>0.04</v>
      </c>
      <c r="E71" s="44"/>
    </row>
    <row r="72" spans="1:5" x14ac:dyDescent="0.25">
      <c r="A72" s="43">
        <v>100</v>
      </c>
      <c r="B72" s="44">
        <v>1.45</v>
      </c>
      <c r="C72" s="44">
        <v>0.17</v>
      </c>
      <c r="D72" s="44">
        <v>0.04</v>
      </c>
      <c r="E72" s="44"/>
    </row>
  </sheetData>
  <sheetProtection algorithmName="SHA-512" hashValue="44b0VvX4/9a5gJ7VaAUjkv+XAUV833Kutp8ERPf91MIyyx3NdYT8l/gojoC17OZW/M94rd0jJMkZYW2/vwhxPQ==" saltValue="iXdcWU6s2o3SQVYIVPTnKw==" spinCount="100000" sheet="1" objects="1" scenarios="1"/>
  <conditionalFormatting sqref="A6:A21">
    <cfRule type="expression" dxfId="451" priority="11" stopIfTrue="1">
      <formula>MOD(ROW(),2)=0</formula>
    </cfRule>
    <cfRule type="expression" dxfId="450" priority="12" stopIfTrue="1">
      <formula>MOD(ROW(),2)&lt;&gt;0</formula>
    </cfRule>
  </conditionalFormatting>
  <conditionalFormatting sqref="B6:E17 B20:E21 C18:E19">
    <cfRule type="expression" dxfId="449" priority="13" stopIfTrue="1">
      <formula>MOD(ROW(),2)=0</formula>
    </cfRule>
    <cfRule type="expression" dxfId="448" priority="14" stopIfTrue="1">
      <formula>MOD(ROW(),2)&lt;&gt;0</formula>
    </cfRule>
  </conditionalFormatting>
  <conditionalFormatting sqref="A26:A72">
    <cfRule type="expression" dxfId="447" priority="15" stopIfTrue="1">
      <formula>MOD(ROW(),2)=0</formula>
    </cfRule>
    <cfRule type="expression" dxfId="446" priority="16" stopIfTrue="1">
      <formula>MOD(ROW(),2)&lt;&gt;0</formula>
    </cfRule>
  </conditionalFormatting>
  <conditionalFormatting sqref="B26:E72">
    <cfRule type="expression" dxfId="445" priority="17" stopIfTrue="1">
      <formula>MOD(ROW(),2)=0</formula>
    </cfRule>
    <cfRule type="expression" dxfId="444" priority="18" stopIfTrue="1">
      <formula>MOD(ROW(),2)&lt;&gt;0</formula>
    </cfRule>
  </conditionalFormatting>
  <conditionalFormatting sqref="B18:B19">
    <cfRule type="expression" dxfId="443" priority="1" stopIfTrue="1">
      <formula>MOD(ROW(),2)=0</formula>
    </cfRule>
    <cfRule type="expression" dxfId="442" priority="2"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42314-54AA-47AE-A127-A3B17C1257A6}">
  <sheetPr codeName="Sheet28"/>
  <dimension ref="A1:E72"/>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PenCE - x-302</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2015</v>
      </c>
      <c r="C8" s="49"/>
      <c r="D8" s="49"/>
      <c r="E8" s="49"/>
    </row>
    <row r="9" spans="1:5" x14ac:dyDescent="0.25">
      <c r="A9" s="40" t="s">
        <v>150</v>
      </c>
      <c r="B9" s="49" t="s">
        <v>220</v>
      </c>
      <c r="C9" s="49"/>
      <c r="D9" s="49"/>
      <c r="E9" s="49"/>
    </row>
    <row r="10" spans="1:5" x14ac:dyDescent="0.25">
      <c r="A10" s="40" t="s">
        <v>6</v>
      </c>
      <c r="B10" s="49" t="s">
        <v>221</v>
      </c>
      <c r="C10" s="49"/>
      <c r="D10" s="49"/>
      <c r="E10" s="49"/>
    </row>
    <row r="11" spans="1:5" x14ac:dyDescent="0.25">
      <c r="A11" s="40" t="s">
        <v>151</v>
      </c>
      <c r="B11" s="49" t="s">
        <v>170</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302</v>
      </c>
      <c r="C14" s="49"/>
      <c r="D14" s="49"/>
      <c r="E14" s="49"/>
    </row>
    <row r="15" spans="1:5" x14ac:dyDescent="0.25">
      <c r="A15" s="40" t="s">
        <v>380</v>
      </c>
      <c r="B15" s="49" t="s">
        <v>224</v>
      </c>
      <c r="C15" s="49"/>
      <c r="D15" s="49"/>
      <c r="E15" s="49"/>
    </row>
    <row r="16" spans="1:5" x14ac:dyDescent="0.25">
      <c r="A16" s="40" t="s">
        <v>156</v>
      </c>
      <c r="B16" s="49" t="s">
        <v>225</v>
      </c>
      <c r="C16" s="49"/>
      <c r="D16" s="49"/>
      <c r="E16" s="49"/>
    </row>
    <row r="17" spans="1:5" x14ac:dyDescent="0.25">
      <c r="A17" s="41" t="s">
        <v>381</v>
      </c>
      <c r="B17" s="49"/>
      <c r="C17" s="49"/>
      <c r="D17" s="49"/>
      <c r="E17" s="49"/>
    </row>
    <row r="18" spans="1:5" x14ac:dyDescent="0.25">
      <c r="A18" s="40" t="s">
        <v>158</v>
      </c>
      <c r="B18" s="50">
        <v>46175</v>
      </c>
      <c r="C18" s="50"/>
      <c r="D18" s="50"/>
      <c r="E18" s="50"/>
    </row>
    <row r="19" spans="1:5" x14ac:dyDescent="0.25">
      <c r="A19" s="40" t="s">
        <v>159</v>
      </c>
      <c r="B19" s="50">
        <v>46161</v>
      </c>
      <c r="C19" s="50"/>
      <c r="D19" s="50"/>
      <c r="E19" s="50"/>
    </row>
    <row r="20" spans="1:5" x14ac:dyDescent="0.25">
      <c r="A20" s="40" t="s">
        <v>160</v>
      </c>
      <c r="B20" s="49" t="s">
        <v>169</v>
      </c>
      <c r="C20" s="49"/>
      <c r="D20" s="49"/>
      <c r="E20" s="49"/>
    </row>
    <row r="21" spans="1:5" x14ac:dyDescent="0.25">
      <c r="A21" s="40" t="s">
        <v>382</v>
      </c>
      <c r="B21" s="49" t="s">
        <v>84</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395</v>
      </c>
      <c r="C26" s="56" t="s">
        <v>396</v>
      </c>
      <c r="D26" s="56" t="s">
        <v>397</v>
      </c>
      <c r="E26" s="56" t="s">
        <v>389</v>
      </c>
    </row>
    <row r="27" spans="1:5" x14ac:dyDescent="0.25">
      <c r="A27" s="43">
        <v>55</v>
      </c>
      <c r="B27" s="44">
        <v>23.18</v>
      </c>
      <c r="C27" s="44">
        <v>2.2000000000000002</v>
      </c>
      <c r="D27" s="44"/>
      <c r="E27" s="44">
        <v>0</v>
      </c>
    </row>
    <row r="28" spans="1:5" x14ac:dyDescent="0.25">
      <c r="A28" s="43">
        <v>56</v>
      </c>
      <c r="B28" s="44">
        <v>22.63</v>
      </c>
      <c r="C28" s="44">
        <v>2.2200000000000002</v>
      </c>
      <c r="D28" s="44"/>
      <c r="E28" s="44">
        <v>0</v>
      </c>
    </row>
    <row r="29" spans="1:5" x14ac:dyDescent="0.25">
      <c r="A29" s="43">
        <v>57</v>
      </c>
      <c r="B29" s="44">
        <v>22.08</v>
      </c>
      <c r="C29" s="44">
        <v>2.23</v>
      </c>
      <c r="D29" s="44"/>
      <c r="E29" s="44">
        <v>0</v>
      </c>
    </row>
    <row r="30" spans="1:5" x14ac:dyDescent="0.25">
      <c r="A30" s="43">
        <v>58</v>
      </c>
      <c r="B30" s="44">
        <v>21.52</v>
      </c>
      <c r="C30" s="44">
        <v>2.2400000000000002</v>
      </c>
      <c r="D30" s="44"/>
      <c r="E30" s="44">
        <v>0</v>
      </c>
    </row>
    <row r="31" spans="1:5" x14ac:dyDescent="0.25">
      <c r="A31" s="43">
        <v>59</v>
      </c>
      <c r="B31" s="44">
        <v>20.95</v>
      </c>
      <c r="C31" s="44">
        <v>2.25</v>
      </c>
      <c r="D31" s="44"/>
      <c r="E31" s="44">
        <v>0</v>
      </c>
    </row>
    <row r="32" spans="1:5" x14ac:dyDescent="0.25">
      <c r="A32" s="43">
        <v>60</v>
      </c>
      <c r="B32" s="44">
        <v>20.38</v>
      </c>
      <c r="C32" s="44">
        <v>2.2599999999999998</v>
      </c>
      <c r="D32" s="44"/>
      <c r="E32" s="44">
        <v>0</v>
      </c>
    </row>
    <row r="33" spans="1:5" x14ac:dyDescent="0.25">
      <c r="A33" s="43">
        <v>61</v>
      </c>
      <c r="B33" s="44">
        <v>19.8</v>
      </c>
      <c r="C33" s="44">
        <v>2.27</v>
      </c>
      <c r="D33" s="44"/>
      <c r="E33" s="44">
        <v>0</v>
      </c>
    </row>
    <row r="34" spans="1:5" x14ac:dyDescent="0.25">
      <c r="A34" s="43">
        <v>62</v>
      </c>
      <c r="B34" s="44">
        <v>19.23</v>
      </c>
      <c r="C34" s="44">
        <v>2.27</v>
      </c>
      <c r="D34" s="44"/>
      <c r="E34" s="44">
        <v>0</v>
      </c>
    </row>
    <row r="35" spans="1:5" x14ac:dyDescent="0.25">
      <c r="A35" s="43">
        <v>63</v>
      </c>
      <c r="B35" s="44">
        <v>18.649999999999999</v>
      </c>
      <c r="C35" s="44">
        <v>2.27</v>
      </c>
      <c r="D35" s="44"/>
      <c r="E35" s="44">
        <v>0</v>
      </c>
    </row>
    <row r="36" spans="1:5" x14ac:dyDescent="0.25">
      <c r="A36" s="43">
        <v>64</v>
      </c>
      <c r="B36" s="44">
        <v>18.07</v>
      </c>
      <c r="C36" s="44">
        <v>2.27</v>
      </c>
      <c r="D36" s="44"/>
      <c r="E36" s="44">
        <v>0</v>
      </c>
    </row>
    <row r="37" spans="1:5" x14ac:dyDescent="0.25">
      <c r="A37" s="43">
        <v>65</v>
      </c>
      <c r="B37" s="44">
        <v>17.489999999999998</v>
      </c>
      <c r="C37" s="44">
        <v>2.27</v>
      </c>
      <c r="D37" s="44"/>
      <c r="E37" s="44">
        <v>0</v>
      </c>
    </row>
    <row r="38" spans="1:5" x14ac:dyDescent="0.25">
      <c r="A38" s="43">
        <v>66</v>
      </c>
      <c r="B38" s="44">
        <v>16.91</v>
      </c>
      <c r="C38" s="44">
        <v>2.2599999999999998</v>
      </c>
      <c r="D38" s="44"/>
      <c r="E38" s="44">
        <v>0</v>
      </c>
    </row>
    <row r="39" spans="1:5" x14ac:dyDescent="0.25">
      <c r="A39" s="43">
        <v>67</v>
      </c>
      <c r="B39" s="44">
        <v>16.32</v>
      </c>
      <c r="C39" s="44">
        <v>2.25</v>
      </c>
      <c r="D39" s="44"/>
      <c r="E39" s="44">
        <v>0</v>
      </c>
    </row>
    <row r="40" spans="1:5" x14ac:dyDescent="0.25">
      <c r="A40" s="43">
        <v>68</v>
      </c>
      <c r="B40" s="44">
        <v>15.72</v>
      </c>
      <c r="C40" s="44">
        <v>2.2400000000000002</v>
      </c>
      <c r="D40" s="44"/>
      <c r="E40" s="44">
        <v>0</v>
      </c>
    </row>
    <row r="41" spans="1:5" x14ac:dyDescent="0.25">
      <c r="A41" s="43">
        <v>69</v>
      </c>
      <c r="B41" s="44">
        <v>15.12</v>
      </c>
      <c r="C41" s="44">
        <v>2.12</v>
      </c>
      <c r="D41" s="44"/>
      <c r="E41" s="44"/>
    </row>
    <row r="42" spans="1:5" x14ac:dyDescent="0.25">
      <c r="A42" s="43">
        <v>70</v>
      </c>
      <c r="B42" s="44">
        <v>14.52</v>
      </c>
      <c r="C42" s="44">
        <v>2</v>
      </c>
      <c r="D42" s="44"/>
      <c r="E42" s="44"/>
    </row>
    <row r="43" spans="1:5" x14ac:dyDescent="0.25">
      <c r="A43" s="43">
        <v>71</v>
      </c>
      <c r="B43" s="44">
        <v>13.92</v>
      </c>
      <c r="C43" s="44">
        <v>1.98</v>
      </c>
      <c r="D43" s="44"/>
      <c r="E43" s="44"/>
    </row>
    <row r="44" spans="1:5" x14ac:dyDescent="0.25">
      <c r="A44" s="43">
        <v>72</v>
      </c>
      <c r="B44" s="44">
        <v>13.31</v>
      </c>
      <c r="C44" s="44">
        <v>1.96</v>
      </c>
      <c r="D44" s="44"/>
      <c r="E44" s="44"/>
    </row>
    <row r="45" spans="1:5" x14ac:dyDescent="0.25">
      <c r="A45" s="43">
        <v>73</v>
      </c>
      <c r="B45" s="44">
        <v>12.71</v>
      </c>
      <c r="C45" s="44">
        <v>1.94</v>
      </c>
      <c r="D45" s="44">
        <v>1.87</v>
      </c>
      <c r="E45" s="44"/>
    </row>
    <row r="46" spans="1:5" x14ac:dyDescent="0.25">
      <c r="A46" s="43">
        <v>74</v>
      </c>
      <c r="B46" s="44">
        <v>12.1</v>
      </c>
      <c r="C46" s="44">
        <v>1.81</v>
      </c>
      <c r="D46" s="44">
        <v>1.71</v>
      </c>
      <c r="E46" s="44"/>
    </row>
    <row r="47" spans="1:5" x14ac:dyDescent="0.25">
      <c r="A47" s="43">
        <v>75</v>
      </c>
      <c r="B47" s="44">
        <v>11.51</v>
      </c>
      <c r="C47" s="44">
        <v>1.67</v>
      </c>
      <c r="D47" s="44">
        <v>1.56</v>
      </c>
      <c r="E47" s="44"/>
    </row>
    <row r="48" spans="1:5" x14ac:dyDescent="0.25">
      <c r="A48" s="43">
        <v>76</v>
      </c>
      <c r="B48" s="44">
        <v>10.92</v>
      </c>
      <c r="C48" s="44">
        <v>1.64</v>
      </c>
      <c r="D48" s="44">
        <v>1.42</v>
      </c>
      <c r="E48" s="44"/>
    </row>
    <row r="49" spans="1:5" x14ac:dyDescent="0.25">
      <c r="A49" s="43">
        <v>77</v>
      </c>
      <c r="B49" s="44">
        <v>10.35</v>
      </c>
      <c r="C49" s="44">
        <v>1.6</v>
      </c>
      <c r="D49" s="44">
        <v>1.28</v>
      </c>
      <c r="E49" s="44"/>
    </row>
    <row r="50" spans="1:5" x14ac:dyDescent="0.25">
      <c r="A50" s="43">
        <v>78</v>
      </c>
      <c r="B50" s="44">
        <v>9.7799999999999994</v>
      </c>
      <c r="C50" s="44">
        <v>1.56</v>
      </c>
      <c r="D50" s="44">
        <v>1.1599999999999999</v>
      </c>
      <c r="E50" s="44"/>
    </row>
    <row r="51" spans="1:5" x14ac:dyDescent="0.25">
      <c r="A51" s="43">
        <v>79</v>
      </c>
      <c r="B51" s="44">
        <v>9.2100000000000009</v>
      </c>
      <c r="C51" s="44">
        <v>1.39</v>
      </c>
      <c r="D51" s="44">
        <v>1.04</v>
      </c>
      <c r="E51" s="44"/>
    </row>
    <row r="52" spans="1:5" x14ac:dyDescent="0.25">
      <c r="A52" s="43">
        <v>80</v>
      </c>
      <c r="B52" s="44">
        <v>8.64</v>
      </c>
      <c r="C52" s="44">
        <v>1.22</v>
      </c>
      <c r="D52" s="44">
        <v>0.92</v>
      </c>
      <c r="E52" s="44"/>
    </row>
    <row r="53" spans="1:5" x14ac:dyDescent="0.25">
      <c r="A53" s="43">
        <v>81</v>
      </c>
      <c r="B53" s="44">
        <v>8.08</v>
      </c>
      <c r="C53" s="44">
        <v>1.19</v>
      </c>
      <c r="D53" s="44">
        <v>0.82</v>
      </c>
      <c r="E53" s="44"/>
    </row>
    <row r="54" spans="1:5" x14ac:dyDescent="0.25">
      <c r="A54" s="43">
        <v>82</v>
      </c>
      <c r="B54" s="44">
        <v>7.53</v>
      </c>
      <c r="C54" s="44">
        <v>1.1499999999999999</v>
      </c>
      <c r="D54" s="44">
        <v>0.72</v>
      </c>
      <c r="E54" s="44"/>
    </row>
    <row r="55" spans="1:5" x14ac:dyDescent="0.25">
      <c r="A55" s="43">
        <v>83</v>
      </c>
      <c r="B55" s="44">
        <v>6.98</v>
      </c>
      <c r="C55" s="44">
        <v>1.1200000000000001</v>
      </c>
      <c r="D55" s="44">
        <v>0.63</v>
      </c>
      <c r="E55" s="44"/>
    </row>
    <row r="56" spans="1:5" x14ac:dyDescent="0.25">
      <c r="A56" s="43">
        <v>84</v>
      </c>
      <c r="B56" s="44">
        <v>6.45</v>
      </c>
      <c r="C56" s="44">
        <v>0.96</v>
      </c>
      <c r="D56" s="44">
        <v>0.54</v>
      </c>
      <c r="E56" s="44"/>
    </row>
    <row r="57" spans="1:5" x14ac:dyDescent="0.25">
      <c r="A57" s="43">
        <v>85</v>
      </c>
      <c r="B57" s="44">
        <v>5.94</v>
      </c>
      <c r="C57" s="44">
        <v>0.8</v>
      </c>
      <c r="D57" s="44">
        <v>0.47</v>
      </c>
      <c r="E57" s="44"/>
    </row>
    <row r="58" spans="1:5" x14ac:dyDescent="0.25">
      <c r="A58" s="43">
        <v>86</v>
      </c>
      <c r="B58" s="44">
        <v>5.45</v>
      </c>
      <c r="C58" s="44">
        <v>0.77</v>
      </c>
      <c r="D58" s="44">
        <v>0.4</v>
      </c>
      <c r="E58" s="44"/>
    </row>
    <row r="59" spans="1:5" x14ac:dyDescent="0.25">
      <c r="A59" s="43">
        <v>87</v>
      </c>
      <c r="B59" s="44">
        <v>4.99</v>
      </c>
      <c r="C59" s="44">
        <v>0.73</v>
      </c>
      <c r="D59" s="44">
        <v>0.34</v>
      </c>
      <c r="E59" s="44"/>
    </row>
    <row r="60" spans="1:5" x14ac:dyDescent="0.25">
      <c r="A60" s="43">
        <v>88</v>
      </c>
      <c r="B60" s="44">
        <v>4.57</v>
      </c>
      <c r="C60" s="44">
        <v>0.69</v>
      </c>
      <c r="D60" s="44">
        <v>0.28999999999999998</v>
      </c>
      <c r="E60" s="44"/>
    </row>
    <row r="61" spans="1:5" x14ac:dyDescent="0.25">
      <c r="A61" s="43">
        <v>89</v>
      </c>
      <c r="B61" s="44">
        <v>4.17</v>
      </c>
      <c r="C61" s="44">
        <v>0.55000000000000004</v>
      </c>
      <c r="D61" s="44">
        <v>0.25</v>
      </c>
      <c r="E61" s="44"/>
    </row>
    <row r="62" spans="1:5" x14ac:dyDescent="0.25">
      <c r="A62" s="43">
        <v>90</v>
      </c>
      <c r="B62" s="44">
        <v>3.79</v>
      </c>
      <c r="C62" s="44">
        <v>0.41</v>
      </c>
      <c r="D62" s="44">
        <v>0.21</v>
      </c>
      <c r="E62" s="44"/>
    </row>
    <row r="63" spans="1:5" x14ac:dyDescent="0.25">
      <c r="A63" s="43">
        <v>91</v>
      </c>
      <c r="B63" s="44">
        <v>3.44</v>
      </c>
      <c r="C63" s="44">
        <v>0.38</v>
      </c>
      <c r="D63" s="44">
        <v>0.17</v>
      </c>
      <c r="E63" s="44"/>
    </row>
    <row r="64" spans="1:5" x14ac:dyDescent="0.25">
      <c r="A64" s="43">
        <v>92</v>
      </c>
      <c r="B64" s="44">
        <v>3.11</v>
      </c>
      <c r="C64" s="44">
        <v>0.36</v>
      </c>
      <c r="D64" s="44">
        <v>0.15</v>
      </c>
      <c r="E64" s="44"/>
    </row>
    <row r="65" spans="1:5" x14ac:dyDescent="0.25">
      <c r="A65" s="43">
        <v>93</v>
      </c>
      <c r="B65" s="44">
        <v>2.81</v>
      </c>
      <c r="C65" s="44">
        <v>0.33</v>
      </c>
      <c r="D65" s="44">
        <v>0.12</v>
      </c>
      <c r="E65" s="44"/>
    </row>
    <row r="66" spans="1:5" x14ac:dyDescent="0.25">
      <c r="A66" s="43">
        <v>94</v>
      </c>
      <c r="B66" s="44">
        <v>2.5499999999999998</v>
      </c>
      <c r="C66" s="44">
        <v>0.31</v>
      </c>
      <c r="D66" s="44">
        <v>0.1</v>
      </c>
      <c r="E66" s="44"/>
    </row>
    <row r="67" spans="1:5" x14ac:dyDescent="0.25">
      <c r="A67" s="43">
        <v>95</v>
      </c>
      <c r="B67" s="44">
        <v>2.2999999999999998</v>
      </c>
      <c r="C67" s="44">
        <v>0.28000000000000003</v>
      </c>
      <c r="D67" s="44">
        <v>0.08</v>
      </c>
      <c r="E67" s="44"/>
    </row>
    <row r="68" spans="1:5" x14ac:dyDescent="0.25">
      <c r="A68" s="43">
        <v>96</v>
      </c>
      <c r="B68" s="44">
        <v>2.09</v>
      </c>
      <c r="C68" s="44">
        <v>0.25</v>
      </c>
      <c r="D68" s="44">
        <v>7.0000000000000007E-2</v>
      </c>
      <c r="E68" s="44"/>
    </row>
    <row r="69" spans="1:5" x14ac:dyDescent="0.25">
      <c r="A69" s="43">
        <v>97</v>
      </c>
      <c r="B69" s="44">
        <v>1.89</v>
      </c>
      <c r="C69" s="44">
        <v>0.23</v>
      </c>
      <c r="D69" s="44">
        <v>0.06</v>
      </c>
      <c r="E69" s="44"/>
    </row>
    <row r="70" spans="1:5" x14ac:dyDescent="0.25">
      <c r="A70" s="43">
        <v>98</v>
      </c>
      <c r="B70" s="44">
        <v>1.72</v>
      </c>
      <c r="C70" s="44">
        <v>0.21</v>
      </c>
      <c r="D70" s="44">
        <v>0.05</v>
      </c>
      <c r="E70" s="44"/>
    </row>
    <row r="71" spans="1:5" x14ac:dyDescent="0.25">
      <c r="A71" s="43">
        <v>99</v>
      </c>
      <c r="B71" s="44">
        <v>1.57</v>
      </c>
      <c r="C71" s="44">
        <v>0.19</v>
      </c>
      <c r="D71" s="44">
        <v>0.04</v>
      </c>
      <c r="E71" s="44"/>
    </row>
    <row r="72" spans="1:5" x14ac:dyDescent="0.25">
      <c r="A72" s="43">
        <v>100</v>
      </c>
      <c r="B72" s="44">
        <v>1.45</v>
      </c>
      <c r="C72" s="44">
        <v>0.17</v>
      </c>
      <c r="D72" s="44">
        <v>0.03</v>
      </c>
      <c r="E72" s="44"/>
    </row>
  </sheetData>
  <sheetProtection algorithmName="SHA-512" hashValue="l7eAROfagh3PTlbkCAQgOnz7zgjCG8Nwrn0f02aHdc7Sa57ChAZvBkj3Pkp43Ke5I2fVSVonApvYjge54fTYRw==" saltValue="FmAdTfJTKOQ1v9EeIuw8Sw==" spinCount="100000" sheet="1" objects="1" scenarios="1"/>
  <conditionalFormatting sqref="A6:A21">
    <cfRule type="expression" dxfId="441" priority="11" stopIfTrue="1">
      <formula>MOD(ROW(),2)=0</formula>
    </cfRule>
    <cfRule type="expression" dxfId="440" priority="12" stopIfTrue="1">
      <formula>MOD(ROW(),2)&lt;&gt;0</formula>
    </cfRule>
  </conditionalFormatting>
  <conditionalFormatting sqref="B6:E17 B20:E21 C18:E19">
    <cfRule type="expression" dxfId="439" priority="13" stopIfTrue="1">
      <formula>MOD(ROW(),2)=0</formula>
    </cfRule>
    <cfRule type="expression" dxfId="438" priority="14" stopIfTrue="1">
      <formula>MOD(ROW(),2)&lt;&gt;0</formula>
    </cfRule>
  </conditionalFormatting>
  <conditionalFormatting sqref="A26:A72">
    <cfRule type="expression" dxfId="437" priority="15" stopIfTrue="1">
      <formula>MOD(ROW(),2)=0</formula>
    </cfRule>
    <cfRule type="expression" dxfId="436" priority="16" stopIfTrue="1">
      <formula>MOD(ROW(),2)&lt;&gt;0</formula>
    </cfRule>
  </conditionalFormatting>
  <conditionalFormatting sqref="B26:E72">
    <cfRule type="expression" dxfId="435" priority="17" stopIfTrue="1">
      <formula>MOD(ROW(),2)=0</formula>
    </cfRule>
    <cfRule type="expression" dxfId="434" priority="18" stopIfTrue="1">
      <formula>MOD(ROW(),2)&lt;&gt;0</formula>
    </cfRule>
  </conditionalFormatting>
  <conditionalFormatting sqref="B18:B19">
    <cfRule type="expression" dxfId="433" priority="1" stopIfTrue="1">
      <formula>MOD(ROW(),2)=0</formula>
    </cfRule>
    <cfRule type="expression" dxfId="432" priority="2"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AC0D-881E-4A63-A67D-D9F35B0132AC}">
  <sheetPr codeName="Sheet29"/>
  <dimension ref="A1:E102"/>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PenCE - x-303</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2015</v>
      </c>
      <c r="C8" s="49"/>
      <c r="D8" s="49"/>
      <c r="E8" s="49"/>
    </row>
    <row r="9" spans="1:5" x14ac:dyDescent="0.25">
      <c r="A9" s="40" t="s">
        <v>150</v>
      </c>
      <c r="B9" s="49" t="s">
        <v>220</v>
      </c>
      <c r="C9" s="49"/>
      <c r="D9" s="49"/>
      <c r="E9" s="49"/>
    </row>
    <row r="10" spans="1:5" x14ac:dyDescent="0.25">
      <c r="A10" s="40" t="s">
        <v>6</v>
      </c>
      <c r="B10" s="49" t="s">
        <v>226</v>
      </c>
      <c r="C10" s="49"/>
      <c r="D10" s="49"/>
      <c r="E10" s="49"/>
    </row>
    <row r="11" spans="1:5" x14ac:dyDescent="0.25">
      <c r="A11" s="40" t="s">
        <v>151</v>
      </c>
      <c r="B11" s="49" t="s">
        <v>165</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303</v>
      </c>
      <c r="C14" s="49"/>
      <c r="D14" s="49"/>
      <c r="E14" s="49"/>
    </row>
    <row r="15" spans="1:5" x14ac:dyDescent="0.25">
      <c r="A15" s="40" t="s">
        <v>380</v>
      </c>
      <c r="B15" s="49" t="s">
        <v>227</v>
      </c>
      <c r="C15" s="49"/>
      <c r="D15" s="49"/>
      <c r="E15" s="49"/>
    </row>
    <row r="16" spans="1:5" x14ac:dyDescent="0.25">
      <c r="A16" s="40" t="s">
        <v>156</v>
      </c>
      <c r="B16" s="49" t="s">
        <v>228</v>
      </c>
      <c r="C16" s="49"/>
      <c r="D16" s="49"/>
      <c r="E16" s="49"/>
    </row>
    <row r="17" spans="1:5" x14ac:dyDescent="0.25">
      <c r="A17" s="41" t="s">
        <v>381</v>
      </c>
      <c r="B17" s="49"/>
      <c r="C17" s="49"/>
      <c r="D17" s="49"/>
      <c r="E17" s="49"/>
    </row>
    <row r="18" spans="1:5" x14ac:dyDescent="0.25">
      <c r="A18" s="40" t="s">
        <v>158</v>
      </c>
      <c r="B18" s="50">
        <v>46175</v>
      </c>
      <c r="C18" s="50"/>
      <c r="D18" s="50"/>
      <c r="E18" s="50"/>
    </row>
    <row r="19" spans="1:5" x14ac:dyDescent="0.25">
      <c r="A19" s="40" t="s">
        <v>159</v>
      </c>
      <c r="B19" s="50">
        <v>46161</v>
      </c>
      <c r="C19" s="50"/>
      <c r="D19" s="50"/>
      <c r="E19" s="50"/>
    </row>
    <row r="20" spans="1:5" x14ac:dyDescent="0.25">
      <c r="A20" s="40" t="s">
        <v>160</v>
      </c>
      <c r="B20" s="49" t="s">
        <v>169</v>
      </c>
      <c r="C20" s="49"/>
      <c r="D20" s="49"/>
      <c r="E20" s="49"/>
    </row>
    <row r="21" spans="1:5" x14ac:dyDescent="0.25">
      <c r="A21" s="40" t="s">
        <v>382</v>
      </c>
      <c r="B21" s="49" t="s">
        <v>84</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395</v>
      </c>
      <c r="C26" s="56" t="s">
        <v>396</v>
      </c>
      <c r="D26" s="56" t="s">
        <v>397</v>
      </c>
      <c r="E26" s="56" t="s">
        <v>389</v>
      </c>
    </row>
    <row r="27" spans="1:5" x14ac:dyDescent="0.25">
      <c r="A27" s="43">
        <v>20</v>
      </c>
      <c r="B27" s="44">
        <v>26.89</v>
      </c>
      <c r="C27" s="44">
        <v>8.18</v>
      </c>
      <c r="D27" s="44"/>
      <c r="E27" s="44">
        <v>0</v>
      </c>
    </row>
    <row r="28" spans="1:5" x14ac:dyDescent="0.25">
      <c r="A28" s="43">
        <v>21</v>
      </c>
      <c r="B28" s="44">
        <v>26.77</v>
      </c>
      <c r="C28" s="44">
        <v>8.07</v>
      </c>
      <c r="D28" s="44"/>
      <c r="E28" s="44">
        <v>0</v>
      </c>
    </row>
    <row r="29" spans="1:5" x14ac:dyDescent="0.25">
      <c r="A29" s="43">
        <v>22</v>
      </c>
      <c r="B29" s="44">
        <v>26.65</v>
      </c>
      <c r="C29" s="44">
        <v>7.96</v>
      </c>
      <c r="D29" s="44"/>
      <c r="E29" s="44">
        <v>0</v>
      </c>
    </row>
    <row r="30" spans="1:5" x14ac:dyDescent="0.25">
      <c r="A30" s="43">
        <v>23</v>
      </c>
      <c r="B30" s="44">
        <v>26.52</v>
      </c>
      <c r="C30" s="44">
        <v>7.84</v>
      </c>
      <c r="D30" s="44"/>
      <c r="E30" s="44">
        <v>0</v>
      </c>
    </row>
    <row r="31" spans="1:5" x14ac:dyDescent="0.25">
      <c r="A31" s="43">
        <v>24</v>
      </c>
      <c r="B31" s="44">
        <v>26.4</v>
      </c>
      <c r="C31" s="44">
        <v>7.72</v>
      </c>
      <c r="D31" s="44"/>
      <c r="E31" s="44">
        <v>0</v>
      </c>
    </row>
    <row r="32" spans="1:5" x14ac:dyDescent="0.25">
      <c r="A32" s="43">
        <v>25</v>
      </c>
      <c r="B32" s="44">
        <v>26.27</v>
      </c>
      <c r="C32" s="44">
        <v>7.6</v>
      </c>
      <c r="D32" s="44"/>
      <c r="E32" s="44">
        <v>0</v>
      </c>
    </row>
    <row r="33" spans="1:5" x14ac:dyDescent="0.25">
      <c r="A33" s="43">
        <v>26</v>
      </c>
      <c r="B33" s="44">
        <v>26.13</v>
      </c>
      <c r="C33" s="44">
        <v>7.48</v>
      </c>
      <c r="D33" s="44"/>
      <c r="E33" s="44">
        <v>0</v>
      </c>
    </row>
    <row r="34" spans="1:5" x14ac:dyDescent="0.25">
      <c r="A34" s="43">
        <v>27</v>
      </c>
      <c r="B34" s="44">
        <v>25.99</v>
      </c>
      <c r="C34" s="44">
        <v>7.36</v>
      </c>
      <c r="D34" s="44"/>
      <c r="E34" s="44">
        <v>0</v>
      </c>
    </row>
    <row r="35" spans="1:5" x14ac:dyDescent="0.25">
      <c r="A35" s="43">
        <v>28</v>
      </c>
      <c r="B35" s="44">
        <v>25.83</v>
      </c>
      <c r="C35" s="44">
        <v>7.24</v>
      </c>
      <c r="D35" s="44"/>
      <c r="E35" s="44">
        <v>0</v>
      </c>
    </row>
    <row r="36" spans="1:5" x14ac:dyDescent="0.25">
      <c r="A36" s="43">
        <v>29</v>
      </c>
      <c r="B36" s="44">
        <v>25.67</v>
      </c>
      <c r="C36" s="44">
        <v>7.13</v>
      </c>
      <c r="D36" s="44"/>
      <c r="E36" s="44">
        <v>0</v>
      </c>
    </row>
    <row r="37" spans="1:5" x14ac:dyDescent="0.25">
      <c r="A37" s="43">
        <v>30</v>
      </c>
      <c r="B37" s="44">
        <v>25.5</v>
      </c>
      <c r="C37" s="44">
        <v>7.01</v>
      </c>
      <c r="D37" s="44"/>
      <c r="E37" s="44">
        <v>0</v>
      </c>
    </row>
    <row r="38" spans="1:5" x14ac:dyDescent="0.25">
      <c r="A38" s="43">
        <v>31</v>
      </c>
      <c r="B38" s="44">
        <v>25.31</v>
      </c>
      <c r="C38" s="44">
        <v>6.91</v>
      </c>
      <c r="D38" s="44"/>
      <c r="E38" s="44">
        <v>0</v>
      </c>
    </row>
    <row r="39" spans="1:5" x14ac:dyDescent="0.25">
      <c r="A39" s="43">
        <v>32</v>
      </c>
      <c r="B39" s="44">
        <v>25.12</v>
      </c>
      <c r="C39" s="44">
        <v>6.8</v>
      </c>
      <c r="D39" s="44"/>
      <c r="E39" s="44">
        <v>0</v>
      </c>
    </row>
    <row r="40" spans="1:5" x14ac:dyDescent="0.25">
      <c r="A40" s="43">
        <v>33</v>
      </c>
      <c r="B40" s="44">
        <v>24.92</v>
      </c>
      <c r="C40" s="44">
        <v>6.7</v>
      </c>
      <c r="D40" s="44"/>
      <c r="E40" s="44">
        <v>0</v>
      </c>
    </row>
    <row r="41" spans="1:5" x14ac:dyDescent="0.25">
      <c r="A41" s="43">
        <v>34</v>
      </c>
      <c r="B41" s="44">
        <v>24.71</v>
      </c>
      <c r="C41" s="44">
        <v>6.6</v>
      </c>
      <c r="D41" s="44"/>
      <c r="E41" s="44">
        <v>0</v>
      </c>
    </row>
    <row r="42" spans="1:5" x14ac:dyDescent="0.25">
      <c r="A42" s="43">
        <v>35</v>
      </c>
      <c r="B42" s="44">
        <v>24.49</v>
      </c>
      <c r="C42" s="44">
        <v>6.49</v>
      </c>
      <c r="D42" s="44"/>
      <c r="E42" s="44">
        <v>0</v>
      </c>
    </row>
    <row r="43" spans="1:5" x14ac:dyDescent="0.25">
      <c r="A43" s="43">
        <v>36</v>
      </c>
      <c r="B43" s="44">
        <v>24.27</v>
      </c>
      <c r="C43" s="44">
        <v>6.39</v>
      </c>
      <c r="D43" s="44"/>
      <c r="E43" s="44">
        <v>0</v>
      </c>
    </row>
    <row r="44" spans="1:5" x14ac:dyDescent="0.25">
      <c r="A44" s="43">
        <v>37</v>
      </c>
      <c r="B44" s="44">
        <v>24.04</v>
      </c>
      <c r="C44" s="44">
        <v>6.29</v>
      </c>
      <c r="D44" s="44"/>
      <c r="E44" s="44">
        <v>0</v>
      </c>
    </row>
    <row r="45" spans="1:5" x14ac:dyDescent="0.25">
      <c r="A45" s="43">
        <v>38</v>
      </c>
      <c r="B45" s="44">
        <v>23.8</v>
      </c>
      <c r="C45" s="44">
        <v>6.19</v>
      </c>
      <c r="D45" s="44"/>
      <c r="E45" s="44">
        <v>0</v>
      </c>
    </row>
    <row r="46" spans="1:5" x14ac:dyDescent="0.25">
      <c r="A46" s="43">
        <v>39</v>
      </c>
      <c r="B46" s="44">
        <v>23.56</v>
      </c>
      <c r="C46" s="44">
        <v>6.09</v>
      </c>
      <c r="D46" s="44"/>
      <c r="E46" s="44">
        <v>0</v>
      </c>
    </row>
    <row r="47" spans="1:5" x14ac:dyDescent="0.25">
      <c r="A47" s="43">
        <v>40</v>
      </c>
      <c r="B47" s="44">
        <v>23.32</v>
      </c>
      <c r="C47" s="44">
        <v>5.98</v>
      </c>
      <c r="D47" s="44"/>
      <c r="E47" s="44">
        <v>0</v>
      </c>
    </row>
    <row r="48" spans="1:5" x14ac:dyDescent="0.25">
      <c r="A48" s="43">
        <v>41</v>
      </c>
      <c r="B48" s="44">
        <v>23.07</v>
      </c>
      <c r="C48" s="44">
        <v>5.88</v>
      </c>
      <c r="D48" s="44"/>
      <c r="E48" s="44">
        <v>0</v>
      </c>
    </row>
    <row r="49" spans="1:5" x14ac:dyDescent="0.25">
      <c r="A49" s="43">
        <v>42</v>
      </c>
      <c r="B49" s="44">
        <v>22.81</v>
      </c>
      <c r="C49" s="44">
        <v>5.77</v>
      </c>
      <c r="D49" s="44"/>
      <c r="E49" s="44">
        <v>0</v>
      </c>
    </row>
    <row r="50" spans="1:5" x14ac:dyDescent="0.25">
      <c r="A50" s="43">
        <v>43</v>
      </c>
      <c r="B50" s="44">
        <v>22.55</v>
      </c>
      <c r="C50" s="44">
        <v>5.67</v>
      </c>
      <c r="D50" s="44"/>
      <c r="E50" s="44">
        <v>0</v>
      </c>
    </row>
    <row r="51" spans="1:5" x14ac:dyDescent="0.25">
      <c r="A51" s="43">
        <v>44</v>
      </c>
      <c r="B51" s="44">
        <v>22.28</v>
      </c>
      <c r="C51" s="44">
        <v>5.56</v>
      </c>
      <c r="D51" s="44"/>
      <c r="E51" s="44">
        <v>0</v>
      </c>
    </row>
    <row r="52" spans="1:5" x14ac:dyDescent="0.25">
      <c r="A52" s="43">
        <v>45</v>
      </c>
      <c r="B52" s="44">
        <v>22.02</v>
      </c>
      <c r="C52" s="44">
        <v>5.45</v>
      </c>
      <c r="D52" s="44"/>
      <c r="E52" s="44">
        <v>0</v>
      </c>
    </row>
    <row r="53" spans="1:5" x14ac:dyDescent="0.25">
      <c r="A53" s="43">
        <v>46</v>
      </c>
      <c r="B53" s="44">
        <v>21.75</v>
      </c>
      <c r="C53" s="44">
        <v>5.33</v>
      </c>
      <c r="D53" s="44"/>
      <c r="E53" s="44">
        <v>0</v>
      </c>
    </row>
    <row r="54" spans="1:5" x14ac:dyDescent="0.25">
      <c r="A54" s="43">
        <v>47</v>
      </c>
      <c r="B54" s="44">
        <v>21.48</v>
      </c>
      <c r="C54" s="44">
        <v>5.21</v>
      </c>
      <c r="D54" s="44"/>
      <c r="E54" s="44">
        <v>0</v>
      </c>
    </row>
    <row r="55" spans="1:5" x14ac:dyDescent="0.25">
      <c r="A55" s="43">
        <v>48</v>
      </c>
      <c r="B55" s="44">
        <v>21.21</v>
      </c>
      <c r="C55" s="44">
        <v>5.09</v>
      </c>
      <c r="D55" s="44"/>
      <c r="E55" s="44">
        <v>0</v>
      </c>
    </row>
    <row r="56" spans="1:5" x14ac:dyDescent="0.25">
      <c r="A56" s="43">
        <v>49</v>
      </c>
      <c r="B56" s="44">
        <v>20.92</v>
      </c>
      <c r="C56" s="44">
        <v>4.97</v>
      </c>
      <c r="D56" s="44"/>
      <c r="E56" s="44">
        <v>0</v>
      </c>
    </row>
    <row r="57" spans="1:5" x14ac:dyDescent="0.25">
      <c r="A57" s="43">
        <v>50</v>
      </c>
      <c r="B57" s="44">
        <v>20.63</v>
      </c>
      <c r="C57" s="44">
        <v>4.8499999999999996</v>
      </c>
      <c r="D57" s="44"/>
      <c r="E57" s="44">
        <v>0</v>
      </c>
    </row>
    <row r="58" spans="1:5" x14ac:dyDescent="0.25">
      <c r="A58" s="43">
        <v>51</v>
      </c>
      <c r="B58" s="44">
        <v>20.32</v>
      </c>
      <c r="C58" s="44">
        <v>4.74</v>
      </c>
      <c r="D58" s="44"/>
      <c r="E58" s="44">
        <v>0</v>
      </c>
    </row>
    <row r="59" spans="1:5" x14ac:dyDescent="0.25">
      <c r="A59" s="43">
        <v>52</v>
      </c>
      <c r="B59" s="44">
        <v>20</v>
      </c>
      <c r="C59" s="44">
        <v>4.63</v>
      </c>
      <c r="D59" s="44"/>
      <c r="E59" s="44">
        <v>0</v>
      </c>
    </row>
    <row r="60" spans="1:5" x14ac:dyDescent="0.25">
      <c r="A60" s="43">
        <v>53</v>
      </c>
      <c r="B60" s="44">
        <v>19.68</v>
      </c>
      <c r="C60" s="44">
        <v>4.5199999999999996</v>
      </c>
      <c r="D60" s="44"/>
      <c r="E60" s="44">
        <v>0</v>
      </c>
    </row>
    <row r="61" spans="1:5" x14ac:dyDescent="0.25">
      <c r="A61" s="43">
        <v>54</v>
      </c>
      <c r="B61" s="44">
        <v>19.34</v>
      </c>
      <c r="C61" s="44">
        <v>4.41</v>
      </c>
      <c r="D61" s="44"/>
      <c r="E61" s="44">
        <v>0</v>
      </c>
    </row>
    <row r="62" spans="1:5" x14ac:dyDescent="0.25">
      <c r="A62" s="43">
        <v>55</v>
      </c>
      <c r="B62" s="44">
        <v>19</v>
      </c>
      <c r="C62" s="44">
        <v>4.3</v>
      </c>
      <c r="D62" s="44"/>
      <c r="E62" s="44">
        <v>0</v>
      </c>
    </row>
    <row r="63" spans="1:5" x14ac:dyDescent="0.25">
      <c r="A63" s="43">
        <v>56</v>
      </c>
      <c r="B63" s="44">
        <v>18.649999999999999</v>
      </c>
      <c r="C63" s="44">
        <v>4.1900000000000004</v>
      </c>
      <c r="D63" s="44"/>
      <c r="E63" s="44">
        <v>0</v>
      </c>
    </row>
    <row r="64" spans="1:5" x14ac:dyDescent="0.25">
      <c r="A64" s="43">
        <v>57</v>
      </c>
      <c r="B64" s="44">
        <v>18.28</v>
      </c>
      <c r="C64" s="44">
        <v>4.09</v>
      </c>
      <c r="D64" s="44"/>
      <c r="E64" s="44">
        <v>0</v>
      </c>
    </row>
    <row r="65" spans="1:5" x14ac:dyDescent="0.25">
      <c r="A65" s="43">
        <v>58</v>
      </c>
      <c r="B65" s="44">
        <v>17.899999999999999</v>
      </c>
      <c r="C65" s="44">
        <v>3.99</v>
      </c>
      <c r="D65" s="44"/>
      <c r="E65" s="44">
        <v>0</v>
      </c>
    </row>
    <row r="66" spans="1:5" x14ac:dyDescent="0.25">
      <c r="A66" s="43">
        <v>59</v>
      </c>
      <c r="B66" s="44">
        <v>17.5</v>
      </c>
      <c r="C66" s="44">
        <v>3.9</v>
      </c>
      <c r="D66" s="44"/>
      <c r="E66" s="44">
        <v>0</v>
      </c>
    </row>
    <row r="67" spans="1:5" x14ac:dyDescent="0.25">
      <c r="A67" s="43">
        <v>60</v>
      </c>
      <c r="B67" s="44">
        <v>17.079999999999998</v>
      </c>
      <c r="C67" s="44">
        <v>3.82</v>
      </c>
      <c r="D67" s="44"/>
      <c r="E67" s="44">
        <v>0</v>
      </c>
    </row>
    <row r="68" spans="1:5" x14ac:dyDescent="0.25">
      <c r="A68" s="43">
        <v>61</v>
      </c>
      <c r="B68" s="44">
        <v>16.649999999999999</v>
      </c>
      <c r="C68" s="44">
        <v>3.74</v>
      </c>
      <c r="D68" s="44"/>
      <c r="E68" s="44">
        <v>0</v>
      </c>
    </row>
    <row r="69" spans="1:5" x14ac:dyDescent="0.25">
      <c r="A69" s="43">
        <v>62</v>
      </c>
      <c r="B69" s="44">
        <v>16.2</v>
      </c>
      <c r="C69" s="44">
        <v>3.66</v>
      </c>
      <c r="D69" s="44"/>
      <c r="E69" s="44">
        <v>0</v>
      </c>
    </row>
    <row r="70" spans="1:5" x14ac:dyDescent="0.25">
      <c r="A70" s="43">
        <v>63</v>
      </c>
      <c r="B70" s="44">
        <v>15.73</v>
      </c>
      <c r="C70" s="44">
        <v>3.59</v>
      </c>
      <c r="D70" s="44"/>
      <c r="E70" s="44">
        <v>0</v>
      </c>
    </row>
    <row r="71" spans="1:5" x14ac:dyDescent="0.25">
      <c r="A71" s="43">
        <v>64</v>
      </c>
      <c r="B71" s="44">
        <v>15.25</v>
      </c>
      <c r="C71" s="44">
        <v>3.53</v>
      </c>
      <c r="D71" s="44"/>
      <c r="E71" s="44">
        <v>0</v>
      </c>
    </row>
    <row r="72" spans="1:5" x14ac:dyDescent="0.25">
      <c r="A72" s="43">
        <v>65</v>
      </c>
      <c r="B72" s="44">
        <v>14.75</v>
      </c>
      <c r="C72" s="44">
        <v>3.47</v>
      </c>
      <c r="D72" s="44"/>
      <c r="E72" s="44">
        <v>0</v>
      </c>
    </row>
    <row r="73" spans="1:5" x14ac:dyDescent="0.25">
      <c r="A73" s="43">
        <v>66</v>
      </c>
      <c r="B73" s="44">
        <v>14.24</v>
      </c>
      <c r="C73" s="44">
        <v>3.41</v>
      </c>
      <c r="D73" s="44"/>
      <c r="E73" s="44">
        <v>0</v>
      </c>
    </row>
    <row r="74" spans="1:5" x14ac:dyDescent="0.25">
      <c r="A74" s="43">
        <v>67</v>
      </c>
      <c r="B74" s="44">
        <v>13.71</v>
      </c>
      <c r="C74" s="44">
        <v>3.36</v>
      </c>
      <c r="D74" s="44"/>
      <c r="E74" s="44">
        <v>0</v>
      </c>
    </row>
    <row r="75" spans="1:5" x14ac:dyDescent="0.25">
      <c r="A75" s="43">
        <v>68</v>
      </c>
      <c r="B75" s="44">
        <v>13.17</v>
      </c>
      <c r="C75" s="44">
        <v>3.31</v>
      </c>
      <c r="D75" s="44"/>
      <c r="E75" s="44">
        <v>0</v>
      </c>
    </row>
    <row r="76" spans="1:5" x14ac:dyDescent="0.25">
      <c r="A76" s="43">
        <v>69</v>
      </c>
      <c r="B76" s="44">
        <v>12.62</v>
      </c>
      <c r="C76" s="44">
        <v>3.1</v>
      </c>
      <c r="D76" s="44"/>
      <c r="E76" s="44"/>
    </row>
    <row r="77" spans="1:5" x14ac:dyDescent="0.25">
      <c r="A77" s="43">
        <v>70</v>
      </c>
      <c r="B77" s="44">
        <v>12.07</v>
      </c>
      <c r="C77" s="44">
        <v>2.89</v>
      </c>
      <c r="D77" s="44"/>
      <c r="E77" s="44"/>
    </row>
    <row r="78" spans="1:5" x14ac:dyDescent="0.25">
      <c r="A78" s="43">
        <v>71</v>
      </c>
      <c r="B78" s="44">
        <v>11.51</v>
      </c>
      <c r="C78" s="44">
        <v>2.85</v>
      </c>
      <c r="D78" s="44"/>
      <c r="E78" s="44"/>
    </row>
    <row r="79" spans="1:5" x14ac:dyDescent="0.25">
      <c r="A79" s="43">
        <v>72</v>
      </c>
      <c r="B79" s="44">
        <v>10.95</v>
      </c>
      <c r="C79" s="44">
        <v>2.8</v>
      </c>
      <c r="D79" s="44"/>
      <c r="E79" s="44"/>
    </row>
    <row r="80" spans="1:5" x14ac:dyDescent="0.25">
      <c r="A80" s="43">
        <v>73</v>
      </c>
      <c r="B80" s="44">
        <v>10.39</v>
      </c>
      <c r="C80" s="44">
        <v>2.75</v>
      </c>
      <c r="D80" s="44">
        <v>1.64</v>
      </c>
      <c r="E80" s="44"/>
    </row>
    <row r="81" spans="1:5" x14ac:dyDescent="0.25">
      <c r="A81" s="43">
        <v>74</v>
      </c>
      <c r="B81" s="44">
        <v>9.84</v>
      </c>
      <c r="C81" s="44">
        <v>2.54</v>
      </c>
      <c r="D81" s="44">
        <v>1.48</v>
      </c>
      <c r="E81" s="44"/>
    </row>
    <row r="82" spans="1:5" x14ac:dyDescent="0.25">
      <c r="A82" s="43">
        <v>75</v>
      </c>
      <c r="B82" s="44">
        <v>9.31</v>
      </c>
      <c r="C82" s="44">
        <v>2.3199999999999998</v>
      </c>
      <c r="D82" s="44">
        <v>1.33</v>
      </c>
      <c r="E82" s="44"/>
    </row>
    <row r="83" spans="1:5" x14ac:dyDescent="0.25">
      <c r="A83" s="43">
        <v>76</v>
      </c>
      <c r="B83" s="44">
        <v>8.7799999999999994</v>
      </c>
      <c r="C83" s="44">
        <v>2.27</v>
      </c>
      <c r="D83" s="44">
        <v>1.2</v>
      </c>
      <c r="E83" s="44"/>
    </row>
    <row r="84" spans="1:5" x14ac:dyDescent="0.25">
      <c r="A84" s="43">
        <v>77</v>
      </c>
      <c r="B84" s="44">
        <v>8.27</v>
      </c>
      <c r="C84" s="44">
        <v>2.2000000000000002</v>
      </c>
      <c r="D84" s="44">
        <v>1.0900000000000001</v>
      </c>
      <c r="E84" s="44"/>
    </row>
    <row r="85" spans="1:5" x14ac:dyDescent="0.25">
      <c r="A85" s="43">
        <v>78</v>
      </c>
      <c r="B85" s="44">
        <v>7.77</v>
      </c>
      <c r="C85" s="44">
        <v>2.14</v>
      </c>
      <c r="D85" s="44">
        <v>0.98</v>
      </c>
      <c r="E85" s="44"/>
    </row>
    <row r="86" spans="1:5" x14ac:dyDescent="0.25">
      <c r="A86" s="43">
        <v>79</v>
      </c>
      <c r="B86" s="44">
        <v>7.28</v>
      </c>
      <c r="C86" s="44">
        <v>1.88</v>
      </c>
      <c r="D86" s="44">
        <v>0.86</v>
      </c>
      <c r="E86" s="44"/>
    </row>
    <row r="87" spans="1:5" x14ac:dyDescent="0.25">
      <c r="A87" s="43">
        <v>80</v>
      </c>
      <c r="B87" s="44">
        <v>6.8</v>
      </c>
      <c r="C87" s="44">
        <v>1.64</v>
      </c>
      <c r="D87" s="44">
        <v>0.75</v>
      </c>
      <c r="E87" s="44"/>
    </row>
    <row r="88" spans="1:5" x14ac:dyDescent="0.25">
      <c r="A88" s="43">
        <v>81</v>
      </c>
      <c r="B88" s="44">
        <v>6.32</v>
      </c>
      <c r="C88" s="44">
        <v>1.58</v>
      </c>
      <c r="D88" s="44">
        <v>0.66</v>
      </c>
      <c r="E88" s="44"/>
    </row>
    <row r="89" spans="1:5" x14ac:dyDescent="0.25">
      <c r="A89" s="43">
        <v>82</v>
      </c>
      <c r="B89" s="44">
        <v>5.86</v>
      </c>
      <c r="C89" s="44">
        <v>1.52</v>
      </c>
      <c r="D89" s="44">
        <v>0.57999999999999996</v>
      </c>
      <c r="E89" s="44"/>
    </row>
    <row r="90" spans="1:5" x14ac:dyDescent="0.25">
      <c r="A90" s="43">
        <v>83</v>
      </c>
      <c r="B90" s="44">
        <v>5.4</v>
      </c>
      <c r="C90" s="44">
        <v>1.46</v>
      </c>
      <c r="D90" s="44">
        <v>0.51</v>
      </c>
      <c r="E90" s="44"/>
    </row>
    <row r="91" spans="1:5" x14ac:dyDescent="0.25">
      <c r="A91" s="43">
        <v>84</v>
      </c>
      <c r="B91" s="44">
        <v>4.96</v>
      </c>
      <c r="C91" s="44">
        <v>1.24</v>
      </c>
      <c r="D91" s="44">
        <v>0.43</v>
      </c>
      <c r="E91" s="44"/>
    </row>
    <row r="92" spans="1:5" x14ac:dyDescent="0.25">
      <c r="A92" s="43">
        <v>85</v>
      </c>
      <c r="B92" s="44">
        <v>4.55</v>
      </c>
      <c r="C92" s="44">
        <v>1.02</v>
      </c>
      <c r="D92" s="44">
        <v>0.36</v>
      </c>
      <c r="E92" s="44"/>
    </row>
    <row r="93" spans="1:5" x14ac:dyDescent="0.25">
      <c r="A93" s="43">
        <v>86</v>
      </c>
      <c r="B93" s="44">
        <v>4.16</v>
      </c>
      <c r="C93" s="44">
        <v>0.97</v>
      </c>
      <c r="D93" s="44">
        <v>0.31</v>
      </c>
      <c r="E93" s="44"/>
    </row>
    <row r="94" spans="1:5" x14ac:dyDescent="0.25">
      <c r="A94" s="43">
        <v>87</v>
      </c>
      <c r="B94" s="44">
        <v>3.79</v>
      </c>
      <c r="C94" s="44">
        <v>0.91</v>
      </c>
      <c r="D94" s="44">
        <v>0.26</v>
      </c>
      <c r="E94" s="44"/>
    </row>
    <row r="95" spans="1:5" x14ac:dyDescent="0.25">
      <c r="A95" s="43">
        <v>88</v>
      </c>
      <c r="B95" s="44">
        <v>3.45</v>
      </c>
      <c r="C95" s="44">
        <v>0.86</v>
      </c>
      <c r="D95" s="44">
        <v>0.22</v>
      </c>
      <c r="E95" s="44"/>
    </row>
    <row r="96" spans="1:5" x14ac:dyDescent="0.25">
      <c r="A96" s="43">
        <v>89</v>
      </c>
      <c r="B96" s="44">
        <v>3.13</v>
      </c>
      <c r="C96" s="44">
        <v>0.67</v>
      </c>
      <c r="D96" s="44">
        <v>0.18</v>
      </c>
      <c r="E96" s="44"/>
    </row>
    <row r="97" spans="1:5" x14ac:dyDescent="0.25">
      <c r="A97" s="43">
        <v>90</v>
      </c>
      <c r="B97" s="44">
        <v>2.83</v>
      </c>
      <c r="C97" s="44">
        <v>0.5</v>
      </c>
      <c r="D97" s="44">
        <v>0.14000000000000001</v>
      </c>
      <c r="E97" s="44"/>
    </row>
    <row r="98" spans="1:5" x14ac:dyDescent="0.25">
      <c r="A98" s="43">
        <v>91</v>
      </c>
      <c r="B98" s="44">
        <v>2.5499999999999998</v>
      </c>
      <c r="C98" s="44">
        <v>0.46</v>
      </c>
      <c r="D98" s="44">
        <v>0.12</v>
      </c>
      <c r="E98" s="44"/>
    </row>
    <row r="99" spans="1:5" x14ac:dyDescent="0.25">
      <c r="A99" s="43">
        <v>92</v>
      </c>
      <c r="B99" s="44">
        <v>2.29</v>
      </c>
      <c r="C99" s="44">
        <v>0.43</v>
      </c>
      <c r="D99" s="44">
        <v>0.1</v>
      </c>
      <c r="E99" s="44"/>
    </row>
    <row r="100" spans="1:5" x14ac:dyDescent="0.25">
      <c r="A100" s="43">
        <v>93</v>
      </c>
      <c r="B100" s="44">
        <v>2.06</v>
      </c>
      <c r="C100" s="44">
        <v>0.4</v>
      </c>
      <c r="D100" s="44">
        <v>0.08</v>
      </c>
      <c r="E100" s="44"/>
    </row>
    <row r="101" spans="1:5" x14ac:dyDescent="0.25">
      <c r="A101" s="43">
        <v>94</v>
      </c>
      <c r="B101" s="44">
        <v>1.84</v>
      </c>
      <c r="C101" s="44">
        <v>0.36</v>
      </c>
      <c r="D101" s="44">
        <v>0.06</v>
      </c>
      <c r="E101" s="44"/>
    </row>
    <row r="102" spans="1:5" x14ac:dyDescent="0.25">
      <c r="A102" s="43">
        <v>95</v>
      </c>
      <c r="B102" s="44">
        <v>1.65</v>
      </c>
      <c r="C102" s="44">
        <v>0.33</v>
      </c>
      <c r="D102" s="44">
        <v>0.05</v>
      </c>
      <c r="E102" s="44"/>
    </row>
  </sheetData>
  <sheetProtection algorithmName="SHA-512" hashValue="zLg24C/mBm5HDjgr2SMnO/eOdhE3aY5jxLfREghIbjfe/dYbP0e+RJb5AWX3j+vIBVZvlCkDE4IPT9NTfyi/dg==" saltValue="XdOtQ7jwule6vXcjMYMn2g==" spinCount="100000" sheet="1" objects="1" scenarios="1"/>
  <conditionalFormatting sqref="A6:A21">
    <cfRule type="expression" dxfId="431" priority="11" stopIfTrue="1">
      <formula>MOD(ROW(),2)=0</formula>
    </cfRule>
    <cfRule type="expression" dxfId="430" priority="12" stopIfTrue="1">
      <formula>MOD(ROW(),2)&lt;&gt;0</formula>
    </cfRule>
  </conditionalFormatting>
  <conditionalFormatting sqref="B6:E17 B20:E21 C18:E19">
    <cfRule type="expression" dxfId="429" priority="13" stopIfTrue="1">
      <formula>MOD(ROW(),2)=0</formula>
    </cfRule>
    <cfRule type="expression" dxfId="428" priority="14" stopIfTrue="1">
      <formula>MOD(ROW(),2)&lt;&gt;0</formula>
    </cfRule>
  </conditionalFormatting>
  <conditionalFormatting sqref="A26:A102">
    <cfRule type="expression" dxfId="427" priority="15" stopIfTrue="1">
      <formula>MOD(ROW(),2)=0</formula>
    </cfRule>
    <cfRule type="expression" dxfId="426" priority="16" stopIfTrue="1">
      <formula>MOD(ROW(),2)&lt;&gt;0</formula>
    </cfRule>
  </conditionalFormatting>
  <conditionalFormatting sqref="B26:E102">
    <cfRule type="expression" dxfId="425" priority="17" stopIfTrue="1">
      <formula>MOD(ROW(),2)=0</formula>
    </cfRule>
    <cfRule type="expression" dxfId="424" priority="18" stopIfTrue="1">
      <formula>MOD(ROW(),2)&lt;&gt;0</formula>
    </cfRule>
  </conditionalFormatting>
  <conditionalFormatting sqref="B18:B19">
    <cfRule type="expression" dxfId="423" priority="1" stopIfTrue="1">
      <formula>MOD(ROW(),2)=0</formula>
    </cfRule>
    <cfRule type="expression" dxfId="422" priority="2"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6500-20F2-4931-910C-8177764FDEEE}">
  <sheetPr codeName="Sheet30"/>
  <dimension ref="A1:E102"/>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PenCE - x-304</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2015</v>
      </c>
      <c r="C8" s="49"/>
      <c r="D8" s="49"/>
      <c r="E8" s="49"/>
    </row>
    <row r="9" spans="1:5" x14ac:dyDescent="0.25">
      <c r="A9" s="40" t="s">
        <v>150</v>
      </c>
      <c r="B9" s="49" t="s">
        <v>220</v>
      </c>
      <c r="C9" s="49"/>
      <c r="D9" s="49"/>
      <c r="E9" s="49"/>
    </row>
    <row r="10" spans="1:5" x14ac:dyDescent="0.25">
      <c r="A10" s="40" t="s">
        <v>6</v>
      </c>
      <c r="B10" s="49" t="s">
        <v>226</v>
      </c>
      <c r="C10" s="49"/>
      <c r="D10" s="49"/>
      <c r="E10" s="49"/>
    </row>
    <row r="11" spans="1:5" x14ac:dyDescent="0.25">
      <c r="A11" s="40" t="s">
        <v>151</v>
      </c>
      <c r="B11" s="49" t="s">
        <v>170</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304</v>
      </c>
      <c r="C14" s="49"/>
      <c r="D14" s="49"/>
      <c r="E14" s="49"/>
    </row>
    <row r="15" spans="1:5" x14ac:dyDescent="0.25">
      <c r="A15" s="40" t="s">
        <v>380</v>
      </c>
      <c r="B15" s="49" t="s">
        <v>229</v>
      </c>
      <c r="C15" s="49"/>
      <c r="D15" s="49"/>
      <c r="E15" s="49"/>
    </row>
    <row r="16" spans="1:5" x14ac:dyDescent="0.25">
      <c r="A16" s="40" t="s">
        <v>156</v>
      </c>
      <c r="B16" s="49" t="s">
        <v>230</v>
      </c>
      <c r="C16" s="49"/>
      <c r="D16" s="49"/>
      <c r="E16" s="49"/>
    </row>
    <row r="17" spans="1:5" x14ac:dyDescent="0.25">
      <c r="A17" s="41" t="s">
        <v>381</v>
      </c>
      <c r="B17" s="49"/>
      <c r="C17" s="49"/>
      <c r="D17" s="49"/>
      <c r="E17" s="49"/>
    </row>
    <row r="18" spans="1:5" x14ac:dyDescent="0.25">
      <c r="A18" s="40" t="s">
        <v>158</v>
      </c>
      <c r="B18" s="50">
        <v>46175</v>
      </c>
      <c r="C18" s="50"/>
      <c r="D18" s="50"/>
      <c r="E18" s="50"/>
    </row>
    <row r="19" spans="1:5" x14ac:dyDescent="0.25">
      <c r="A19" s="40" t="s">
        <v>159</v>
      </c>
      <c r="B19" s="50">
        <v>46161</v>
      </c>
      <c r="C19" s="50"/>
      <c r="D19" s="50"/>
      <c r="E19" s="50"/>
    </row>
    <row r="20" spans="1:5" x14ac:dyDescent="0.25">
      <c r="A20" s="40" t="s">
        <v>160</v>
      </c>
      <c r="B20" s="49" t="s">
        <v>169</v>
      </c>
      <c r="C20" s="49"/>
      <c r="D20" s="49"/>
      <c r="E20" s="49"/>
    </row>
    <row r="21" spans="1:5" x14ac:dyDescent="0.25">
      <c r="A21" s="40" t="s">
        <v>382</v>
      </c>
      <c r="B21" s="49" t="s">
        <v>84</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395</v>
      </c>
      <c r="C26" s="56" t="s">
        <v>396</v>
      </c>
      <c r="D26" s="56" t="s">
        <v>397</v>
      </c>
      <c r="E26" s="56" t="s">
        <v>389</v>
      </c>
    </row>
    <row r="27" spans="1:5" x14ac:dyDescent="0.25">
      <c r="A27" s="43">
        <v>20</v>
      </c>
      <c r="B27" s="44">
        <v>26.89</v>
      </c>
      <c r="C27" s="44">
        <v>8.18</v>
      </c>
      <c r="D27" s="44"/>
      <c r="E27" s="44">
        <v>0</v>
      </c>
    </row>
    <row r="28" spans="1:5" x14ac:dyDescent="0.25">
      <c r="A28" s="43">
        <v>21</v>
      </c>
      <c r="B28" s="44">
        <v>26.77</v>
      </c>
      <c r="C28" s="44">
        <v>8.07</v>
      </c>
      <c r="D28" s="44"/>
      <c r="E28" s="44">
        <v>0</v>
      </c>
    </row>
    <row r="29" spans="1:5" x14ac:dyDescent="0.25">
      <c r="A29" s="43">
        <v>22</v>
      </c>
      <c r="B29" s="44">
        <v>26.65</v>
      </c>
      <c r="C29" s="44">
        <v>7.96</v>
      </c>
      <c r="D29" s="44"/>
      <c r="E29" s="44">
        <v>0</v>
      </c>
    </row>
    <row r="30" spans="1:5" x14ac:dyDescent="0.25">
      <c r="A30" s="43">
        <v>23</v>
      </c>
      <c r="B30" s="44">
        <v>26.52</v>
      </c>
      <c r="C30" s="44">
        <v>7.84</v>
      </c>
      <c r="D30" s="44"/>
      <c r="E30" s="44">
        <v>0</v>
      </c>
    </row>
    <row r="31" spans="1:5" x14ac:dyDescent="0.25">
      <c r="A31" s="43">
        <v>24</v>
      </c>
      <c r="B31" s="44">
        <v>26.4</v>
      </c>
      <c r="C31" s="44">
        <v>7.72</v>
      </c>
      <c r="D31" s="44"/>
      <c r="E31" s="44">
        <v>0</v>
      </c>
    </row>
    <row r="32" spans="1:5" x14ac:dyDescent="0.25">
      <c r="A32" s="43">
        <v>25</v>
      </c>
      <c r="B32" s="44">
        <v>26.27</v>
      </c>
      <c r="C32" s="44">
        <v>7.6</v>
      </c>
      <c r="D32" s="44"/>
      <c r="E32" s="44">
        <v>0</v>
      </c>
    </row>
    <row r="33" spans="1:5" x14ac:dyDescent="0.25">
      <c r="A33" s="43">
        <v>26</v>
      </c>
      <c r="B33" s="44">
        <v>26.13</v>
      </c>
      <c r="C33" s="44">
        <v>7.48</v>
      </c>
      <c r="D33" s="44"/>
      <c r="E33" s="44">
        <v>0</v>
      </c>
    </row>
    <row r="34" spans="1:5" x14ac:dyDescent="0.25">
      <c r="A34" s="43">
        <v>27</v>
      </c>
      <c r="B34" s="44">
        <v>25.99</v>
      </c>
      <c r="C34" s="44">
        <v>7.36</v>
      </c>
      <c r="D34" s="44"/>
      <c r="E34" s="44">
        <v>0</v>
      </c>
    </row>
    <row r="35" spans="1:5" x14ac:dyDescent="0.25">
      <c r="A35" s="43">
        <v>28</v>
      </c>
      <c r="B35" s="44">
        <v>25.83</v>
      </c>
      <c r="C35" s="44">
        <v>7.24</v>
      </c>
      <c r="D35" s="44"/>
      <c r="E35" s="44">
        <v>0</v>
      </c>
    </row>
    <row r="36" spans="1:5" x14ac:dyDescent="0.25">
      <c r="A36" s="43">
        <v>29</v>
      </c>
      <c r="B36" s="44">
        <v>25.67</v>
      </c>
      <c r="C36" s="44">
        <v>7.13</v>
      </c>
      <c r="D36" s="44"/>
      <c r="E36" s="44">
        <v>0</v>
      </c>
    </row>
    <row r="37" spans="1:5" x14ac:dyDescent="0.25">
      <c r="A37" s="43">
        <v>30</v>
      </c>
      <c r="B37" s="44">
        <v>25.5</v>
      </c>
      <c r="C37" s="44">
        <v>7.01</v>
      </c>
      <c r="D37" s="44"/>
      <c r="E37" s="44">
        <v>0</v>
      </c>
    </row>
    <row r="38" spans="1:5" x14ac:dyDescent="0.25">
      <c r="A38" s="43">
        <v>31</v>
      </c>
      <c r="B38" s="44">
        <v>25.31</v>
      </c>
      <c r="C38" s="44">
        <v>6.91</v>
      </c>
      <c r="D38" s="44"/>
      <c r="E38" s="44">
        <v>0</v>
      </c>
    </row>
    <row r="39" spans="1:5" x14ac:dyDescent="0.25">
      <c r="A39" s="43">
        <v>32</v>
      </c>
      <c r="B39" s="44">
        <v>25.12</v>
      </c>
      <c r="C39" s="44">
        <v>6.8</v>
      </c>
      <c r="D39" s="44"/>
      <c r="E39" s="44">
        <v>0</v>
      </c>
    </row>
    <row r="40" spans="1:5" x14ac:dyDescent="0.25">
      <c r="A40" s="43">
        <v>33</v>
      </c>
      <c r="B40" s="44">
        <v>24.92</v>
      </c>
      <c r="C40" s="44">
        <v>6.7</v>
      </c>
      <c r="D40" s="44"/>
      <c r="E40" s="44">
        <v>0</v>
      </c>
    </row>
    <row r="41" spans="1:5" x14ac:dyDescent="0.25">
      <c r="A41" s="43">
        <v>34</v>
      </c>
      <c r="B41" s="44">
        <v>24.71</v>
      </c>
      <c r="C41" s="44">
        <v>6.6</v>
      </c>
      <c r="D41" s="44"/>
      <c r="E41" s="44">
        <v>0</v>
      </c>
    </row>
    <row r="42" spans="1:5" x14ac:dyDescent="0.25">
      <c r="A42" s="43">
        <v>35</v>
      </c>
      <c r="B42" s="44">
        <v>24.49</v>
      </c>
      <c r="C42" s="44">
        <v>6.49</v>
      </c>
      <c r="D42" s="44"/>
      <c r="E42" s="44">
        <v>0</v>
      </c>
    </row>
    <row r="43" spans="1:5" x14ac:dyDescent="0.25">
      <c r="A43" s="43">
        <v>36</v>
      </c>
      <c r="B43" s="44">
        <v>24.27</v>
      </c>
      <c r="C43" s="44">
        <v>6.39</v>
      </c>
      <c r="D43" s="44"/>
      <c r="E43" s="44">
        <v>0</v>
      </c>
    </row>
    <row r="44" spans="1:5" x14ac:dyDescent="0.25">
      <c r="A44" s="43">
        <v>37</v>
      </c>
      <c r="B44" s="44">
        <v>24.04</v>
      </c>
      <c r="C44" s="44">
        <v>6.29</v>
      </c>
      <c r="D44" s="44"/>
      <c r="E44" s="44">
        <v>0</v>
      </c>
    </row>
    <row r="45" spans="1:5" x14ac:dyDescent="0.25">
      <c r="A45" s="43">
        <v>38</v>
      </c>
      <c r="B45" s="44">
        <v>23.8</v>
      </c>
      <c r="C45" s="44">
        <v>6.19</v>
      </c>
      <c r="D45" s="44"/>
      <c r="E45" s="44">
        <v>0</v>
      </c>
    </row>
    <row r="46" spans="1:5" x14ac:dyDescent="0.25">
      <c r="A46" s="43">
        <v>39</v>
      </c>
      <c r="B46" s="44">
        <v>23.56</v>
      </c>
      <c r="C46" s="44">
        <v>6.09</v>
      </c>
      <c r="D46" s="44"/>
      <c r="E46" s="44">
        <v>0</v>
      </c>
    </row>
    <row r="47" spans="1:5" x14ac:dyDescent="0.25">
      <c r="A47" s="43">
        <v>40</v>
      </c>
      <c r="B47" s="44">
        <v>23.32</v>
      </c>
      <c r="C47" s="44">
        <v>5.98</v>
      </c>
      <c r="D47" s="44"/>
      <c r="E47" s="44">
        <v>0</v>
      </c>
    </row>
    <row r="48" spans="1:5" x14ac:dyDescent="0.25">
      <c r="A48" s="43">
        <v>41</v>
      </c>
      <c r="B48" s="44">
        <v>23.07</v>
      </c>
      <c r="C48" s="44">
        <v>5.88</v>
      </c>
      <c r="D48" s="44"/>
      <c r="E48" s="44">
        <v>0</v>
      </c>
    </row>
    <row r="49" spans="1:5" x14ac:dyDescent="0.25">
      <c r="A49" s="43">
        <v>42</v>
      </c>
      <c r="B49" s="44">
        <v>22.81</v>
      </c>
      <c r="C49" s="44">
        <v>5.77</v>
      </c>
      <c r="D49" s="44"/>
      <c r="E49" s="44">
        <v>0</v>
      </c>
    </row>
    <row r="50" spans="1:5" x14ac:dyDescent="0.25">
      <c r="A50" s="43">
        <v>43</v>
      </c>
      <c r="B50" s="44">
        <v>22.55</v>
      </c>
      <c r="C50" s="44">
        <v>5.67</v>
      </c>
      <c r="D50" s="44"/>
      <c r="E50" s="44">
        <v>0</v>
      </c>
    </row>
    <row r="51" spans="1:5" x14ac:dyDescent="0.25">
      <c r="A51" s="43">
        <v>44</v>
      </c>
      <c r="B51" s="44">
        <v>22.28</v>
      </c>
      <c r="C51" s="44">
        <v>5.56</v>
      </c>
      <c r="D51" s="44"/>
      <c r="E51" s="44">
        <v>0</v>
      </c>
    </row>
    <row r="52" spans="1:5" x14ac:dyDescent="0.25">
      <c r="A52" s="43">
        <v>45</v>
      </c>
      <c r="B52" s="44">
        <v>22.02</v>
      </c>
      <c r="C52" s="44">
        <v>5.45</v>
      </c>
      <c r="D52" s="44"/>
      <c r="E52" s="44">
        <v>0</v>
      </c>
    </row>
    <row r="53" spans="1:5" x14ac:dyDescent="0.25">
      <c r="A53" s="43">
        <v>46</v>
      </c>
      <c r="B53" s="44">
        <v>21.75</v>
      </c>
      <c r="C53" s="44">
        <v>5.33</v>
      </c>
      <c r="D53" s="44"/>
      <c r="E53" s="44">
        <v>0</v>
      </c>
    </row>
    <row r="54" spans="1:5" x14ac:dyDescent="0.25">
      <c r="A54" s="43">
        <v>47</v>
      </c>
      <c r="B54" s="44">
        <v>21.48</v>
      </c>
      <c r="C54" s="44">
        <v>5.21</v>
      </c>
      <c r="D54" s="44"/>
      <c r="E54" s="44">
        <v>0</v>
      </c>
    </row>
    <row r="55" spans="1:5" x14ac:dyDescent="0.25">
      <c r="A55" s="43">
        <v>48</v>
      </c>
      <c r="B55" s="44">
        <v>21.21</v>
      </c>
      <c r="C55" s="44">
        <v>5.09</v>
      </c>
      <c r="D55" s="44"/>
      <c r="E55" s="44">
        <v>0</v>
      </c>
    </row>
    <row r="56" spans="1:5" x14ac:dyDescent="0.25">
      <c r="A56" s="43">
        <v>49</v>
      </c>
      <c r="B56" s="44">
        <v>20.92</v>
      </c>
      <c r="C56" s="44">
        <v>4.97</v>
      </c>
      <c r="D56" s="44"/>
      <c r="E56" s="44">
        <v>0</v>
      </c>
    </row>
    <row r="57" spans="1:5" x14ac:dyDescent="0.25">
      <c r="A57" s="43">
        <v>50</v>
      </c>
      <c r="B57" s="44">
        <v>20.63</v>
      </c>
      <c r="C57" s="44">
        <v>4.8499999999999996</v>
      </c>
      <c r="D57" s="44"/>
      <c r="E57" s="44">
        <v>0</v>
      </c>
    </row>
    <row r="58" spans="1:5" x14ac:dyDescent="0.25">
      <c r="A58" s="43">
        <v>51</v>
      </c>
      <c r="B58" s="44">
        <v>20.32</v>
      </c>
      <c r="C58" s="44">
        <v>4.74</v>
      </c>
      <c r="D58" s="44"/>
      <c r="E58" s="44">
        <v>0</v>
      </c>
    </row>
    <row r="59" spans="1:5" x14ac:dyDescent="0.25">
      <c r="A59" s="43">
        <v>52</v>
      </c>
      <c r="B59" s="44">
        <v>20</v>
      </c>
      <c r="C59" s="44">
        <v>4.63</v>
      </c>
      <c r="D59" s="44"/>
      <c r="E59" s="44">
        <v>0</v>
      </c>
    </row>
    <row r="60" spans="1:5" x14ac:dyDescent="0.25">
      <c r="A60" s="43">
        <v>53</v>
      </c>
      <c r="B60" s="44">
        <v>19.68</v>
      </c>
      <c r="C60" s="44">
        <v>4.5199999999999996</v>
      </c>
      <c r="D60" s="44"/>
      <c r="E60" s="44">
        <v>0</v>
      </c>
    </row>
    <row r="61" spans="1:5" x14ac:dyDescent="0.25">
      <c r="A61" s="43">
        <v>54</v>
      </c>
      <c r="B61" s="44">
        <v>19.34</v>
      </c>
      <c r="C61" s="44">
        <v>4.41</v>
      </c>
      <c r="D61" s="44"/>
      <c r="E61" s="44">
        <v>0</v>
      </c>
    </row>
    <row r="62" spans="1:5" x14ac:dyDescent="0.25">
      <c r="A62" s="43">
        <v>55</v>
      </c>
      <c r="B62" s="44">
        <v>19</v>
      </c>
      <c r="C62" s="44">
        <v>4.3</v>
      </c>
      <c r="D62" s="44"/>
      <c r="E62" s="44">
        <v>0</v>
      </c>
    </row>
    <row r="63" spans="1:5" x14ac:dyDescent="0.25">
      <c r="A63" s="43">
        <v>56</v>
      </c>
      <c r="B63" s="44">
        <v>18.649999999999999</v>
      </c>
      <c r="C63" s="44">
        <v>4.1900000000000004</v>
      </c>
      <c r="D63" s="44"/>
      <c r="E63" s="44">
        <v>0</v>
      </c>
    </row>
    <row r="64" spans="1:5" x14ac:dyDescent="0.25">
      <c r="A64" s="43">
        <v>57</v>
      </c>
      <c r="B64" s="44">
        <v>18.28</v>
      </c>
      <c r="C64" s="44">
        <v>4.09</v>
      </c>
      <c r="D64" s="44"/>
      <c r="E64" s="44">
        <v>0</v>
      </c>
    </row>
    <row r="65" spans="1:5" x14ac:dyDescent="0.25">
      <c r="A65" s="43">
        <v>58</v>
      </c>
      <c r="B65" s="44">
        <v>17.899999999999999</v>
      </c>
      <c r="C65" s="44">
        <v>3.99</v>
      </c>
      <c r="D65" s="44"/>
      <c r="E65" s="44">
        <v>0</v>
      </c>
    </row>
    <row r="66" spans="1:5" x14ac:dyDescent="0.25">
      <c r="A66" s="43">
        <v>59</v>
      </c>
      <c r="B66" s="44">
        <v>17.5</v>
      </c>
      <c r="C66" s="44">
        <v>3.9</v>
      </c>
      <c r="D66" s="44"/>
      <c r="E66" s="44">
        <v>0</v>
      </c>
    </row>
    <row r="67" spans="1:5" x14ac:dyDescent="0.25">
      <c r="A67" s="43">
        <v>60</v>
      </c>
      <c r="B67" s="44">
        <v>17.079999999999998</v>
      </c>
      <c r="C67" s="44">
        <v>3.82</v>
      </c>
      <c r="D67" s="44"/>
      <c r="E67" s="44">
        <v>0</v>
      </c>
    </row>
    <row r="68" spans="1:5" x14ac:dyDescent="0.25">
      <c r="A68" s="43">
        <v>61</v>
      </c>
      <c r="B68" s="44">
        <v>16.649999999999999</v>
      </c>
      <c r="C68" s="44">
        <v>3.74</v>
      </c>
      <c r="D68" s="44"/>
      <c r="E68" s="44">
        <v>0</v>
      </c>
    </row>
    <row r="69" spans="1:5" x14ac:dyDescent="0.25">
      <c r="A69" s="43">
        <v>62</v>
      </c>
      <c r="B69" s="44">
        <v>16.2</v>
      </c>
      <c r="C69" s="44">
        <v>3.66</v>
      </c>
      <c r="D69" s="44"/>
      <c r="E69" s="44">
        <v>0</v>
      </c>
    </row>
    <row r="70" spans="1:5" x14ac:dyDescent="0.25">
      <c r="A70" s="43">
        <v>63</v>
      </c>
      <c r="B70" s="44">
        <v>15.73</v>
      </c>
      <c r="C70" s="44">
        <v>3.59</v>
      </c>
      <c r="D70" s="44"/>
      <c r="E70" s="44">
        <v>0</v>
      </c>
    </row>
    <row r="71" spans="1:5" x14ac:dyDescent="0.25">
      <c r="A71" s="43">
        <v>64</v>
      </c>
      <c r="B71" s="44">
        <v>15.25</v>
      </c>
      <c r="C71" s="44">
        <v>3.53</v>
      </c>
      <c r="D71" s="44"/>
      <c r="E71" s="44">
        <v>0</v>
      </c>
    </row>
    <row r="72" spans="1:5" x14ac:dyDescent="0.25">
      <c r="A72" s="43">
        <v>65</v>
      </c>
      <c r="B72" s="44">
        <v>14.75</v>
      </c>
      <c r="C72" s="44">
        <v>3.47</v>
      </c>
      <c r="D72" s="44"/>
      <c r="E72" s="44">
        <v>0</v>
      </c>
    </row>
    <row r="73" spans="1:5" x14ac:dyDescent="0.25">
      <c r="A73" s="43">
        <v>66</v>
      </c>
      <c r="B73" s="44">
        <v>14.24</v>
      </c>
      <c r="C73" s="44">
        <v>3.41</v>
      </c>
      <c r="D73" s="44"/>
      <c r="E73" s="44">
        <v>0</v>
      </c>
    </row>
    <row r="74" spans="1:5" x14ac:dyDescent="0.25">
      <c r="A74" s="43">
        <v>67</v>
      </c>
      <c r="B74" s="44">
        <v>13.71</v>
      </c>
      <c r="C74" s="44">
        <v>3.36</v>
      </c>
      <c r="D74" s="44"/>
      <c r="E74" s="44">
        <v>0</v>
      </c>
    </row>
    <row r="75" spans="1:5" x14ac:dyDescent="0.25">
      <c r="A75" s="43">
        <v>68</v>
      </c>
      <c r="B75" s="44">
        <v>13.17</v>
      </c>
      <c r="C75" s="44">
        <v>3.31</v>
      </c>
      <c r="D75" s="44"/>
      <c r="E75" s="44">
        <v>0</v>
      </c>
    </row>
    <row r="76" spans="1:5" x14ac:dyDescent="0.25">
      <c r="A76" s="43">
        <v>69</v>
      </c>
      <c r="B76" s="44">
        <v>12.62</v>
      </c>
      <c r="C76" s="44">
        <v>3.1</v>
      </c>
      <c r="D76" s="44"/>
      <c r="E76" s="44"/>
    </row>
    <row r="77" spans="1:5" x14ac:dyDescent="0.25">
      <c r="A77" s="43">
        <v>70</v>
      </c>
      <c r="B77" s="44">
        <v>12.07</v>
      </c>
      <c r="C77" s="44">
        <v>2.89</v>
      </c>
      <c r="D77" s="44"/>
      <c r="E77" s="44"/>
    </row>
    <row r="78" spans="1:5" x14ac:dyDescent="0.25">
      <c r="A78" s="43">
        <v>71</v>
      </c>
      <c r="B78" s="44">
        <v>11.51</v>
      </c>
      <c r="C78" s="44">
        <v>2.85</v>
      </c>
      <c r="D78" s="44"/>
      <c r="E78" s="44"/>
    </row>
    <row r="79" spans="1:5" x14ac:dyDescent="0.25">
      <c r="A79" s="43">
        <v>72</v>
      </c>
      <c r="B79" s="44">
        <v>10.95</v>
      </c>
      <c r="C79" s="44">
        <v>2.8</v>
      </c>
      <c r="D79" s="44"/>
      <c r="E79" s="44"/>
    </row>
    <row r="80" spans="1:5" x14ac:dyDescent="0.25">
      <c r="A80" s="43">
        <v>73</v>
      </c>
      <c r="B80" s="44">
        <v>10.39</v>
      </c>
      <c r="C80" s="44">
        <v>2.75</v>
      </c>
      <c r="D80" s="44">
        <v>1.32</v>
      </c>
      <c r="E80" s="44"/>
    </row>
    <row r="81" spans="1:5" x14ac:dyDescent="0.25">
      <c r="A81" s="43">
        <v>74</v>
      </c>
      <c r="B81" s="44">
        <v>9.84</v>
      </c>
      <c r="C81" s="44">
        <v>2.54</v>
      </c>
      <c r="D81" s="44">
        <v>1.2</v>
      </c>
      <c r="E81" s="44"/>
    </row>
    <row r="82" spans="1:5" x14ac:dyDescent="0.25">
      <c r="A82" s="43">
        <v>75</v>
      </c>
      <c r="B82" s="44">
        <v>9.31</v>
      </c>
      <c r="C82" s="44">
        <v>2.3199999999999998</v>
      </c>
      <c r="D82" s="44">
        <v>1.08</v>
      </c>
      <c r="E82" s="44"/>
    </row>
    <row r="83" spans="1:5" x14ac:dyDescent="0.25">
      <c r="A83" s="43">
        <v>76</v>
      </c>
      <c r="B83" s="44">
        <v>8.7799999999999994</v>
      </c>
      <c r="C83" s="44">
        <v>2.27</v>
      </c>
      <c r="D83" s="44">
        <v>0.97</v>
      </c>
      <c r="E83" s="44"/>
    </row>
    <row r="84" spans="1:5" x14ac:dyDescent="0.25">
      <c r="A84" s="43">
        <v>77</v>
      </c>
      <c r="B84" s="44">
        <v>8.27</v>
      </c>
      <c r="C84" s="44">
        <v>2.2000000000000002</v>
      </c>
      <c r="D84" s="44">
        <v>0.87</v>
      </c>
      <c r="E84" s="44"/>
    </row>
    <row r="85" spans="1:5" x14ac:dyDescent="0.25">
      <c r="A85" s="43">
        <v>78</v>
      </c>
      <c r="B85" s="44">
        <v>7.77</v>
      </c>
      <c r="C85" s="44">
        <v>2.14</v>
      </c>
      <c r="D85" s="44">
        <v>0.78</v>
      </c>
      <c r="E85" s="44"/>
    </row>
    <row r="86" spans="1:5" x14ac:dyDescent="0.25">
      <c r="A86" s="43">
        <v>79</v>
      </c>
      <c r="B86" s="44">
        <v>7.28</v>
      </c>
      <c r="C86" s="44">
        <v>1.88</v>
      </c>
      <c r="D86" s="44">
        <v>0.69</v>
      </c>
      <c r="E86" s="44"/>
    </row>
    <row r="87" spans="1:5" x14ac:dyDescent="0.25">
      <c r="A87" s="43">
        <v>80</v>
      </c>
      <c r="B87" s="44">
        <v>6.8</v>
      </c>
      <c r="C87" s="44">
        <v>1.64</v>
      </c>
      <c r="D87" s="44">
        <v>0.61</v>
      </c>
      <c r="E87" s="44"/>
    </row>
    <row r="88" spans="1:5" x14ac:dyDescent="0.25">
      <c r="A88" s="43">
        <v>81</v>
      </c>
      <c r="B88" s="44">
        <v>6.32</v>
      </c>
      <c r="C88" s="44">
        <v>1.58</v>
      </c>
      <c r="D88" s="44">
        <v>0.53</v>
      </c>
      <c r="E88" s="44"/>
    </row>
    <row r="89" spans="1:5" x14ac:dyDescent="0.25">
      <c r="A89" s="43">
        <v>82</v>
      </c>
      <c r="B89" s="44">
        <v>5.86</v>
      </c>
      <c r="C89" s="44">
        <v>1.52</v>
      </c>
      <c r="D89" s="44">
        <v>0.46</v>
      </c>
      <c r="E89" s="44"/>
    </row>
    <row r="90" spans="1:5" x14ac:dyDescent="0.25">
      <c r="A90" s="43">
        <v>83</v>
      </c>
      <c r="B90" s="44">
        <v>5.4</v>
      </c>
      <c r="C90" s="44">
        <v>1.46</v>
      </c>
      <c r="D90" s="44">
        <v>0.4</v>
      </c>
      <c r="E90" s="44"/>
    </row>
    <row r="91" spans="1:5" x14ac:dyDescent="0.25">
      <c r="A91" s="43">
        <v>84</v>
      </c>
      <c r="B91" s="44">
        <v>4.96</v>
      </c>
      <c r="C91" s="44">
        <v>1.24</v>
      </c>
      <c r="D91" s="44">
        <v>0.34</v>
      </c>
      <c r="E91" s="44"/>
    </row>
    <row r="92" spans="1:5" x14ac:dyDescent="0.25">
      <c r="A92" s="43">
        <v>85</v>
      </c>
      <c r="B92" s="44">
        <v>4.55</v>
      </c>
      <c r="C92" s="44">
        <v>1.02</v>
      </c>
      <c r="D92" s="44">
        <v>0.28999999999999998</v>
      </c>
      <c r="E92" s="44"/>
    </row>
    <row r="93" spans="1:5" x14ac:dyDescent="0.25">
      <c r="A93" s="43">
        <v>86</v>
      </c>
      <c r="B93" s="44">
        <v>4.16</v>
      </c>
      <c r="C93" s="44">
        <v>0.97</v>
      </c>
      <c r="D93" s="44">
        <v>0.25</v>
      </c>
      <c r="E93" s="44"/>
    </row>
    <row r="94" spans="1:5" x14ac:dyDescent="0.25">
      <c r="A94" s="43">
        <v>87</v>
      </c>
      <c r="B94" s="44">
        <v>3.79</v>
      </c>
      <c r="C94" s="44">
        <v>0.91</v>
      </c>
      <c r="D94" s="44">
        <v>0.21</v>
      </c>
      <c r="E94" s="44"/>
    </row>
    <row r="95" spans="1:5" x14ac:dyDescent="0.25">
      <c r="A95" s="43">
        <v>88</v>
      </c>
      <c r="B95" s="44">
        <v>3.45</v>
      </c>
      <c r="C95" s="44">
        <v>0.86</v>
      </c>
      <c r="D95" s="44">
        <v>0.17</v>
      </c>
      <c r="E95" s="44"/>
    </row>
    <row r="96" spans="1:5" x14ac:dyDescent="0.25">
      <c r="A96" s="43">
        <v>89</v>
      </c>
      <c r="B96" s="44">
        <v>3.13</v>
      </c>
      <c r="C96" s="44">
        <v>0.67</v>
      </c>
      <c r="D96" s="44">
        <v>0.15</v>
      </c>
      <c r="E96" s="44"/>
    </row>
    <row r="97" spans="1:5" x14ac:dyDescent="0.25">
      <c r="A97" s="43">
        <v>90</v>
      </c>
      <c r="B97" s="44">
        <v>2.83</v>
      </c>
      <c r="C97" s="44">
        <v>0.5</v>
      </c>
      <c r="D97" s="44">
        <v>0.12</v>
      </c>
      <c r="E97" s="44"/>
    </row>
    <row r="98" spans="1:5" x14ac:dyDescent="0.25">
      <c r="A98" s="43">
        <v>91</v>
      </c>
      <c r="B98" s="44">
        <v>2.5499999999999998</v>
      </c>
      <c r="C98" s="44">
        <v>0.46</v>
      </c>
      <c r="D98" s="44">
        <v>0.1</v>
      </c>
      <c r="E98" s="44"/>
    </row>
    <row r="99" spans="1:5" x14ac:dyDescent="0.25">
      <c r="A99" s="43">
        <v>92</v>
      </c>
      <c r="B99" s="44">
        <v>2.29</v>
      </c>
      <c r="C99" s="44">
        <v>0.43</v>
      </c>
      <c r="D99" s="44">
        <v>0.08</v>
      </c>
      <c r="E99" s="44"/>
    </row>
    <row r="100" spans="1:5" x14ac:dyDescent="0.25">
      <c r="A100" s="43">
        <v>93</v>
      </c>
      <c r="B100" s="44">
        <v>2.06</v>
      </c>
      <c r="C100" s="44">
        <v>0.4</v>
      </c>
      <c r="D100" s="44">
        <v>7.0000000000000007E-2</v>
      </c>
      <c r="E100" s="44"/>
    </row>
    <row r="101" spans="1:5" x14ac:dyDescent="0.25">
      <c r="A101" s="43">
        <v>94</v>
      </c>
      <c r="B101" s="44">
        <v>1.84</v>
      </c>
      <c r="C101" s="44">
        <v>0.36</v>
      </c>
      <c r="D101" s="44">
        <v>0.05</v>
      </c>
      <c r="E101" s="44"/>
    </row>
    <row r="102" spans="1:5" x14ac:dyDescent="0.25">
      <c r="A102" s="43">
        <v>95</v>
      </c>
      <c r="B102" s="44">
        <v>1.65</v>
      </c>
      <c r="C102" s="44">
        <v>0.33</v>
      </c>
      <c r="D102" s="44">
        <v>0.04</v>
      </c>
      <c r="E102" s="44"/>
    </row>
  </sheetData>
  <sheetProtection algorithmName="SHA-512" hashValue="6Gt+32tZqowpBqEFhtYxq3E0HUYKWaF3Lx39h3uG4dNjVuBY6UtBmYMFD5HY+1CiDoypwfGrlS7ZeiVecnznQQ==" saltValue="aKq3COcr0KTufnvh8ARX2g==" spinCount="100000" sheet="1" objects="1" scenarios="1"/>
  <conditionalFormatting sqref="A6:A21">
    <cfRule type="expression" dxfId="421" priority="11" stopIfTrue="1">
      <formula>MOD(ROW(),2)=0</formula>
    </cfRule>
    <cfRule type="expression" dxfId="420" priority="12" stopIfTrue="1">
      <formula>MOD(ROW(),2)&lt;&gt;0</formula>
    </cfRule>
  </conditionalFormatting>
  <conditionalFormatting sqref="B6:E17 B20:E21 C18:E19">
    <cfRule type="expression" dxfId="419" priority="13" stopIfTrue="1">
      <formula>MOD(ROW(),2)=0</formula>
    </cfRule>
    <cfRule type="expression" dxfId="418" priority="14" stopIfTrue="1">
      <formula>MOD(ROW(),2)&lt;&gt;0</formula>
    </cfRule>
  </conditionalFormatting>
  <conditionalFormatting sqref="A26:A102">
    <cfRule type="expression" dxfId="417" priority="15" stopIfTrue="1">
      <formula>MOD(ROW(),2)=0</formula>
    </cfRule>
    <cfRule type="expression" dxfId="416" priority="16" stopIfTrue="1">
      <formula>MOD(ROW(),2)&lt;&gt;0</formula>
    </cfRule>
  </conditionalFormatting>
  <conditionalFormatting sqref="B26:E102">
    <cfRule type="expression" dxfId="415" priority="17" stopIfTrue="1">
      <formula>MOD(ROW(),2)=0</formula>
    </cfRule>
    <cfRule type="expression" dxfId="414" priority="18" stopIfTrue="1">
      <formula>MOD(ROW(),2)&lt;&gt;0</formula>
    </cfRule>
  </conditionalFormatting>
  <conditionalFormatting sqref="B18:B19">
    <cfRule type="expression" dxfId="413" priority="1" stopIfTrue="1">
      <formula>MOD(ROW(),2)=0</formula>
    </cfRule>
    <cfRule type="expression" dxfId="412" priority="2"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1C26-F1A9-4675-AC50-BC0086E80C21}">
  <sheetPr codeName="Sheet31"/>
  <dimension ref="A1:C75"/>
  <sheetViews>
    <sheetView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Pension credit - x-306</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231</v>
      </c>
      <c r="C9" s="49"/>
    </row>
    <row r="10" spans="1:3" ht="50" x14ac:dyDescent="0.25">
      <c r="A10" s="40" t="s">
        <v>6</v>
      </c>
      <c r="B10" s="49" t="s">
        <v>232</v>
      </c>
      <c r="C10" s="49"/>
    </row>
    <row r="11" spans="1:3" x14ac:dyDescent="0.25">
      <c r="A11" s="40" t="s">
        <v>151</v>
      </c>
      <c r="B11" s="49" t="s">
        <v>165</v>
      </c>
      <c r="C11" s="49"/>
    </row>
    <row r="12" spans="1:3" x14ac:dyDescent="0.25">
      <c r="A12" s="40" t="s">
        <v>152</v>
      </c>
      <c r="B12" s="49" t="s">
        <v>166</v>
      </c>
      <c r="C12" s="49"/>
    </row>
    <row r="13" spans="1:3" x14ac:dyDescent="0.25">
      <c r="A13" s="40" t="s">
        <v>379</v>
      </c>
      <c r="B13" s="49">
        <v>0</v>
      </c>
      <c r="C13" s="49"/>
    </row>
    <row r="14" spans="1:3" x14ac:dyDescent="0.25">
      <c r="A14" s="40" t="s">
        <v>154</v>
      </c>
      <c r="B14" s="49">
        <v>306</v>
      </c>
      <c r="C14" s="49"/>
    </row>
    <row r="15" spans="1:3" x14ac:dyDescent="0.25">
      <c r="A15" s="40" t="s">
        <v>380</v>
      </c>
      <c r="B15" s="49" t="s">
        <v>233</v>
      </c>
      <c r="C15" s="49"/>
    </row>
    <row r="16" spans="1:3" x14ac:dyDescent="0.25">
      <c r="A16" s="40" t="s">
        <v>156</v>
      </c>
      <c r="B16" s="49" t="s">
        <v>234</v>
      </c>
      <c r="C16" s="49"/>
    </row>
    <row r="17" spans="1:3" x14ac:dyDescent="0.25">
      <c r="A17" s="41" t="s">
        <v>381</v>
      </c>
      <c r="B17" s="49"/>
      <c r="C17" s="49"/>
    </row>
    <row r="18" spans="1:3" x14ac:dyDescent="0.25">
      <c r="A18" s="40" t="s">
        <v>158</v>
      </c>
      <c r="B18" s="50">
        <v>46175</v>
      </c>
      <c r="C18" s="50"/>
    </row>
    <row r="19" spans="1:3" x14ac:dyDescent="0.25">
      <c r="A19" s="40" t="s">
        <v>159</v>
      </c>
      <c r="B19" s="50">
        <v>46161</v>
      </c>
      <c r="C19" s="50"/>
    </row>
    <row r="20" spans="1:3" x14ac:dyDescent="0.25">
      <c r="A20" s="40" t="s">
        <v>160</v>
      </c>
      <c r="B20" s="49" t="s">
        <v>169</v>
      </c>
      <c r="C20" s="49"/>
    </row>
    <row r="21" spans="1:3" x14ac:dyDescent="0.25">
      <c r="A21" s="40" t="s">
        <v>382</v>
      </c>
      <c r="B21" s="49" t="s">
        <v>84</v>
      </c>
      <c r="C21" s="49"/>
    </row>
    <row r="23" spans="1:3" x14ac:dyDescent="0.25">
      <c r="A23" s="23" t="str">
        <f>HYPERLINK("#'Factor List'!A1", "Back to Factor List")</f>
        <v>Back to Factor List</v>
      </c>
      <c r="B23" s="23" t="str">
        <f>HYPERLINK("#'Assumptions'!A1", "Assumptions")</f>
        <v>Assumptions</v>
      </c>
    </row>
    <row r="26" spans="1:3" s="57" customFormat="1" ht="13" x14ac:dyDescent="0.25">
      <c r="A26" s="56" t="s">
        <v>383</v>
      </c>
      <c r="B26" s="56" t="s">
        <v>384</v>
      </c>
      <c r="C26" s="56" t="s">
        <v>398</v>
      </c>
    </row>
    <row r="27" spans="1:3" x14ac:dyDescent="0.25">
      <c r="A27" s="43">
        <v>16</v>
      </c>
      <c r="B27" s="44">
        <v>7.21</v>
      </c>
      <c r="C27" s="44">
        <v>0.38</v>
      </c>
    </row>
    <row r="28" spans="1:3" x14ac:dyDescent="0.25">
      <c r="A28" s="43">
        <v>17</v>
      </c>
      <c r="B28" s="44">
        <v>7.33</v>
      </c>
      <c r="C28" s="44">
        <v>0.39</v>
      </c>
    </row>
    <row r="29" spans="1:3" x14ac:dyDescent="0.25">
      <c r="A29" s="43">
        <v>18</v>
      </c>
      <c r="B29" s="44">
        <v>7.46</v>
      </c>
      <c r="C29" s="44">
        <v>0.4</v>
      </c>
    </row>
    <row r="30" spans="1:3" x14ac:dyDescent="0.25">
      <c r="A30" s="43">
        <v>19</v>
      </c>
      <c r="B30" s="44">
        <v>7.59</v>
      </c>
      <c r="C30" s="44">
        <v>0.41</v>
      </c>
    </row>
    <row r="31" spans="1:3" x14ac:dyDescent="0.25">
      <c r="A31" s="43">
        <v>20</v>
      </c>
      <c r="B31" s="44">
        <v>7.73</v>
      </c>
      <c r="C31" s="44">
        <v>0.41</v>
      </c>
    </row>
    <row r="32" spans="1:3" x14ac:dyDescent="0.25">
      <c r="A32" s="43">
        <v>21</v>
      </c>
      <c r="B32" s="44">
        <v>7.87</v>
      </c>
      <c r="C32" s="44">
        <v>0.42</v>
      </c>
    </row>
    <row r="33" spans="1:3" x14ac:dyDescent="0.25">
      <c r="A33" s="43">
        <v>22</v>
      </c>
      <c r="B33" s="44">
        <v>8.01</v>
      </c>
      <c r="C33" s="44">
        <v>0.43</v>
      </c>
    </row>
    <row r="34" spans="1:3" x14ac:dyDescent="0.25">
      <c r="A34" s="43">
        <v>23</v>
      </c>
      <c r="B34" s="44">
        <v>8.15</v>
      </c>
      <c r="C34" s="44">
        <v>0.44</v>
      </c>
    </row>
    <row r="35" spans="1:3" x14ac:dyDescent="0.25">
      <c r="A35" s="43">
        <v>24</v>
      </c>
      <c r="B35" s="44">
        <v>8.2899999999999991</v>
      </c>
      <c r="C35" s="44">
        <v>0.45</v>
      </c>
    </row>
    <row r="36" spans="1:3" x14ac:dyDescent="0.25">
      <c r="A36" s="43">
        <v>25</v>
      </c>
      <c r="B36" s="44">
        <v>8.44</v>
      </c>
      <c r="C36" s="44">
        <v>0.46</v>
      </c>
    </row>
    <row r="37" spans="1:3" x14ac:dyDescent="0.25">
      <c r="A37" s="43">
        <v>26</v>
      </c>
      <c r="B37" s="44">
        <v>8.59</v>
      </c>
      <c r="C37" s="44">
        <v>0.47</v>
      </c>
    </row>
    <row r="38" spans="1:3" x14ac:dyDescent="0.25">
      <c r="A38" s="43">
        <v>27</v>
      </c>
      <c r="B38" s="44">
        <v>8.74</v>
      </c>
      <c r="C38" s="44">
        <v>0.48</v>
      </c>
    </row>
    <row r="39" spans="1:3" x14ac:dyDescent="0.25">
      <c r="A39" s="43">
        <v>28</v>
      </c>
      <c r="B39" s="44">
        <v>8.89</v>
      </c>
      <c r="C39" s="44">
        <v>0.49</v>
      </c>
    </row>
    <row r="40" spans="1:3" x14ac:dyDescent="0.25">
      <c r="A40" s="43">
        <v>29</v>
      </c>
      <c r="B40" s="44">
        <v>9.0500000000000007</v>
      </c>
      <c r="C40" s="44">
        <v>0.5</v>
      </c>
    </row>
    <row r="41" spans="1:3" x14ac:dyDescent="0.25">
      <c r="A41" s="43">
        <v>30</v>
      </c>
      <c r="B41" s="44">
        <v>9.2100000000000009</v>
      </c>
      <c r="C41" s="44">
        <v>0.51</v>
      </c>
    </row>
    <row r="42" spans="1:3" x14ac:dyDescent="0.25">
      <c r="A42" s="43">
        <v>31</v>
      </c>
      <c r="B42" s="44">
        <v>9.3800000000000008</v>
      </c>
      <c r="C42" s="44">
        <v>0.52</v>
      </c>
    </row>
    <row r="43" spans="1:3" x14ac:dyDescent="0.25">
      <c r="A43" s="43">
        <v>32</v>
      </c>
      <c r="B43" s="44">
        <v>9.5399999999999991</v>
      </c>
      <c r="C43" s="44">
        <v>0.53</v>
      </c>
    </row>
    <row r="44" spans="1:3" x14ac:dyDescent="0.25">
      <c r="A44" s="43">
        <v>33</v>
      </c>
      <c r="B44" s="44">
        <v>9.7100000000000009</v>
      </c>
      <c r="C44" s="44">
        <v>0.54</v>
      </c>
    </row>
    <row r="45" spans="1:3" x14ac:dyDescent="0.25">
      <c r="A45" s="43">
        <v>34</v>
      </c>
      <c r="B45" s="44">
        <v>9.8800000000000008</v>
      </c>
      <c r="C45" s="44">
        <v>0.55000000000000004</v>
      </c>
    </row>
    <row r="46" spans="1:3" x14ac:dyDescent="0.25">
      <c r="A46" s="43">
        <v>35</v>
      </c>
      <c r="B46" s="44">
        <v>10.06</v>
      </c>
      <c r="C46" s="44">
        <v>0.56000000000000005</v>
      </c>
    </row>
    <row r="47" spans="1:3" x14ac:dyDescent="0.25">
      <c r="A47" s="43">
        <v>36</v>
      </c>
      <c r="B47" s="44">
        <v>10.24</v>
      </c>
      <c r="C47" s="44">
        <v>0.56999999999999995</v>
      </c>
    </row>
    <row r="48" spans="1:3" x14ac:dyDescent="0.25">
      <c r="A48" s="43">
        <v>37</v>
      </c>
      <c r="B48" s="44">
        <v>10.42</v>
      </c>
      <c r="C48" s="44">
        <v>0.57999999999999996</v>
      </c>
    </row>
    <row r="49" spans="1:3" x14ac:dyDescent="0.25">
      <c r="A49" s="43">
        <v>38</v>
      </c>
      <c r="B49" s="44">
        <v>10.6</v>
      </c>
      <c r="C49" s="44">
        <v>0.59</v>
      </c>
    </row>
    <row r="50" spans="1:3" x14ac:dyDescent="0.25">
      <c r="A50" s="43">
        <v>39</v>
      </c>
      <c r="B50" s="44">
        <v>10.79</v>
      </c>
      <c r="C50" s="44">
        <v>0.6</v>
      </c>
    </row>
    <row r="51" spans="1:3" x14ac:dyDescent="0.25">
      <c r="A51" s="43">
        <v>40</v>
      </c>
      <c r="B51" s="44">
        <v>10.99</v>
      </c>
      <c r="C51" s="44">
        <v>0.62</v>
      </c>
    </row>
    <row r="52" spans="1:3" x14ac:dyDescent="0.25">
      <c r="A52" s="43">
        <v>41</v>
      </c>
      <c r="B52" s="44">
        <v>11.18</v>
      </c>
      <c r="C52" s="44">
        <v>0.63</v>
      </c>
    </row>
    <row r="53" spans="1:3" x14ac:dyDescent="0.25">
      <c r="A53" s="43">
        <v>42</v>
      </c>
      <c r="B53" s="44">
        <v>11.39</v>
      </c>
      <c r="C53" s="44">
        <v>0.64</v>
      </c>
    </row>
    <row r="54" spans="1:3" x14ac:dyDescent="0.25">
      <c r="A54" s="43">
        <v>43</v>
      </c>
      <c r="B54" s="44">
        <v>11.59</v>
      </c>
      <c r="C54" s="44">
        <v>0.65</v>
      </c>
    </row>
    <row r="55" spans="1:3" x14ac:dyDescent="0.25">
      <c r="A55" s="43">
        <v>44</v>
      </c>
      <c r="B55" s="44">
        <v>11.8</v>
      </c>
      <c r="C55" s="44">
        <v>0.67</v>
      </c>
    </row>
    <row r="56" spans="1:3" x14ac:dyDescent="0.25">
      <c r="A56" s="43">
        <v>45</v>
      </c>
      <c r="B56" s="44">
        <v>12.02</v>
      </c>
      <c r="C56" s="44">
        <v>0.68</v>
      </c>
    </row>
    <row r="57" spans="1:3" x14ac:dyDescent="0.25">
      <c r="A57" s="43">
        <v>46</v>
      </c>
      <c r="B57" s="44">
        <v>12.24</v>
      </c>
      <c r="C57" s="44">
        <v>0.69</v>
      </c>
    </row>
    <row r="58" spans="1:3" x14ac:dyDescent="0.25">
      <c r="A58" s="43">
        <v>47</v>
      </c>
      <c r="B58" s="44">
        <v>12.46</v>
      </c>
      <c r="C58" s="44">
        <v>0.71</v>
      </c>
    </row>
    <row r="59" spans="1:3" x14ac:dyDescent="0.25">
      <c r="A59" s="43">
        <v>48</v>
      </c>
      <c r="B59" s="44">
        <v>12.7</v>
      </c>
      <c r="C59" s="44">
        <v>0.72</v>
      </c>
    </row>
    <row r="60" spans="1:3" x14ac:dyDescent="0.25">
      <c r="A60" s="43">
        <v>49</v>
      </c>
      <c r="B60" s="44">
        <v>12.93</v>
      </c>
      <c r="C60" s="44">
        <v>0.74</v>
      </c>
    </row>
    <row r="61" spans="1:3" x14ac:dyDescent="0.25">
      <c r="A61" s="43">
        <v>50</v>
      </c>
      <c r="B61" s="44">
        <v>13.18</v>
      </c>
      <c r="C61" s="44">
        <v>0.75</v>
      </c>
    </row>
    <row r="62" spans="1:3" x14ac:dyDescent="0.25">
      <c r="A62" s="43">
        <v>51</v>
      </c>
      <c r="B62" s="44">
        <v>13.43</v>
      </c>
      <c r="C62" s="44">
        <v>0.77</v>
      </c>
    </row>
    <row r="63" spans="1:3" x14ac:dyDescent="0.25">
      <c r="A63" s="43">
        <v>52</v>
      </c>
      <c r="B63" s="44">
        <v>13.68</v>
      </c>
      <c r="C63" s="44">
        <v>0.78</v>
      </c>
    </row>
    <row r="64" spans="1:3" x14ac:dyDescent="0.25">
      <c r="A64" s="43">
        <v>53</v>
      </c>
      <c r="B64" s="44">
        <v>13.95</v>
      </c>
      <c r="C64" s="44">
        <v>0.8</v>
      </c>
    </row>
    <row r="65" spans="1:3" x14ac:dyDescent="0.25">
      <c r="A65" s="43">
        <v>54</v>
      </c>
      <c r="B65" s="44">
        <v>14.22</v>
      </c>
      <c r="C65" s="44">
        <v>0.81</v>
      </c>
    </row>
    <row r="66" spans="1:3" x14ac:dyDescent="0.25">
      <c r="A66" s="43">
        <v>55</v>
      </c>
      <c r="B66" s="44">
        <v>14.51</v>
      </c>
      <c r="C66" s="44">
        <v>0.83</v>
      </c>
    </row>
    <row r="67" spans="1:3" x14ac:dyDescent="0.25">
      <c r="A67" s="43">
        <v>56</v>
      </c>
      <c r="B67" s="44">
        <v>14.81</v>
      </c>
      <c r="C67" s="44">
        <v>0.85</v>
      </c>
    </row>
    <row r="68" spans="1:3" x14ac:dyDescent="0.25">
      <c r="A68" s="43">
        <v>57</v>
      </c>
      <c r="B68" s="44">
        <v>15.11</v>
      </c>
      <c r="C68" s="44">
        <v>0.86</v>
      </c>
    </row>
    <row r="69" spans="1:3" x14ac:dyDescent="0.25">
      <c r="A69" s="43">
        <v>58</v>
      </c>
      <c r="B69" s="44">
        <v>15.43</v>
      </c>
      <c r="C69" s="44">
        <v>0.88</v>
      </c>
    </row>
    <row r="70" spans="1:3" x14ac:dyDescent="0.25">
      <c r="A70" s="43">
        <v>59</v>
      </c>
      <c r="B70" s="44">
        <v>15.76</v>
      </c>
      <c r="C70" s="44">
        <v>0.9</v>
      </c>
    </row>
    <row r="71" spans="1:3" x14ac:dyDescent="0.25">
      <c r="A71" s="43">
        <v>60</v>
      </c>
      <c r="B71" s="44">
        <v>16.11</v>
      </c>
      <c r="C71" s="44">
        <v>0.91</v>
      </c>
    </row>
    <row r="72" spans="1:3" x14ac:dyDescent="0.25">
      <c r="A72" s="43">
        <v>61</v>
      </c>
      <c r="B72" s="44">
        <v>16.47</v>
      </c>
      <c r="C72" s="44">
        <v>0.93</v>
      </c>
    </row>
    <row r="73" spans="1:3" x14ac:dyDescent="0.25">
      <c r="A73" s="43">
        <v>62</v>
      </c>
      <c r="B73" s="44">
        <v>16.84</v>
      </c>
      <c r="C73" s="44">
        <v>0.95</v>
      </c>
    </row>
    <row r="74" spans="1:3" x14ac:dyDescent="0.25">
      <c r="A74" s="43">
        <v>63</v>
      </c>
      <c r="B74" s="44">
        <v>17.239999999999998</v>
      </c>
      <c r="C74" s="44">
        <v>0.97</v>
      </c>
    </row>
    <row r="75" spans="1:3" x14ac:dyDescent="0.25">
      <c r="A75" s="43">
        <v>64</v>
      </c>
      <c r="B75" s="44">
        <v>17.649999999999999</v>
      </c>
      <c r="C75" s="44">
        <v>0.99</v>
      </c>
    </row>
  </sheetData>
  <sheetProtection algorithmName="SHA-512" hashValue="nGcC2eeQTOucpfVzW4lrFvOIONZynaXj+i4KBY9WKgnvSXcizOLHTUtIxLow2qU6Vt6o/iKve95k1ChxeRz5iA==" saltValue="TTuAAW6nHagKWDNu2K6aCQ==" spinCount="100000" sheet="1" objects="1" scenarios="1"/>
  <conditionalFormatting sqref="A6:A21">
    <cfRule type="expression" dxfId="411" priority="11" stopIfTrue="1">
      <formula>MOD(ROW(),2)=0</formula>
    </cfRule>
    <cfRule type="expression" dxfId="410" priority="12" stopIfTrue="1">
      <formula>MOD(ROW(),2)&lt;&gt;0</formula>
    </cfRule>
  </conditionalFormatting>
  <conditionalFormatting sqref="B6:C17 B20:C21 C18:C19">
    <cfRule type="expression" dxfId="409" priority="13" stopIfTrue="1">
      <formula>MOD(ROW(),2)=0</formula>
    </cfRule>
    <cfRule type="expression" dxfId="408" priority="14" stopIfTrue="1">
      <formula>MOD(ROW(),2)&lt;&gt;0</formula>
    </cfRule>
  </conditionalFormatting>
  <conditionalFormatting sqref="A26:A75">
    <cfRule type="expression" dxfId="407" priority="15" stopIfTrue="1">
      <formula>MOD(ROW(),2)=0</formula>
    </cfRule>
    <cfRule type="expression" dxfId="406" priority="16" stopIfTrue="1">
      <formula>MOD(ROW(),2)&lt;&gt;0</formula>
    </cfRule>
  </conditionalFormatting>
  <conditionalFormatting sqref="B26:C75">
    <cfRule type="expression" dxfId="405" priority="17" stopIfTrue="1">
      <formula>MOD(ROW(),2)=0</formula>
    </cfRule>
    <cfRule type="expression" dxfId="404" priority="18" stopIfTrue="1">
      <formula>MOD(ROW(),2)&lt;&gt;0</formula>
    </cfRule>
  </conditionalFormatting>
  <conditionalFormatting sqref="B18:B19">
    <cfRule type="expression" dxfId="403" priority="1" stopIfTrue="1">
      <formula>MOD(ROW(),2)=0</formula>
    </cfRule>
    <cfRule type="expression" dxfId="402" priority="2"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76"/>
  <sheetViews>
    <sheetView topLeftCell="A32" workbookViewId="0">
      <selection activeCell="A62" sqref="A62"/>
    </sheetView>
  </sheetViews>
  <sheetFormatPr defaultColWidth="9.1796875" defaultRowHeight="12.5" x14ac:dyDescent="0.25"/>
  <cols>
    <col min="1" max="1" width="60.54296875" style="38" customWidth="1"/>
    <col min="2" max="2" width="2.54296875" style="38" customWidth="1"/>
    <col min="3" max="3" width="60.54296875" style="38" customWidth="1"/>
    <col min="4" max="16384" width="9.1796875" style="38"/>
  </cols>
  <sheetData>
    <row r="1" spans="1:3" s="21" customFormat="1" ht="20" x14ac:dyDescent="0.4">
      <c r="A1" s="20" t="s">
        <v>0</v>
      </c>
    </row>
    <row r="2" spans="1:3" s="21" customFormat="1" ht="15.5" x14ac:dyDescent="0.35">
      <c r="A2" s="25" t="s">
        <v>1</v>
      </c>
      <c r="B2" s="22" t="str">
        <f>wb_title</f>
        <v>LGPS_S - Consolidated Factor Spreadsheet</v>
      </c>
    </row>
    <row r="3" spans="1:3" s="21" customFormat="1" ht="15.5" x14ac:dyDescent="0.35">
      <c r="A3" s="25" t="s">
        <v>2</v>
      </c>
      <c r="B3" s="22" t="s">
        <v>33</v>
      </c>
    </row>
    <row r="6" spans="1:3" ht="13" x14ac:dyDescent="0.3">
      <c r="A6" s="39" t="s">
        <v>33</v>
      </c>
    </row>
    <row r="8" spans="1:3" x14ac:dyDescent="0.25">
      <c r="A8" s="38" t="str">
        <f>"This sheet is intended to assist " &amp; client_abbr &amp; " in understanding which factors have changed and when."</f>
        <v>This sheet is intended to assist Scottish Public Pensions Agency in understanding which factors have changed and when.</v>
      </c>
    </row>
    <row r="9" spans="1:3" x14ac:dyDescent="0.25">
      <c r="A9" s="38" t="s">
        <v>34</v>
      </c>
    </row>
    <row r="11" spans="1:3" x14ac:dyDescent="0.25">
      <c r="A11" s="51" t="s">
        <v>35</v>
      </c>
      <c r="B11" s="51"/>
      <c r="C11" s="51"/>
    </row>
    <row r="12" spans="1:3" x14ac:dyDescent="0.25">
      <c r="A12" s="51" t="s">
        <v>36</v>
      </c>
      <c r="B12" s="51"/>
      <c r="C12" s="51" t="s">
        <v>37</v>
      </c>
    </row>
    <row r="13" spans="1:3" x14ac:dyDescent="0.25">
      <c r="A13" s="51" t="s">
        <v>38</v>
      </c>
      <c r="B13" s="51"/>
      <c r="C13" s="51" t="s">
        <v>39</v>
      </c>
    </row>
    <row r="14" spans="1:3" x14ac:dyDescent="0.25">
      <c r="A14" s="51" t="s">
        <v>40</v>
      </c>
      <c r="B14" s="51"/>
      <c r="C14" s="51" t="s">
        <v>41</v>
      </c>
    </row>
    <row r="15" spans="1:3" x14ac:dyDescent="0.25">
      <c r="A15" s="51" t="s">
        <v>42</v>
      </c>
      <c r="B15" s="51"/>
      <c r="C15" s="51" t="s">
        <v>43</v>
      </c>
    </row>
    <row r="16" spans="1:3" x14ac:dyDescent="0.25">
      <c r="A16" s="51" t="s">
        <v>44</v>
      </c>
      <c r="B16" s="51"/>
      <c r="C16" s="51" t="s">
        <v>45</v>
      </c>
    </row>
    <row r="17" spans="1:3" x14ac:dyDescent="0.25">
      <c r="A17" s="51" t="s">
        <v>46</v>
      </c>
      <c r="B17" s="51"/>
      <c r="C17" s="51" t="s">
        <v>47</v>
      </c>
    </row>
    <row r="18" spans="1:3" x14ac:dyDescent="0.25">
      <c r="A18" s="51" t="s">
        <v>46</v>
      </c>
      <c r="B18" s="51"/>
      <c r="C18" s="51" t="s">
        <v>48</v>
      </c>
    </row>
    <row r="19" spans="1:3" x14ac:dyDescent="0.25">
      <c r="A19" s="51" t="s">
        <v>49</v>
      </c>
      <c r="B19" s="51"/>
      <c r="C19" s="51" t="s">
        <v>50</v>
      </c>
    </row>
    <row r="20" spans="1:3" x14ac:dyDescent="0.25">
      <c r="A20" s="51" t="s">
        <v>51</v>
      </c>
      <c r="B20" s="51"/>
      <c r="C20" s="51" t="s">
        <v>52</v>
      </c>
    </row>
    <row r="21" spans="1:3" x14ac:dyDescent="0.25">
      <c r="A21" s="51" t="s">
        <v>53</v>
      </c>
      <c r="B21" s="51"/>
      <c r="C21" s="51" t="s">
        <v>54</v>
      </c>
    </row>
    <row r="22" spans="1:3" x14ac:dyDescent="0.25">
      <c r="A22" s="51" t="s">
        <v>55</v>
      </c>
      <c r="B22" s="51"/>
      <c r="C22" s="51" t="s">
        <v>56</v>
      </c>
    </row>
    <row r="23" spans="1:3" x14ac:dyDescent="0.25">
      <c r="A23" s="51" t="s">
        <v>57</v>
      </c>
      <c r="B23" s="51"/>
      <c r="C23" s="51" t="s">
        <v>58</v>
      </c>
    </row>
    <row r="24" spans="1:3" x14ac:dyDescent="0.25">
      <c r="A24" s="51" t="s">
        <v>59</v>
      </c>
      <c r="B24" s="51"/>
      <c r="C24" s="51" t="s">
        <v>60</v>
      </c>
    </row>
    <row r="25" spans="1:3" x14ac:dyDescent="0.25">
      <c r="A25" s="51" t="s">
        <v>61</v>
      </c>
      <c r="B25" s="51"/>
      <c r="C25" s="51" t="s">
        <v>62</v>
      </c>
    </row>
    <row r="26" spans="1:3" x14ac:dyDescent="0.25">
      <c r="A26" s="51" t="s">
        <v>63</v>
      </c>
      <c r="B26" s="51"/>
      <c r="C26" s="51"/>
    </row>
    <row r="27" spans="1:3" x14ac:dyDescent="0.25">
      <c r="A27" s="51"/>
      <c r="B27" s="51"/>
      <c r="C27" s="51"/>
    </row>
    <row r="29" spans="1:3" x14ac:dyDescent="0.25">
      <c r="A29" s="51" t="s">
        <v>64</v>
      </c>
      <c r="B29" s="51"/>
      <c r="C29" s="51"/>
    </row>
    <row r="30" spans="1:3" x14ac:dyDescent="0.25">
      <c r="A30" s="51" t="s">
        <v>36</v>
      </c>
      <c r="B30" s="51"/>
      <c r="C30" s="51"/>
    </row>
    <row r="31" spans="1:3" x14ac:dyDescent="0.25">
      <c r="A31" s="51" t="s">
        <v>65</v>
      </c>
      <c r="B31" s="51"/>
      <c r="C31" s="51" t="s">
        <v>66</v>
      </c>
    </row>
    <row r="32" spans="1:3" x14ac:dyDescent="0.25">
      <c r="A32" s="51" t="s">
        <v>67</v>
      </c>
      <c r="B32" s="51"/>
      <c r="C32" s="51"/>
    </row>
    <row r="33" spans="1:3" x14ac:dyDescent="0.25">
      <c r="A33" s="51" t="s">
        <v>68</v>
      </c>
      <c r="B33" s="51"/>
      <c r="C33" s="51"/>
    </row>
    <row r="34" spans="1:3" x14ac:dyDescent="0.25">
      <c r="A34" s="51" t="s">
        <v>69</v>
      </c>
      <c r="B34" s="51"/>
      <c r="C34" s="52">
        <v>45072</v>
      </c>
    </row>
    <row r="36" spans="1:3" x14ac:dyDescent="0.25">
      <c r="A36" s="51" t="s">
        <v>70</v>
      </c>
      <c r="B36" s="51"/>
      <c r="C36" s="51"/>
    </row>
    <row r="37" spans="1:3" x14ac:dyDescent="0.25">
      <c r="A37" s="51" t="s">
        <v>36</v>
      </c>
      <c r="B37" s="51"/>
      <c r="C37" s="51"/>
    </row>
    <row r="38" spans="1:3" x14ac:dyDescent="0.25">
      <c r="A38" s="51" t="s">
        <v>65</v>
      </c>
      <c r="B38" s="51"/>
      <c r="C38" s="51" t="s">
        <v>71</v>
      </c>
    </row>
    <row r="39" spans="1:3" x14ac:dyDescent="0.25">
      <c r="A39" s="51" t="s">
        <v>68</v>
      </c>
      <c r="B39" s="51"/>
      <c r="C39" s="51"/>
    </row>
    <row r="40" spans="1:3" x14ac:dyDescent="0.25">
      <c r="A40" s="51" t="s">
        <v>69</v>
      </c>
      <c r="B40" s="51"/>
      <c r="C40" s="52">
        <v>45107</v>
      </c>
    </row>
    <row r="42" spans="1:3" x14ac:dyDescent="0.25">
      <c r="A42" s="51" t="s">
        <v>72</v>
      </c>
      <c r="B42" s="51"/>
      <c r="C42" s="51"/>
    </row>
    <row r="43" spans="1:3" x14ac:dyDescent="0.25">
      <c r="A43" s="51" t="s">
        <v>36</v>
      </c>
      <c r="B43" s="51"/>
      <c r="C43" s="51"/>
    </row>
    <row r="44" spans="1:3" x14ac:dyDescent="0.25">
      <c r="A44" s="51" t="s">
        <v>65</v>
      </c>
      <c r="B44" s="51"/>
      <c r="C44" s="51" t="s">
        <v>73</v>
      </c>
    </row>
    <row r="45" spans="1:3" x14ac:dyDescent="0.25">
      <c r="A45" s="51" t="s">
        <v>74</v>
      </c>
      <c r="B45" s="51"/>
      <c r="C45" s="51" t="s">
        <v>75</v>
      </c>
    </row>
    <row r="46" spans="1:3" x14ac:dyDescent="0.25">
      <c r="A46" s="51" t="s">
        <v>68</v>
      </c>
      <c r="B46" s="51"/>
      <c r="C46" s="51"/>
    </row>
    <row r="47" spans="1:3" x14ac:dyDescent="0.25">
      <c r="A47" s="51" t="s">
        <v>69</v>
      </c>
      <c r="B47" s="51"/>
      <c r="C47" s="52">
        <v>45134</v>
      </c>
    </row>
    <row r="49" spans="1:3" x14ac:dyDescent="0.25">
      <c r="A49" s="51" t="s">
        <v>76</v>
      </c>
      <c r="B49" s="51"/>
      <c r="C49" s="51"/>
    </row>
    <row r="50" spans="1:3" x14ac:dyDescent="0.25">
      <c r="A50" s="51" t="s">
        <v>36</v>
      </c>
      <c r="B50" s="51"/>
      <c r="C50" s="51" t="s">
        <v>77</v>
      </c>
    </row>
    <row r="51" spans="1:3" x14ac:dyDescent="0.25">
      <c r="A51" s="51" t="s">
        <v>65</v>
      </c>
      <c r="B51" s="51"/>
      <c r="C51" s="51" t="s">
        <v>78</v>
      </c>
    </row>
    <row r="52" spans="1:3" x14ac:dyDescent="0.25">
      <c r="A52" s="51" t="s">
        <v>67</v>
      </c>
      <c r="B52" s="51"/>
      <c r="C52" s="51" t="s">
        <v>79</v>
      </c>
    </row>
    <row r="53" spans="1:3" x14ac:dyDescent="0.25">
      <c r="A53" s="51" t="s">
        <v>68</v>
      </c>
      <c r="B53" s="51"/>
      <c r="C53" s="51"/>
    </row>
    <row r="54" spans="1:3" x14ac:dyDescent="0.25">
      <c r="A54" s="51" t="s">
        <v>69</v>
      </c>
      <c r="B54" s="51"/>
      <c r="C54" s="52">
        <v>45195</v>
      </c>
    </row>
    <row r="56" spans="1:3" x14ac:dyDescent="0.25">
      <c r="A56" s="68" t="s">
        <v>659</v>
      </c>
      <c r="B56" s="68"/>
      <c r="C56" s="68"/>
    </row>
    <row r="57" spans="1:3" x14ac:dyDescent="0.25">
      <c r="A57" s="68" t="s">
        <v>36</v>
      </c>
      <c r="B57" s="68"/>
      <c r="C57" s="69"/>
    </row>
    <row r="58" spans="1:3" x14ac:dyDescent="0.25">
      <c r="A58" s="68" t="s">
        <v>65</v>
      </c>
      <c r="B58" s="68"/>
      <c r="C58" s="69" t="s">
        <v>660</v>
      </c>
    </row>
    <row r="59" spans="1:3" x14ac:dyDescent="0.25">
      <c r="A59" s="68" t="s">
        <v>67</v>
      </c>
      <c r="B59" s="68"/>
      <c r="C59" s="68"/>
    </row>
    <row r="60" spans="1:3" x14ac:dyDescent="0.25">
      <c r="A60" s="68" t="s">
        <v>68</v>
      </c>
      <c r="B60" s="68"/>
      <c r="C60" s="68"/>
    </row>
    <row r="61" spans="1:3" x14ac:dyDescent="0.25">
      <c r="A61" s="68" t="s">
        <v>69</v>
      </c>
      <c r="B61" s="68"/>
      <c r="C61" s="70">
        <v>45233</v>
      </c>
    </row>
    <row r="63" spans="1:3" x14ac:dyDescent="0.25">
      <c r="A63" s="51" t="s">
        <v>80</v>
      </c>
      <c r="B63" s="51"/>
      <c r="C63" s="51"/>
    </row>
    <row r="64" spans="1:3" x14ac:dyDescent="0.25">
      <c r="A64" s="51" t="s">
        <v>36</v>
      </c>
      <c r="B64" s="51"/>
      <c r="C64" s="51"/>
    </row>
    <row r="65" spans="1:3" x14ac:dyDescent="0.25">
      <c r="A65" s="51" t="s">
        <v>65</v>
      </c>
      <c r="B65" s="51"/>
      <c r="C65" s="51"/>
    </row>
    <row r="66" spans="1:3" x14ac:dyDescent="0.25">
      <c r="A66" s="51" t="s">
        <v>74</v>
      </c>
      <c r="B66" s="51"/>
      <c r="C66" s="51"/>
    </row>
    <row r="67" spans="1:3" x14ac:dyDescent="0.25">
      <c r="A67" s="51" t="s">
        <v>68</v>
      </c>
      <c r="B67" s="51"/>
      <c r="C67" s="51"/>
    </row>
    <row r="68" spans="1:3" x14ac:dyDescent="0.25">
      <c r="A68" s="51" t="s">
        <v>81</v>
      </c>
      <c r="B68" s="51"/>
      <c r="C68" s="51" t="s">
        <v>82</v>
      </c>
    </row>
    <row r="69" spans="1:3" x14ac:dyDescent="0.25">
      <c r="A69" s="51" t="s">
        <v>69</v>
      </c>
      <c r="B69" s="51"/>
      <c r="C69" s="52">
        <v>45688</v>
      </c>
    </row>
    <row r="71" spans="1:3" ht="13" x14ac:dyDescent="0.3">
      <c r="A71" s="53" t="s">
        <v>655</v>
      </c>
      <c r="B71" s="54"/>
      <c r="C71" s="54"/>
    </row>
    <row r="72" spans="1:3" x14ac:dyDescent="0.25">
      <c r="A72" s="54" t="s">
        <v>36</v>
      </c>
      <c r="B72" s="54"/>
      <c r="C72" s="55"/>
    </row>
    <row r="73" spans="1:3" x14ac:dyDescent="0.25">
      <c r="A73" s="54" t="s">
        <v>65</v>
      </c>
      <c r="B73" s="54"/>
      <c r="C73" s="55" t="s">
        <v>658</v>
      </c>
    </row>
    <row r="74" spans="1:3" x14ac:dyDescent="0.25">
      <c r="A74" s="54" t="s">
        <v>67</v>
      </c>
      <c r="B74" s="54"/>
      <c r="C74" s="54"/>
    </row>
    <row r="75" spans="1:3" x14ac:dyDescent="0.25">
      <c r="A75" s="54" t="s">
        <v>68</v>
      </c>
      <c r="B75" s="54"/>
      <c r="C75" s="54"/>
    </row>
    <row r="76" spans="1:3" x14ac:dyDescent="0.25">
      <c r="A76" s="54" t="s">
        <v>69</v>
      </c>
      <c r="B76" s="54"/>
      <c r="C76" s="67">
        <v>46175</v>
      </c>
    </row>
  </sheetData>
  <sheetProtection algorithmName="SHA-512" hashValue="Fbhxpx3wVcsW+rRvFM5uO39id/2gBvtdeErZm8N42T9gVtaFUjM3jH3FG5/xuQ2KFB0Y1blX+yQa/q6rRPoKHQ==" saltValue="BIfCKDVsWK33EgRADnsnVg==" spinCount="100000" sheet="1" objects="1" scenarios="1"/>
  <conditionalFormatting sqref="A11:A27">
    <cfRule type="expression" dxfId="647" priority="37" stopIfTrue="1">
      <formula>MOD(ROW(),2)=0</formula>
    </cfRule>
    <cfRule type="expression" dxfId="646" priority="38" stopIfTrue="1">
      <formula>MOD(ROW(),2)&lt;&gt;0</formula>
    </cfRule>
  </conditionalFormatting>
  <conditionalFormatting sqref="B11:C27">
    <cfRule type="expression" dxfId="645" priority="39" stopIfTrue="1">
      <formula>MOD(ROW(),2)=0</formula>
    </cfRule>
    <cfRule type="expression" dxfId="644" priority="40" stopIfTrue="1">
      <formula>MOD(ROW(),2)&lt;&gt;0</formula>
    </cfRule>
  </conditionalFormatting>
  <conditionalFormatting sqref="A29:A34">
    <cfRule type="expression" dxfId="643" priority="41" stopIfTrue="1">
      <formula>MOD(ROW(),2)=0</formula>
    </cfRule>
    <cfRule type="expression" dxfId="642" priority="42" stopIfTrue="1">
      <formula>MOD(ROW(),2)&lt;&gt;0</formula>
    </cfRule>
  </conditionalFormatting>
  <conditionalFormatting sqref="B29:C34">
    <cfRule type="expression" dxfId="641" priority="43" stopIfTrue="1">
      <formula>MOD(ROW(),2)=0</formula>
    </cfRule>
    <cfRule type="expression" dxfId="640" priority="44" stopIfTrue="1">
      <formula>MOD(ROW(),2)&lt;&gt;0</formula>
    </cfRule>
  </conditionalFormatting>
  <conditionalFormatting sqref="A36:A40">
    <cfRule type="expression" dxfId="639" priority="45" stopIfTrue="1">
      <formula>MOD(ROW(),2)=0</formula>
    </cfRule>
    <cfRule type="expression" dxfId="638" priority="46" stopIfTrue="1">
      <formula>MOD(ROW(),2)&lt;&gt;0</formula>
    </cfRule>
  </conditionalFormatting>
  <conditionalFormatting sqref="B36:C40">
    <cfRule type="expression" dxfId="637" priority="47" stopIfTrue="1">
      <formula>MOD(ROW(),2)=0</formula>
    </cfRule>
    <cfRule type="expression" dxfId="636" priority="48" stopIfTrue="1">
      <formula>MOD(ROW(),2)&lt;&gt;0</formula>
    </cfRule>
  </conditionalFormatting>
  <conditionalFormatting sqref="A42:A47">
    <cfRule type="expression" dxfId="635" priority="49" stopIfTrue="1">
      <formula>MOD(ROW(),2)=0</formula>
    </cfRule>
    <cfRule type="expression" dxfId="634" priority="50" stopIfTrue="1">
      <formula>MOD(ROW(),2)&lt;&gt;0</formula>
    </cfRule>
  </conditionalFormatting>
  <conditionalFormatting sqref="B42:C47">
    <cfRule type="expression" dxfId="633" priority="51" stopIfTrue="1">
      <formula>MOD(ROW(),2)=0</formula>
    </cfRule>
    <cfRule type="expression" dxfId="632" priority="52" stopIfTrue="1">
      <formula>MOD(ROW(),2)&lt;&gt;0</formula>
    </cfRule>
  </conditionalFormatting>
  <conditionalFormatting sqref="A49:A54">
    <cfRule type="expression" dxfId="631" priority="53" stopIfTrue="1">
      <formula>MOD(ROW(),2)=0</formula>
    </cfRule>
    <cfRule type="expression" dxfId="630" priority="54" stopIfTrue="1">
      <formula>MOD(ROW(),2)&lt;&gt;0</formula>
    </cfRule>
  </conditionalFormatting>
  <conditionalFormatting sqref="B49:C54">
    <cfRule type="expression" dxfId="629" priority="55" stopIfTrue="1">
      <formula>MOD(ROW(),2)=0</formula>
    </cfRule>
    <cfRule type="expression" dxfId="628" priority="56" stopIfTrue="1">
      <formula>MOD(ROW(),2)&lt;&gt;0</formula>
    </cfRule>
  </conditionalFormatting>
  <conditionalFormatting sqref="A63:A69">
    <cfRule type="expression" dxfId="627" priority="57" stopIfTrue="1">
      <formula>MOD(ROW(),2)=0</formula>
    </cfRule>
    <cfRule type="expression" dxfId="626" priority="58" stopIfTrue="1">
      <formula>MOD(ROW(),2)&lt;&gt;0</formula>
    </cfRule>
  </conditionalFormatting>
  <conditionalFormatting sqref="B63:C69">
    <cfRule type="expression" dxfId="625" priority="59" stopIfTrue="1">
      <formula>MOD(ROW(),2)=0</formula>
    </cfRule>
    <cfRule type="expression" dxfId="624" priority="60" stopIfTrue="1">
      <formula>MOD(ROW(),2)&lt;&gt;0</formula>
    </cfRule>
  </conditionalFormatting>
  <conditionalFormatting sqref="A71:A76">
    <cfRule type="expression" dxfId="623" priority="61" stopIfTrue="1">
      <formula>MOD(ROW(),2)=0</formula>
    </cfRule>
    <cfRule type="expression" dxfId="622" priority="62" stopIfTrue="1">
      <formula>MOD(ROW(),2)&lt;&gt;0</formula>
    </cfRule>
  </conditionalFormatting>
  <conditionalFormatting sqref="B71:C76">
    <cfRule type="expression" dxfId="621" priority="63" stopIfTrue="1">
      <formula>MOD(ROW(),2)=0</formula>
    </cfRule>
    <cfRule type="expression" dxfId="620" priority="64" stopIfTrue="1">
      <formula>MOD(ROW(),2)&lt;&gt;0</formula>
    </cfRule>
  </conditionalFormatting>
  <conditionalFormatting sqref="A56:A61">
    <cfRule type="expression" dxfId="3" priority="1" stopIfTrue="1">
      <formula>MOD(ROW(),2)=0</formula>
    </cfRule>
    <cfRule type="expression" dxfId="2" priority="2" stopIfTrue="1">
      <formula>MOD(ROW(),2)&lt;&gt;0</formula>
    </cfRule>
  </conditionalFormatting>
  <conditionalFormatting sqref="B56:C61">
    <cfRule type="expression" dxfId="1" priority="3" stopIfTrue="1">
      <formula>MOD(ROW(),2)=0</formula>
    </cfRule>
    <cfRule type="expression" dxfId="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5C1C-F275-4E18-BB79-78220C65D4A5}">
  <sheetPr codeName="Sheet32"/>
  <dimension ref="A1:C75"/>
  <sheetViews>
    <sheetView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Pension credit - x-307</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231</v>
      </c>
      <c r="C9" s="49"/>
    </row>
    <row r="10" spans="1:3" ht="50" x14ac:dyDescent="0.25">
      <c r="A10" s="40" t="s">
        <v>6</v>
      </c>
      <c r="B10" s="49" t="s">
        <v>232</v>
      </c>
      <c r="C10" s="49"/>
    </row>
    <row r="11" spans="1:3" x14ac:dyDescent="0.25">
      <c r="A11" s="40" t="s">
        <v>151</v>
      </c>
      <c r="B11" s="49" t="s">
        <v>170</v>
      </c>
      <c r="C11" s="49"/>
    </row>
    <row r="12" spans="1:3" x14ac:dyDescent="0.25">
      <c r="A12" s="40" t="s">
        <v>152</v>
      </c>
      <c r="B12" s="49" t="s">
        <v>166</v>
      </c>
      <c r="C12" s="49"/>
    </row>
    <row r="13" spans="1:3" x14ac:dyDescent="0.25">
      <c r="A13" s="40" t="s">
        <v>379</v>
      </c>
      <c r="B13" s="49">
        <v>0</v>
      </c>
      <c r="C13" s="49"/>
    </row>
    <row r="14" spans="1:3" x14ac:dyDescent="0.25">
      <c r="A14" s="40" t="s">
        <v>154</v>
      </c>
      <c r="B14" s="49">
        <v>307</v>
      </c>
      <c r="C14" s="49"/>
    </row>
    <row r="15" spans="1:3" x14ac:dyDescent="0.25">
      <c r="A15" s="40" t="s">
        <v>380</v>
      </c>
      <c r="B15" s="49" t="s">
        <v>235</v>
      </c>
      <c r="C15" s="49"/>
    </row>
    <row r="16" spans="1:3" x14ac:dyDescent="0.25">
      <c r="A16" s="40" t="s">
        <v>156</v>
      </c>
      <c r="B16" s="49" t="s">
        <v>236</v>
      </c>
      <c r="C16" s="49"/>
    </row>
    <row r="17" spans="1:3" x14ac:dyDescent="0.25">
      <c r="A17" s="41" t="s">
        <v>381</v>
      </c>
      <c r="B17" s="49"/>
      <c r="C17" s="49"/>
    </row>
    <row r="18" spans="1:3" x14ac:dyDescent="0.25">
      <c r="A18" s="40" t="s">
        <v>158</v>
      </c>
      <c r="B18" s="50">
        <v>46175</v>
      </c>
      <c r="C18" s="50"/>
    </row>
    <row r="19" spans="1:3" x14ac:dyDescent="0.25">
      <c r="A19" s="40" t="s">
        <v>159</v>
      </c>
      <c r="B19" s="50">
        <v>46161</v>
      </c>
      <c r="C19" s="50"/>
    </row>
    <row r="20" spans="1:3" x14ac:dyDescent="0.25">
      <c r="A20" s="40" t="s">
        <v>160</v>
      </c>
      <c r="B20" s="49" t="s">
        <v>169</v>
      </c>
      <c r="C20" s="49"/>
    </row>
    <row r="21" spans="1:3" x14ac:dyDescent="0.25">
      <c r="A21" s="40" t="s">
        <v>382</v>
      </c>
      <c r="B21" s="49" t="s">
        <v>84</v>
      </c>
      <c r="C21" s="49"/>
    </row>
    <row r="23" spans="1:3" x14ac:dyDescent="0.25">
      <c r="A23" s="23" t="str">
        <f>HYPERLINK("#'Factor List'!A1", "Back to Factor List")</f>
        <v>Back to Factor List</v>
      </c>
      <c r="B23" s="23" t="str">
        <f>HYPERLINK("#'Assumptions'!A1", "Assumptions")</f>
        <v>Assumptions</v>
      </c>
    </row>
    <row r="26" spans="1:3" s="57" customFormat="1" ht="13" x14ac:dyDescent="0.25">
      <c r="A26" s="56" t="s">
        <v>383</v>
      </c>
      <c r="B26" s="56" t="s">
        <v>384</v>
      </c>
      <c r="C26" s="56" t="s">
        <v>398</v>
      </c>
    </row>
    <row r="27" spans="1:3" x14ac:dyDescent="0.25">
      <c r="A27" s="43">
        <v>16</v>
      </c>
      <c r="B27" s="44">
        <v>7.21</v>
      </c>
      <c r="C27" s="44">
        <v>0.38</v>
      </c>
    </row>
    <row r="28" spans="1:3" x14ac:dyDescent="0.25">
      <c r="A28" s="43">
        <v>17</v>
      </c>
      <c r="B28" s="44">
        <v>7.33</v>
      </c>
      <c r="C28" s="44">
        <v>0.39</v>
      </c>
    </row>
    <row r="29" spans="1:3" x14ac:dyDescent="0.25">
      <c r="A29" s="43">
        <v>18</v>
      </c>
      <c r="B29" s="44">
        <v>7.46</v>
      </c>
      <c r="C29" s="44">
        <v>0.4</v>
      </c>
    </row>
    <row r="30" spans="1:3" x14ac:dyDescent="0.25">
      <c r="A30" s="43">
        <v>19</v>
      </c>
      <c r="B30" s="44">
        <v>7.59</v>
      </c>
      <c r="C30" s="44">
        <v>0.41</v>
      </c>
    </row>
    <row r="31" spans="1:3" x14ac:dyDescent="0.25">
      <c r="A31" s="43">
        <v>20</v>
      </c>
      <c r="B31" s="44">
        <v>7.73</v>
      </c>
      <c r="C31" s="44">
        <v>0.41</v>
      </c>
    </row>
    <row r="32" spans="1:3" x14ac:dyDescent="0.25">
      <c r="A32" s="43">
        <v>21</v>
      </c>
      <c r="B32" s="44">
        <v>7.87</v>
      </c>
      <c r="C32" s="44">
        <v>0.42</v>
      </c>
    </row>
    <row r="33" spans="1:3" x14ac:dyDescent="0.25">
      <c r="A33" s="43">
        <v>22</v>
      </c>
      <c r="B33" s="44">
        <v>8.01</v>
      </c>
      <c r="C33" s="44">
        <v>0.43</v>
      </c>
    </row>
    <row r="34" spans="1:3" x14ac:dyDescent="0.25">
      <c r="A34" s="43">
        <v>23</v>
      </c>
      <c r="B34" s="44">
        <v>8.15</v>
      </c>
      <c r="C34" s="44">
        <v>0.44</v>
      </c>
    </row>
    <row r="35" spans="1:3" x14ac:dyDescent="0.25">
      <c r="A35" s="43">
        <v>24</v>
      </c>
      <c r="B35" s="44">
        <v>8.2899999999999991</v>
      </c>
      <c r="C35" s="44">
        <v>0.45</v>
      </c>
    </row>
    <row r="36" spans="1:3" x14ac:dyDescent="0.25">
      <c r="A36" s="43">
        <v>25</v>
      </c>
      <c r="B36" s="44">
        <v>8.44</v>
      </c>
      <c r="C36" s="44">
        <v>0.46</v>
      </c>
    </row>
    <row r="37" spans="1:3" x14ac:dyDescent="0.25">
      <c r="A37" s="43">
        <v>26</v>
      </c>
      <c r="B37" s="44">
        <v>8.59</v>
      </c>
      <c r="C37" s="44">
        <v>0.47</v>
      </c>
    </row>
    <row r="38" spans="1:3" x14ac:dyDescent="0.25">
      <c r="A38" s="43">
        <v>27</v>
      </c>
      <c r="B38" s="44">
        <v>8.74</v>
      </c>
      <c r="C38" s="44">
        <v>0.48</v>
      </c>
    </row>
    <row r="39" spans="1:3" x14ac:dyDescent="0.25">
      <c r="A39" s="43">
        <v>28</v>
      </c>
      <c r="B39" s="44">
        <v>8.89</v>
      </c>
      <c r="C39" s="44">
        <v>0.49</v>
      </c>
    </row>
    <row r="40" spans="1:3" x14ac:dyDescent="0.25">
      <c r="A40" s="43">
        <v>29</v>
      </c>
      <c r="B40" s="44">
        <v>9.0500000000000007</v>
      </c>
      <c r="C40" s="44">
        <v>0.5</v>
      </c>
    </row>
    <row r="41" spans="1:3" x14ac:dyDescent="0.25">
      <c r="A41" s="43">
        <v>30</v>
      </c>
      <c r="B41" s="44">
        <v>9.2100000000000009</v>
      </c>
      <c r="C41" s="44">
        <v>0.51</v>
      </c>
    </row>
    <row r="42" spans="1:3" x14ac:dyDescent="0.25">
      <c r="A42" s="43">
        <v>31</v>
      </c>
      <c r="B42" s="44">
        <v>9.3800000000000008</v>
      </c>
      <c r="C42" s="44">
        <v>0.52</v>
      </c>
    </row>
    <row r="43" spans="1:3" x14ac:dyDescent="0.25">
      <c r="A43" s="43">
        <v>32</v>
      </c>
      <c r="B43" s="44">
        <v>9.5399999999999991</v>
      </c>
      <c r="C43" s="44">
        <v>0.53</v>
      </c>
    </row>
    <row r="44" spans="1:3" x14ac:dyDescent="0.25">
      <c r="A44" s="43">
        <v>33</v>
      </c>
      <c r="B44" s="44">
        <v>9.7100000000000009</v>
      </c>
      <c r="C44" s="44">
        <v>0.54</v>
      </c>
    </row>
    <row r="45" spans="1:3" x14ac:dyDescent="0.25">
      <c r="A45" s="43">
        <v>34</v>
      </c>
      <c r="B45" s="44">
        <v>9.8800000000000008</v>
      </c>
      <c r="C45" s="44">
        <v>0.55000000000000004</v>
      </c>
    </row>
    <row r="46" spans="1:3" x14ac:dyDescent="0.25">
      <c r="A46" s="43">
        <v>35</v>
      </c>
      <c r="B46" s="44">
        <v>10.06</v>
      </c>
      <c r="C46" s="44">
        <v>0.56000000000000005</v>
      </c>
    </row>
    <row r="47" spans="1:3" x14ac:dyDescent="0.25">
      <c r="A47" s="43">
        <v>36</v>
      </c>
      <c r="B47" s="44">
        <v>10.24</v>
      </c>
      <c r="C47" s="44">
        <v>0.56999999999999995</v>
      </c>
    </row>
    <row r="48" spans="1:3" x14ac:dyDescent="0.25">
      <c r="A48" s="43">
        <v>37</v>
      </c>
      <c r="B48" s="44">
        <v>10.42</v>
      </c>
      <c r="C48" s="44">
        <v>0.57999999999999996</v>
      </c>
    </row>
    <row r="49" spans="1:3" x14ac:dyDescent="0.25">
      <c r="A49" s="43">
        <v>38</v>
      </c>
      <c r="B49" s="44">
        <v>10.6</v>
      </c>
      <c r="C49" s="44">
        <v>0.59</v>
      </c>
    </row>
    <row r="50" spans="1:3" x14ac:dyDescent="0.25">
      <c r="A50" s="43">
        <v>39</v>
      </c>
      <c r="B50" s="44">
        <v>10.79</v>
      </c>
      <c r="C50" s="44">
        <v>0.6</v>
      </c>
    </row>
    <row r="51" spans="1:3" x14ac:dyDescent="0.25">
      <c r="A51" s="43">
        <v>40</v>
      </c>
      <c r="B51" s="44">
        <v>10.99</v>
      </c>
      <c r="C51" s="44">
        <v>0.62</v>
      </c>
    </row>
    <row r="52" spans="1:3" x14ac:dyDescent="0.25">
      <c r="A52" s="43">
        <v>41</v>
      </c>
      <c r="B52" s="44">
        <v>11.18</v>
      </c>
      <c r="C52" s="44">
        <v>0.63</v>
      </c>
    </row>
    <row r="53" spans="1:3" x14ac:dyDescent="0.25">
      <c r="A53" s="43">
        <v>42</v>
      </c>
      <c r="B53" s="44">
        <v>11.39</v>
      </c>
      <c r="C53" s="44">
        <v>0.64</v>
      </c>
    </row>
    <row r="54" spans="1:3" x14ac:dyDescent="0.25">
      <c r="A54" s="43">
        <v>43</v>
      </c>
      <c r="B54" s="44">
        <v>11.59</v>
      </c>
      <c r="C54" s="44">
        <v>0.65</v>
      </c>
    </row>
    <row r="55" spans="1:3" x14ac:dyDescent="0.25">
      <c r="A55" s="43">
        <v>44</v>
      </c>
      <c r="B55" s="44">
        <v>11.8</v>
      </c>
      <c r="C55" s="44">
        <v>0.67</v>
      </c>
    </row>
    <row r="56" spans="1:3" x14ac:dyDescent="0.25">
      <c r="A56" s="43">
        <v>45</v>
      </c>
      <c r="B56" s="44">
        <v>12.02</v>
      </c>
      <c r="C56" s="44">
        <v>0.68</v>
      </c>
    </row>
    <row r="57" spans="1:3" x14ac:dyDescent="0.25">
      <c r="A57" s="43">
        <v>46</v>
      </c>
      <c r="B57" s="44">
        <v>12.24</v>
      </c>
      <c r="C57" s="44">
        <v>0.69</v>
      </c>
    </row>
    <row r="58" spans="1:3" x14ac:dyDescent="0.25">
      <c r="A58" s="43">
        <v>47</v>
      </c>
      <c r="B58" s="44">
        <v>12.46</v>
      </c>
      <c r="C58" s="44">
        <v>0.71</v>
      </c>
    </row>
    <row r="59" spans="1:3" x14ac:dyDescent="0.25">
      <c r="A59" s="43">
        <v>48</v>
      </c>
      <c r="B59" s="44">
        <v>12.7</v>
      </c>
      <c r="C59" s="44">
        <v>0.72</v>
      </c>
    </row>
    <row r="60" spans="1:3" x14ac:dyDescent="0.25">
      <c r="A60" s="43">
        <v>49</v>
      </c>
      <c r="B60" s="44">
        <v>12.93</v>
      </c>
      <c r="C60" s="44">
        <v>0.74</v>
      </c>
    </row>
    <row r="61" spans="1:3" x14ac:dyDescent="0.25">
      <c r="A61" s="43">
        <v>50</v>
      </c>
      <c r="B61" s="44">
        <v>13.18</v>
      </c>
      <c r="C61" s="44">
        <v>0.75</v>
      </c>
    </row>
    <row r="62" spans="1:3" x14ac:dyDescent="0.25">
      <c r="A62" s="43">
        <v>51</v>
      </c>
      <c r="B62" s="44">
        <v>13.43</v>
      </c>
      <c r="C62" s="44">
        <v>0.77</v>
      </c>
    </row>
    <row r="63" spans="1:3" x14ac:dyDescent="0.25">
      <c r="A63" s="43">
        <v>52</v>
      </c>
      <c r="B63" s="44">
        <v>13.68</v>
      </c>
      <c r="C63" s="44">
        <v>0.78</v>
      </c>
    </row>
    <row r="64" spans="1:3" x14ac:dyDescent="0.25">
      <c r="A64" s="43">
        <v>53</v>
      </c>
      <c r="B64" s="44">
        <v>13.95</v>
      </c>
      <c r="C64" s="44">
        <v>0.8</v>
      </c>
    </row>
    <row r="65" spans="1:3" x14ac:dyDescent="0.25">
      <c r="A65" s="43">
        <v>54</v>
      </c>
      <c r="B65" s="44">
        <v>14.22</v>
      </c>
      <c r="C65" s="44">
        <v>0.81</v>
      </c>
    </row>
    <row r="66" spans="1:3" x14ac:dyDescent="0.25">
      <c r="A66" s="43">
        <v>55</v>
      </c>
      <c r="B66" s="44">
        <v>14.51</v>
      </c>
      <c r="C66" s="44">
        <v>0.83</v>
      </c>
    </row>
    <row r="67" spans="1:3" x14ac:dyDescent="0.25">
      <c r="A67" s="43">
        <v>56</v>
      </c>
      <c r="B67" s="44">
        <v>14.81</v>
      </c>
      <c r="C67" s="44">
        <v>0.85</v>
      </c>
    </row>
    <row r="68" spans="1:3" x14ac:dyDescent="0.25">
      <c r="A68" s="43">
        <v>57</v>
      </c>
      <c r="B68" s="44">
        <v>15.11</v>
      </c>
      <c r="C68" s="44">
        <v>0.86</v>
      </c>
    </row>
    <row r="69" spans="1:3" x14ac:dyDescent="0.25">
      <c r="A69" s="43">
        <v>58</v>
      </c>
      <c r="B69" s="44">
        <v>15.43</v>
      </c>
      <c r="C69" s="44">
        <v>0.88</v>
      </c>
    </row>
    <row r="70" spans="1:3" x14ac:dyDescent="0.25">
      <c r="A70" s="43">
        <v>59</v>
      </c>
      <c r="B70" s="44">
        <v>15.76</v>
      </c>
      <c r="C70" s="44">
        <v>0.9</v>
      </c>
    </row>
    <row r="71" spans="1:3" x14ac:dyDescent="0.25">
      <c r="A71" s="43">
        <v>60</v>
      </c>
      <c r="B71" s="44">
        <v>16.11</v>
      </c>
      <c r="C71" s="44">
        <v>0.91</v>
      </c>
    </row>
    <row r="72" spans="1:3" x14ac:dyDescent="0.25">
      <c r="A72" s="43">
        <v>61</v>
      </c>
      <c r="B72" s="44">
        <v>16.47</v>
      </c>
      <c r="C72" s="44">
        <v>0.93</v>
      </c>
    </row>
    <row r="73" spans="1:3" x14ac:dyDescent="0.25">
      <c r="A73" s="43">
        <v>62</v>
      </c>
      <c r="B73" s="44">
        <v>16.84</v>
      </c>
      <c r="C73" s="44">
        <v>0.95</v>
      </c>
    </row>
    <row r="74" spans="1:3" x14ac:dyDescent="0.25">
      <c r="A74" s="43">
        <v>63</v>
      </c>
      <c r="B74" s="44">
        <v>17.239999999999998</v>
      </c>
      <c r="C74" s="44">
        <v>0.97</v>
      </c>
    </row>
    <row r="75" spans="1:3" x14ac:dyDescent="0.25">
      <c r="A75" s="43">
        <v>64</v>
      </c>
      <c r="B75" s="44">
        <v>17.649999999999999</v>
      </c>
      <c r="C75" s="44">
        <v>0.99</v>
      </c>
    </row>
  </sheetData>
  <sheetProtection algorithmName="SHA-512" hashValue="H4orV34EMryce9wtTRW8y+qhu7oTeJNcGFoCSogC3p+eGtsmYxbKpEIu9grSalN4csi4BrY/QJcdhv1/MBPakg==" saltValue="i2pdstUaKkp7CCgixcYn0w==" spinCount="100000" sheet="1" objects="1" scenarios="1"/>
  <conditionalFormatting sqref="A6:A21">
    <cfRule type="expression" dxfId="401" priority="13" stopIfTrue="1">
      <formula>MOD(ROW(),2)=0</formula>
    </cfRule>
    <cfRule type="expression" dxfId="400" priority="14" stopIfTrue="1">
      <formula>MOD(ROW(),2)&lt;&gt;0</formula>
    </cfRule>
  </conditionalFormatting>
  <conditionalFormatting sqref="B6:C17 B20:C21 C18:C19">
    <cfRule type="expression" dxfId="399" priority="15" stopIfTrue="1">
      <formula>MOD(ROW(),2)=0</formula>
    </cfRule>
    <cfRule type="expression" dxfId="398" priority="16" stopIfTrue="1">
      <formula>MOD(ROW(),2)&lt;&gt;0</formula>
    </cfRule>
  </conditionalFormatting>
  <conditionalFormatting sqref="A26:A75">
    <cfRule type="expression" dxfId="397" priority="17" stopIfTrue="1">
      <formula>MOD(ROW(),2)=0</formula>
    </cfRule>
    <cfRule type="expression" dxfId="396" priority="18" stopIfTrue="1">
      <formula>MOD(ROW(),2)&lt;&gt;0</formula>
    </cfRule>
  </conditionalFormatting>
  <conditionalFormatting sqref="B26:C26">
    <cfRule type="expression" dxfId="395" priority="19" stopIfTrue="1">
      <formula>MOD(ROW(),2)=0</formula>
    </cfRule>
    <cfRule type="expression" dxfId="394" priority="20" stopIfTrue="1">
      <formula>MOD(ROW(),2)&lt;&gt;0</formula>
    </cfRule>
  </conditionalFormatting>
  <conditionalFormatting sqref="B27:C75">
    <cfRule type="expression" dxfId="393" priority="3" stopIfTrue="1">
      <formula>MOD(ROW(),2)=0</formula>
    </cfRule>
    <cfRule type="expression" dxfId="392" priority="4" stopIfTrue="1">
      <formula>MOD(ROW(),2)&lt;&gt;0</formula>
    </cfRule>
  </conditionalFormatting>
  <conditionalFormatting sqref="B18:B19">
    <cfRule type="expression" dxfId="391" priority="1" stopIfTrue="1">
      <formula>MOD(ROW(),2)=0</formula>
    </cfRule>
    <cfRule type="expression" dxfId="390" priority="2"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24D4-54A4-4AC6-8923-5181DC3ED929}">
  <sheetPr codeName="Sheet33"/>
  <dimension ref="A1:B57"/>
  <sheetViews>
    <sheetView workbookViewId="0">
      <selection activeCell="A6" sqref="A6"/>
    </sheetView>
  </sheetViews>
  <sheetFormatPr defaultRowHeight="12.5" x14ac:dyDescent="0.25"/>
  <cols>
    <col min="1" max="1" width="31.54296875" customWidth="1"/>
    <col min="2" max="2" width="40.54296875" customWidth="1"/>
  </cols>
  <sheetData>
    <row r="1" spans="1:2" s="1" customFormat="1" ht="20" x14ac:dyDescent="0.4">
      <c r="A1" s="2" t="s">
        <v>0</v>
      </c>
    </row>
    <row r="2" spans="1:2" s="1" customFormat="1" ht="15.5" x14ac:dyDescent="0.35">
      <c r="A2" s="30" t="s">
        <v>1</v>
      </c>
      <c r="B2" s="3" t="str">
        <f>wb_title</f>
        <v>LGPS_S - Consolidated Factor Spreadsheet</v>
      </c>
    </row>
    <row r="3" spans="1:2" s="1" customFormat="1" ht="15.5" x14ac:dyDescent="0.35">
      <c r="A3" s="30" t="s">
        <v>2</v>
      </c>
      <c r="B3" s="3" t="str">
        <f>TABLE_FACTOR_TYPE_1 &amp; " - x-" &amp; TABLE_SERIES_NUMBER_1</f>
        <v>Pension credit - x-308</v>
      </c>
    </row>
    <row r="6" spans="1:2" x14ac:dyDescent="0.25">
      <c r="A6" s="40" t="s">
        <v>376</v>
      </c>
      <c r="B6" s="49" t="s">
        <v>377</v>
      </c>
    </row>
    <row r="7" spans="1:2" x14ac:dyDescent="0.25">
      <c r="A7" s="40" t="s">
        <v>378</v>
      </c>
      <c r="B7" s="49" t="s">
        <v>188</v>
      </c>
    </row>
    <row r="8" spans="1:2" x14ac:dyDescent="0.25">
      <c r="A8" s="40" t="s">
        <v>149</v>
      </c>
      <c r="B8" s="49">
        <v>2015</v>
      </c>
    </row>
    <row r="9" spans="1:2" x14ac:dyDescent="0.25">
      <c r="A9" s="40" t="s">
        <v>150</v>
      </c>
      <c r="B9" s="49" t="s">
        <v>231</v>
      </c>
    </row>
    <row r="10" spans="1:2" ht="50" x14ac:dyDescent="0.25">
      <c r="A10" s="40" t="s">
        <v>6</v>
      </c>
      <c r="B10" s="49" t="s">
        <v>237</v>
      </c>
    </row>
    <row r="11" spans="1:2" x14ac:dyDescent="0.25">
      <c r="A11" s="40" t="s">
        <v>151</v>
      </c>
      <c r="B11" s="49" t="s">
        <v>165</v>
      </c>
    </row>
    <row r="12" spans="1:2" ht="25" x14ac:dyDescent="0.25">
      <c r="A12" s="40" t="s">
        <v>152</v>
      </c>
      <c r="B12" s="49" t="s">
        <v>166</v>
      </c>
    </row>
    <row r="13" spans="1:2" x14ac:dyDescent="0.25">
      <c r="A13" s="40" t="s">
        <v>379</v>
      </c>
      <c r="B13" s="49">
        <v>0</v>
      </c>
    </row>
    <row r="14" spans="1:2" x14ac:dyDescent="0.25">
      <c r="A14" s="40" t="s">
        <v>154</v>
      </c>
      <c r="B14" s="49">
        <v>308</v>
      </c>
    </row>
    <row r="15" spans="1:2" x14ac:dyDescent="0.25">
      <c r="A15" s="40" t="s">
        <v>380</v>
      </c>
      <c r="B15" s="49" t="s">
        <v>238</v>
      </c>
    </row>
    <row r="16" spans="1:2" x14ac:dyDescent="0.25">
      <c r="A16" s="40" t="s">
        <v>156</v>
      </c>
      <c r="B16" s="49" t="s">
        <v>239</v>
      </c>
    </row>
    <row r="17" spans="1:2" x14ac:dyDescent="0.25">
      <c r="A17" s="41" t="s">
        <v>381</v>
      </c>
      <c r="B17" s="49"/>
    </row>
    <row r="18" spans="1:2" x14ac:dyDescent="0.25">
      <c r="A18" s="40" t="s">
        <v>158</v>
      </c>
      <c r="B18" s="50">
        <v>46175</v>
      </c>
    </row>
    <row r="19" spans="1:2" x14ac:dyDescent="0.25">
      <c r="A19" s="40" t="s">
        <v>159</v>
      </c>
      <c r="B19" s="50">
        <v>46161</v>
      </c>
    </row>
    <row r="20" spans="1:2" x14ac:dyDescent="0.25">
      <c r="A20" s="40" t="s">
        <v>160</v>
      </c>
      <c r="B20" s="49" t="s">
        <v>169</v>
      </c>
    </row>
    <row r="21" spans="1:2" x14ac:dyDescent="0.25">
      <c r="A21" s="40" t="s">
        <v>382</v>
      </c>
      <c r="B21" s="49" t="s">
        <v>84</v>
      </c>
    </row>
    <row r="23" spans="1:2" x14ac:dyDescent="0.25">
      <c r="A23" s="23" t="str">
        <f>HYPERLINK("#'Factor List'!A1", "Back to Factor List")</f>
        <v>Back to Factor List</v>
      </c>
      <c r="B23" s="23" t="str">
        <f>HYPERLINK("#'Assumptions'!A1", "Assumptions")</f>
        <v>Assumptions</v>
      </c>
    </row>
    <row r="26" spans="1:2" s="57" customFormat="1" ht="13" x14ac:dyDescent="0.25">
      <c r="A26" s="56" t="s">
        <v>383</v>
      </c>
      <c r="B26" s="56" t="s">
        <v>395</v>
      </c>
    </row>
    <row r="27" spans="1:2" x14ac:dyDescent="0.25">
      <c r="A27" s="43">
        <v>65</v>
      </c>
      <c r="B27" s="44">
        <v>17.55</v>
      </c>
    </row>
    <row r="28" spans="1:2" x14ac:dyDescent="0.25">
      <c r="A28" s="43">
        <v>66</v>
      </c>
      <c r="B28" s="44">
        <v>16.920000000000002</v>
      </c>
    </row>
    <row r="29" spans="1:2" x14ac:dyDescent="0.25">
      <c r="A29" s="43">
        <v>67</v>
      </c>
      <c r="B29" s="44">
        <v>16.28</v>
      </c>
    </row>
    <row r="30" spans="1:2" x14ac:dyDescent="0.25">
      <c r="A30" s="43">
        <v>68</v>
      </c>
      <c r="B30" s="44">
        <v>15.64</v>
      </c>
    </row>
    <row r="31" spans="1:2" x14ac:dyDescent="0.25">
      <c r="A31" s="43">
        <v>69</v>
      </c>
      <c r="B31" s="44">
        <v>15</v>
      </c>
    </row>
    <row r="32" spans="1:2" x14ac:dyDescent="0.25">
      <c r="A32" s="43">
        <v>70</v>
      </c>
      <c r="B32" s="44">
        <v>14.35</v>
      </c>
    </row>
    <row r="33" spans="1:2" x14ac:dyDescent="0.25">
      <c r="A33" s="43">
        <v>71</v>
      </c>
      <c r="B33" s="44">
        <v>13.7</v>
      </c>
    </row>
    <row r="34" spans="1:2" x14ac:dyDescent="0.25">
      <c r="A34" s="43">
        <v>72</v>
      </c>
      <c r="B34" s="44">
        <v>13.06</v>
      </c>
    </row>
    <row r="35" spans="1:2" x14ac:dyDescent="0.25">
      <c r="A35" s="43">
        <v>73</v>
      </c>
      <c r="B35" s="44">
        <v>12.43</v>
      </c>
    </row>
    <row r="36" spans="1:2" x14ac:dyDescent="0.25">
      <c r="A36" s="43">
        <v>74</v>
      </c>
      <c r="B36" s="44">
        <v>11.82</v>
      </c>
    </row>
    <row r="37" spans="1:2" x14ac:dyDescent="0.25">
      <c r="A37" s="43">
        <v>75</v>
      </c>
      <c r="B37" s="44">
        <v>11.23</v>
      </c>
    </row>
    <row r="38" spans="1:2" x14ac:dyDescent="0.25">
      <c r="A38" s="43">
        <v>76</v>
      </c>
      <c r="B38" s="44">
        <v>10.65</v>
      </c>
    </row>
    <row r="39" spans="1:2" x14ac:dyDescent="0.25">
      <c r="A39" s="43">
        <v>77</v>
      </c>
      <c r="B39" s="44">
        <v>10.08</v>
      </c>
    </row>
    <row r="40" spans="1:2" x14ac:dyDescent="0.25">
      <c r="A40" s="43">
        <v>78</v>
      </c>
      <c r="B40" s="44">
        <v>9.5299999999999994</v>
      </c>
    </row>
    <row r="41" spans="1:2" x14ac:dyDescent="0.25">
      <c r="A41" s="43">
        <v>79</v>
      </c>
      <c r="B41" s="44">
        <v>8.9700000000000006</v>
      </c>
    </row>
    <row r="42" spans="1:2" x14ac:dyDescent="0.25">
      <c r="A42" s="43">
        <v>80</v>
      </c>
      <c r="B42" s="44">
        <v>8.42</v>
      </c>
    </row>
    <row r="43" spans="1:2" x14ac:dyDescent="0.25">
      <c r="A43" s="43">
        <v>81</v>
      </c>
      <c r="B43" s="44">
        <v>7.87</v>
      </c>
    </row>
    <row r="44" spans="1:2" x14ac:dyDescent="0.25">
      <c r="A44" s="43">
        <v>82</v>
      </c>
      <c r="B44" s="44">
        <v>7.33</v>
      </c>
    </row>
    <row r="45" spans="1:2" x14ac:dyDescent="0.25">
      <c r="A45" s="43">
        <v>83</v>
      </c>
      <c r="B45" s="44">
        <v>6.79</v>
      </c>
    </row>
    <row r="46" spans="1:2" x14ac:dyDescent="0.25">
      <c r="A46" s="43">
        <v>84</v>
      </c>
      <c r="B46" s="44">
        <v>6.28</v>
      </c>
    </row>
    <row r="47" spans="1:2" x14ac:dyDescent="0.25">
      <c r="A47" s="43">
        <v>85</v>
      </c>
      <c r="B47" s="44">
        <v>5.78</v>
      </c>
    </row>
    <row r="48" spans="1:2" x14ac:dyDescent="0.25">
      <c r="A48" s="43">
        <v>86</v>
      </c>
      <c r="B48" s="44">
        <v>5.31</v>
      </c>
    </row>
    <row r="49" spans="1:2" x14ac:dyDescent="0.25">
      <c r="A49" s="43">
        <v>87</v>
      </c>
      <c r="B49" s="44">
        <v>4.8600000000000003</v>
      </c>
    </row>
    <row r="50" spans="1:2" x14ac:dyDescent="0.25">
      <c r="A50" s="43">
        <v>88</v>
      </c>
      <c r="B50" s="44">
        <v>4.45</v>
      </c>
    </row>
    <row r="51" spans="1:2" x14ac:dyDescent="0.25">
      <c r="A51" s="43">
        <v>89</v>
      </c>
      <c r="B51" s="44">
        <v>4.0599999999999996</v>
      </c>
    </row>
    <row r="52" spans="1:2" x14ac:dyDescent="0.25">
      <c r="A52" s="43">
        <v>90</v>
      </c>
      <c r="B52" s="44">
        <v>3.69</v>
      </c>
    </row>
    <row r="53" spans="1:2" x14ac:dyDescent="0.25">
      <c r="A53" s="43">
        <v>91</v>
      </c>
      <c r="B53" s="44">
        <v>3.35</v>
      </c>
    </row>
    <row r="54" spans="1:2" x14ac:dyDescent="0.25">
      <c r="A54" s="43">
        <v>92</v>
      </c>
      <c r="B54" s="44">
        <v>3.03</v>
      </c>
    </row>
    <row r="55" spans="1:2" x14ac:dyDescent="0.25">
      <c r="A55" s="43">
        <v>93</v>
      </c>
      <c r="B55" s="44">
        <v>2.75</v>
      </c>
    </row>
    <row r="56" spans="1:2" x14ac:dyDescent="0.25">
      <c r="A56" s="43">
        <v>94</v>
      </c>
      <c r="B56" s="44">
        <v>2.4900000000000002</v>
      </c>
    </row>
    <row r="57" spans="1:2" x14ac:dyDescent="0.25">
      <c r="A57" s="43">
        <v>95</v>
      </c>
      <c r="B57" s="44">
        <v>2.25</v>
      </c>
    </row>
  </sheetData>
  <sheetProtection algorithmName="SHA-512" hashValue="Lggsbl92bvh2o6oCN6d1K7CV5THs2oPUIDoG5dYxioIQl0cN/AVAzOIgDVe7j6KCA1f6kIWJb8XtTYoVe7nS2g==" saltValue="p69Posxs5y2dmsS0GrHsTA==" spinCount="100000" sheet="1" objects="1" scenarios="1"/>
  <conditionalFormatting sqref="A6:A21">
    <cfRule type="expression" dxfId="389" priority="11" stopIfTrue="1">
      <formula>MOD(ROW(),2)=0</formula>
    </cfRule>
    <cfRule type="expression" dxfId="388" priority="12" stopIfTrue="1">
      <formula>MOD(ROW(),2)&lt;&gt;0</formula>
    </cfRule>
  </conditionalFormatting>
  <conditionalFormatting sqref="B6:B17 B20:B21">
    <cfRule type="expression" dxfId="387" priority="13" stopIfTrue="1">
      <formula>MOD(ROW(),2)=0</formula>
    </cfRule>
    <cfRule type="expression" dxfId="386" priority="14" stopIfTrue="1">
      <formula>MOD(ROW(),2)&lt;&gt;0</formula>
    </cfRule>
  </conditionalFormatting>
  <conditionalFormatting sqref="A26:A57">
    <cfRule type="expression" dxfId="385" priority="15" stopIfTrue="1">
      <formula>MOD(ROW(),2)=0</formula>
    </cfRule>
    <cfRule type="expression" dxfId="384" priority="16" stopIfTrue="1">
      <formula>MOD(ROW(),2)&lt;&gt;0</formula>
    </cfRule>
  </conditionalFormatting>
  <conditionalFormatting sqref="B26:B57">
    <cfRule type="expression" dxfId="383" priority="17" stopIfTrue="1">
      <formula>MOD(ROW(),2)=0</formula>
    </cfRule>
    <cfRule type="expression" dxfId="382" priority="18" stopIfTrue="1">
      <formula>MOD(ROW(),2)&lt;&gt;0</formula>
    </cfRule>
  </conditionalFormatting>
  <conditionalFormatting sqref="B18:B19">
    <cfRule type="expression" dxfId="381" priority="1" stopIfTrue="1">
      <formula>MOD(ROW(),2)=0</formula>
    </cfRule>
    <cfRule type="expression" dxfId="380" priority="2"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1ADD-31D6-4F79-9212-44C76FAFD60E}">
  <sheetPr codeName="Sheet34"/>
  <dimension ref="A1:B57"/>
  <sheetViews>
    <sheetView workbookViewId="0">
      <selection activeCell="A6" sqref="A6"/>
    </sheetView>
  </sheetViews>
  <sheetFormatPr defaultRowHeight="12.5" x14ac:dyDescent="0.25"/>
  <cols>
    <col min="1" max="1" width="31.54296875" customWidth="1"/>
    <col min="2" max="2" width="40.54296875" customWidth="1"/>
  </cols>
  <sheetData>
    <row r="1" spans="1:2" s="1" customFormat="1" ht="20" x14ac:dyDescent="0.4">
      <c r="A1" s="2" t="s">
        <v>0</v>
      </c>
    </row>
    <row r="2" spans="1:2" s="1" customFormat="1" ht="15.5" x14ac:dyDescent="0.35">
      <c r="A2" s="30" t="s">
        <v>1</v>
      </c>
      <c r="B2" s="3" t="str">
        <f>wb_title</f>
        <v>LGPS_S - Consolidated Factor Spreadsheet</v>
      </c>
    </row>
    <row r="3" spans="1:2" s="1" customFormat="1" ht="15.5" x14ac:dyDescent="0.35">
      <c r="A3" s="30" t="s">
        <v>2</v>
      </c>
      <c r="B3" s="3" t="str">
        <f>TABLE_FACTOR_TYPE_1 &amp; " - x-" &amp; TABLE_SERIES_NUMBER_1</f>
        <v>Pension credit - x-309</v>
      </c>
    </row>
    <row r="6" spans="1:2" x14ac:dyDescent="0.25">
      <c r="A6" s="40" t="s">
        <v>376</v>
      </c>
      <c r="B6" s="49" t="s">
        <v>377</v>
      </c>
    </row>
    <row r="7" spans="1:2" x14ac:dyDescent="0.25">
      <c r="A7" s="40" t="s">
        <v>378</v>
      </c>
      <c r="B7" s="49" t="s">
        <v>188</v>
      </c>
    </row>
    <row r="8" spans="1:2" x14ac:dyDescent="0.25">
      <c r="A8" s="40" t="s">
        <v>149</v>
      </c>
      <c r="B8" s="49">
        <v>2015</v>
      </c>
    </row>
    <row r="9" spans="1:2" x14ac:dyDescent="0.25">
      <c r="A9" s="40" t="s">
        <v>150</v>
      </c>
      <c r="B9" s="49" t="s">
        <v>231</v>
      </c>
    </row>
    <row r="10" spans="1:2" ht="50" x14ac:dyDescent="0.25">
      <c r="A10" s="40" t="s">
        <v>6</v>
      </c>
      <c r="B10" s="49" t="s">
        <v>237</v>
      </c>
    </row>
    <row r="11" spans="1:2" x14ac:dyDescent="0.25">
      <c r="A11" s="40" t="s">
        <v>151</v>
      </c>
      <c r="B11" s="49" t="s">
        <v>170</v>
      </c>
    </row>
    <row r="12" spans="1:2" ht="25" x14ac:dyDescent="0.25">
      <c r="A12" s="40" t="s">
        <v>152</v>
      </c>
      <c r="B12" s="49" t="s">
        <v>166</v>
      </c>
    </row>
    <row r="13" spans="1:2" x14ac:dyDescent="0.25">
      <c r="A13" s="40" t="s">
        <v>379</v>
      </c>
      <c r="B13" s="49">
        <v>0</v>
      </c>
    </row>
    <row r="14" spans="1:2" x14ac:dyDescent="0.25">
      <c r="A14" s="40" t="s">
        <v>154</v>
      </c>
      <c r="B14" s="49">
        <v>309</v>
      </c>
    </row>
    <row r="15" spans="1:2" x14ac:dyDescent="0.25">
      <c r="A15" s="40" t="s">
        <v>380</v>
      </c>
      <c r="B15" s="49" t="s">
        <v>240</v>
      </c>
    </row>
    <row r="16" spans="1:2" x14ac:dyDescent="0.25">
      <c r="A16" s="40" t="s">
        <v>156</v>
      </c>
      <c r="B16" s="49" t="s">
        <v>241</v>
      </c>
    </row>
    <row r="17" spans="1:2" x14ac:dyDescent="0.25">
      <c r="A17" s="41" t="s">
        <v>381</v>
      </c>
      <c r="B17" s="49"/>
    </row>
    <row r="18" spans="1:2" x14ac:dyDescent="0.25">
      <c r="A18" s="40" t="s">
        <v>158</v>
      </c>
      <c r="B18" s="50">
        <v>46175</v>
      </c>
    </row>
    <row r="19" spans="1:2" x14ac:dyDescent="0.25">
      <c r="A19" s="40" t="s">
        <v>159</v>
      </c>
      <c r="B19" s="50">
        <v>46161</v>
      </c>
    </row>
    <row r="20" spans="1:2" x14ac:dyDescent="0.25">
      <c r="A20" s="40" t="s">
        <v>160</v>
      </c>
      <c r="B20" s="49" t="s">
        <v>169</v>
      </c>
    </row>
    <row r="21" spans="1:2" x14ac:dyDescent="0.25">
      <c r="A21" s="40" t="s">
        <v>382</v>
      </c>
      <c r="B21" s="49" t="s">
        <v>84</v>
      </c>
    </row>
    <row r="23" spans="1:2" x14ac:dyDescent="0.25">
      <c r="A23" s="23" t="str">
        <f>HYPERLINK("#'Factor List'!A1", "Back to Factor List")</f>
        <v>Back to Factor List</v>
      </c>
      <c r="B23" s="23" t="str">
        <f>HYPERLINK("#'Assumptions'!A1", "Assumptions")</f>
        <v>Assumptions</v>
      </c>
    </row>
    <row r="26" spans="1:2" s="57" customFormat="1" ht="13" x14ac:dyDescent="0.25">
      <c r="A26" s="56" t="s">
        <v>383</v>
      </c>
      <c r="B26" s="56" t="s">
        <v>395</v>
      </c>
    </row>
    <row r="27" spans="1:2" x14ac:dyDescent="0.25">
      <c r="A27" s="43">
        <v>65</v>
      </c>
      <c r="B27" s="44">
        <v>17.55</v>
      </c>
    </row>
    <row r="28" spans="1:2" x14ac:dyDescent="0.25">
      <c r="A28" s="43">
        <v>66</v>
      </c>
      <c r="B28" s="44">
        <v>16.920000000000002</v>
      </c>
    </row>
    <row r="29" spans="1:2" x14ac:dyDescent="0.25">
      <c r="A29" s="43">
        <v>67</v>
      </c>
      <c r="B29" s="44">
        <v>16.28</v>
      </c>
    </row>
    <row r="30" spans="1:2" x14ac:dyDescent="0.25">
      <c r="A30" s="43">
        <v>68</v>
      </c>
      <c r="B30" s="44">
        <v>15.64</v>
      </c>
    </row>
    <row r="31" spans="1:2" x14ac:dyDescent="0.25">
      <c r="A31" s="43">
        <v>69</v>
      </c>
      <c r="B31" s="44">
        <v>15</v>
      </c>
    </row>
    <row r="32" spans="1:2" x14ac:dyDescent="0.25">
      <c r="A32" s="43">
        <v>70</v>
      </c>
      <c r="B32" s="44">
        <v>14.35</v>
      </c>
    </row>
    <row r="33" spans="1:2" x14ac:dyDescent="0.25">
      <c r="A33" s="43">
        <v>71</v>
      </c>
      <c r="B33" s="44">
        <v>13.7</v>
      </c>
    </row>
    <row r="34" spans="1:2" x14ac:dyDescent="0.25">
      <c r="A34" s="43">
        <v>72</v>
      </c>
      <c r="B34" s="44">
        <v>13.06</v>
      </c>
    </row>
    <row r="35" spans="1:2" x14ac:dyDescent="0.25">
      <c r="A35" s="43">
        <v>73</v>
      </c>
      <c r="B35" s="44">
        <v>12.43</v>
      </c>
    </row>
    <row r="36" spans="1:2" x14ac:dyDescent="0.25">
      <c r="A36" s="43">
        <v>74</v>
      </c>
      <c r="B36" s="44">
        <v>11.82</v>
      </c>
    </row>
    <row r="37" spans="1:2" x14ac:dyDescent="0.25">
      <c r="A37" s="43">
        <v>75</v>
      </c>
      <c r="B37" s="44">
        <v>11.23</v>
      </c>
    </row>
    <row r="38" spans="1:2" x14ac:dyDescent="0.25">
      <c r="A38" s="43">
        <v>76</v>
      </c>
      <c r="B38" s="44">
        <v>10.65</v>
      </c>
    </row>
    <row r="39" spans="1:2" x14ac:dyDescent="0.25">
      <c r="A39" s="43">
        <v>77</v>
      </c>
      <c r="B39" s="44">
        <v>10.08</v>
      </c>
    </row>
    <row r="40" spans="1:2" x14ac:dyDescent="0.25">
      <c r="A40" s="43">
        <v>78</v>
      </c>
      <c r="B40" s="44">
        <v>9.5299999999999994</v>
      </c>
    </row>
    <row r="41" spans="1:2" x14ac:dyDescent="0.25">
      <c r="A41" s="43">
        <v>79</v>
      </c>
      <c r="B41" s="44">
        <v>8.9700000000000006</v>
      </c>
    </row>
    <row r="42" spans="1:2" x14ac:dyDescent="0.25">
      <c r="A42" s="43">
        <v>80</v>
      </c>
      <c r="B42" s="44">
        <v>8.42</v>
      </c>
    </row>
    <row r="43" spans="1:2" x14ac:dyDescent="0.25">
      <c r="A43" s="43">
        <v>81</v>
      </c>
      <c r="B43" s="44">
        <v>7.87</v>
      </c>
    </row>
    <row r="44" spans="1:2" x14ac:dyDescent="0.25">
      <c r="A44" s="43">
        <v>82</v>
      </c>
      <c r="B44" s="44">
        <v>7.33</v>
      </c>
    </row>
    <row r="45" spans="1:2" x14ac:dyDescent="0.25">
      <c r="A45" s="43">
        <v>83</v>
      </c>
      <c r="B45" s="44">
        <v>6.79</v>
      </c>
    </row>
    <row r="46" spans="1:2" x14ac:dyDescent="0.25">
      <c r="A46" s="43">
        <v>84</v>
      </c>
      <c r="B46" s="44">
        <v>6.28</v>
      </c>
    </row>
    <row r="47" spans="1:2" x14ac:dyDescent="0.25">
      <c r="A47" s="43">
        <v>85</v>
      </c>
      <c r="B47" s="44">
        <v>5.78</v>
      </c>
    </row>
    <row r="48" spans="1:2" x14ac:dyDescent="0.25">
      <c r="A48" s="43">
        <v>86</v>
      </c>
      <c r="B48" s="44">
        <v>5.31</v>
      </c>
    </row>
    <row r="49" spans="1:2" x14ac:dyDescent="0.25">
      <c r="A49" s="43">
        <v>87</v>
      </c>
      <c r="B49" s="44">
        <v>4.8600000000000003</v>
      </c>
    </row>
    <row r="50" spans="1:2" x14ac:dyDescent="0.25">
      <c r="A50" s="43">
        <v>88</v>
      </c>
      <c r="B50" s="44">
        <v>4.45</v>
      </c>
    </row>
    <row r="51" spans="1:2" x14ac:dyDescent="0.25">
      <c r="A51" s="43">
        <v>89</v>
      </c>
      <c r="B51" s="44">
        <v>4.0599999999999996</v>
      </c>
    </row>
    <row r="52" spans="1:2" x14ac:dyDescent="0.25">
      <c r="A52" s="43">
        <v>90</v>
      </c>
      <c r="B52" s="44">
        <v>3.69</v>
      </c>
    </row>
    <row r="53" spans="1:2" x14ac:dyDescent="0.25">
      <c r="A53" s="43">
        <v>91</v>
      </c>
      <c r="B53" s="44">
        <v>3.35</v>
      </c>
    </row>
    <row r="54" spans="1:2" x14ac:dyDescent="0.25">
      <c r="A54" s="43">
        <v>92</v>
      </c>
      <c r="B54" s="44">
        <v>3.03</v>
      </c>
    </row>
    <row r="55" spans="1:2" x14ac:dyDescent="0.25">
      <c r="A55" s="43">
        <v>93</v>
      </c>
      <c r="B55" s="44">
        <v>2.75</v>
      </c>
    </row>
    <row r="56" spans="1:2" x14ac:dyDescent="0.25">
      <c r="A56" s="43">
        <v>94</v>
      </c>
      <c r="B56" s="44">
        <v>2.4900000000000002</v>
      </c>
    </row>
    <row r="57" spans="1:2" x14ac:dyDescent="0.25">
      <c r="A57" s="43">
        <v>95</v>
      </c>
      <c r="B57" s="44">
        <v>2.25</v>
      </c>
    </row>
  </sheetData>
  <sheetProtection algorithmName="SHA-512" hashValue="JVrDc8wSPSSXcFqgzg8jZYm/MLJNAMuNYA6v8CHw0N0Abwcb2di+pfj6fahEZBbI16ew6TAodLswz6/RliCS2Q==" saltValue="XdvaS/qdnStmJXmjaPZtzw==" spinCount="100000" sheet="1" objects="1" scenarios="1"/>
  <conditionalFormatting sqref="A6:A21">
    <cfRule type="expression" dxfId="379" priority="13" stopIfTrue="1">
      <formula>MOD(ROW(),2)=0</formula>
    </cfRule>
    <cfRule type="expression" dxfId="378" priority="14" stopIfTrue="1">
      <formula>MOD(ROW(),2)&lt;&gt;0</formula>
    </cfRule>
  </conditionalFormatting>
  <conditionalFormatting sqref="B6:B17 B20:B21">
    <cfRule type="expression" dxfId="377" priority="15" stopIfTrue="1">
      <formula>MOD(ROW(),2)=0</formula>
    </cfRule>
    <cfRule type="expression" dxfId="376" priority="16" stopIfTrue="1">
      <formula>MOD(ROW(),2)&lt;&gt;0</formula>
    </cfRule>
  </conditionalFormatting>
  <conditionalFormatting sqref="A26:A57">
    <cfRule type="expression" dxfId="375" priority="17" stopIfTrue="1">
      <formula>MOD(ROW(),2)=0</formula>
    </cfRule>
    <cfRule type="expression" dxfId="374" priority="18" stopIfTrue="1">
      <formula>MOD(ROW(),2)&lt;&gt;0</formula>
    </cfRule>
  </conditionalFormatting>
  <conditionalFormatting sqref="B26">
    <cfRule type="expression" dxfId="373" priority="19" stopIfTrue="1">
      <formula>MOD(ROW(),2)=0</formula>
    </cfRule>
    <cfRule type="expression" dxfId="372" priority="20" stopIfTrue="1">
      <formula>MOD(ROW(),2)&lt;&gt;0</formula>
    </cfRule>
  </conditionalFormatting>
  <conditionalFormatting sqref="B27:B57">
    <cfRule type="expression" dxfId="371" priority="3" stopIfTrue="1">
      <formula>MOD(ROW(),2)=0</formula>
    </cfRule>
    <cfRule type="expression" dxfId="370" priority="4" stopIfTrue="1">
      <formula>MOD(ROW(),2)&lt;&gt;0</formula>
    </cfRule>
  </conditionalFormatting>
  <conditionalFormatting sqref="B18:B19">
    <cfRule type="expression" dxfId="369" priority="1" stopIfTrue="1">
      <formula>MOD(ROW(),2)=0</formula>
    </cfRule>
    <cfRule type="expression" dxfId="368" priority="2"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F734-0C67-4E48-8A81-A06DF16AEB89}">
  <sheetPr codeName="Sheet35"/>
  <dimension ref="A1:E106"/>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Pension credit - x-310</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2015</v>
      </c>
      <c r="C8" s="49"/>
      <c r="D8" s="49"/>
      <c r="E8" s="49"/>
    </row>
    <row r="9" spans="1:5" x14ac:dyDescent="0.25">
      <c r="A9" s="40" t="s">
        <v>150</v>
      </c>
      <c r="B9" s="49" t="s">
        <v>231</v>
      </c>
      <c r="C9" s="49"/>
      <c r="D9" s="49"/>
      <c r="E9" s="49"/>
    </row>
    <row r="10" spans="1:5" ht="25" x14ac:dyDescent="0.25">
      <c r="A10" s="40" t="s">
        <v>6</v>
      </c>
      <c r="B10" s="49" t="s">
        <v>242</v>
      </c>
      <c r="C10" s="49"/>
      <c r="D10" s="49"/>
      <c r="E10" s="49"/>
    </row>
    <row r="11" spans="1:5" x14ac:dyDescent="0.25">
      <c r="A11" s="40" t="s">
        <v>151</v>
      </c>
      <c r="B11" s="49" t="s">
        <v>243</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310</v>
      </c>
      <c r="C14" s="49"/>
      <c r="D14" s="49"/>
      <c r="E14" s="49"/>
    </row>
    <row r="15" spans="1:5" x14ac:dyDescent="0.25">
      <c r="A15" s="40" t="s">
        <v>380</v>
      </c>
      <c r="B15" s="49" t="s">
        <v>244</v>
      </c>
      <c r="C15" s="49"/>
      <c r="D15" s="49"/>
      <c r="E15" s="49"/>
    </row>
    <row r="16" spans="1:5" x14ac:dyDescent="0.25">
      <c r="A16" s="40" t="s">
        <v>156</v>
      </c>
      <c r="B16" s="49" t="s">
        <v>245</v>
      </c>
      <c r="C16" s="49"/>
      <c r="D16" s="49"/>
      <c r="E16" s="49"/>
    </row>
    <row r="17" spans="1:5" x14ac:dyDescent="0.25">
      <c r="A17" s="41" t="s">
        <v>381</v>
      </c>
      <c r="B17" s="49"/>
      <c r="C17" s="49"/>
      <c r="D17" s="49"/>
      <c r="E17" s="49"/>
    </row>
    <row r="18" spans="1:5" x14ac:dyDescent="0.25">
      <c r="A18" s="40" t="s">
        <v>158</v>
      </c>
      <c r="B18" s="50">
        <v>46175</v>
      </c>
      <c r="C18" s="50"/>
      <c r="D18" s="50"/>
      <c r="E18" s="50"/>
    </row>
    <row r="19" spans="1:5" x14ac:dyDescent="0.25">
      <c r="A19" s="40" t="s">
        <v>159</v>
      </c>
      <c r="B19" s="50">
        <v>46161</v>
      </c>
      <c r="C19" s="50"/>
      <c r="D19" s="50"/>
      <c r="E19" s="50"/>
    </row>
    <row r="20" spans="1:5" x14ac:dyDescent="0.25">
      <c r="A20" s="40" t="s">
        <v>160</v>
      </c>
      <c r="B20" s="49" t="s">
        <v>169</v>
      </c>
      <c r="C20" s="49"/>
      <c r="D20" s="49"/>
      <c r="E20" s="49"/>
    </row>
    <row r="21" spans="1:5" x14ac:dyDescent="0.25">
      <c r="A21" s="40" t="s">
        <v>382</v>
      </c>
      <c r="B21" s="49" t="s">
        <v>84</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399</v>
      </c>
      <c r="C26" s="56" t="s">
        <v>400</v>
      </c>
      <c r="D26" s="56" t="s">
        <v>401</v>
      </c>
      <c r="E26" s="56" t="s">
        <v>402</v>
      </c>
    </row>
    <row r="27" spans="1:5" x14ac:dyDescent="0.25">
      <c r="A27" s="43">
        <v>16</v>
      </c>
      <c r="B27" s="44">
        <v>7.21</v>
      </c>
      <c r="C27" s="44">
        <v>6.85</v>
      </c>
      <c r="D27" s="44">
        <v>6.51</v>
      </c>
      <c r="E27" s="44">
        <v>6.18</v>
      </c>
    </row>
    <row r="28" spans="1:5" x14ac:dyDescent="0.25">
      <c r="A28" s="43">
        <v>17</v>
      </c>
      <c r="B28" s="44">
        <v>7.33</v>
      </c>
      <c r="C28" s="44">
        <v>6.97</v>
      </c>
      <c r="D28" s="44">
        <v>6.62</v>
      </c>
      <c r="E28" s="44">
        <v>6.28</v>
      </c>
    </row>
    <row r="29" spans="1:5" x14ac:dyDescent="0.25">
      <c r="A29" s="43">
        <v>18</v>
      </c>
      <c r="B29" s="44">
        <v>7.46</v>
      </c>
      <c r="C29" s="44">
        <v>7.1</v>
      </c>
      <c r="D29" s="44">
        <v>6.74</v>
      </c>
      <c r="E29" s="44">
        <v>6.39</v>
      </c>
    </row>
    <row r="30" spans="1:5" x14ac:dyDescent="0.25">
      <c r="A30" s="43">
        <v>19</v>
      </c>
      <c r="B30" s="44">
        <v>7.59</v>
      </c>
      <c r="C30" s="44">
        <v>7.22</v>
      </c>
      <c r="D30" s="44">
        <v>6.86</v>
      </c>
      <c r="E30" s="44">
        <v>6.5</v>
      </c>
    </row>
    <row r="31" spans="1:5" x14ac:dyDescent="0.25">
      <c r="A31" s="43">
        <v>20</v>
      </c>
      <c r="B31" s="44">
        <v>7.73</v>
      </c>
      <c r="C31" s="44">
        <v>7.35</v>
      </c>
      <c r="D31" s="44">
        <v>6.98</v>
      </c>
      <c r="E31" s="44">
        <v>6.62</v>
      </c>
    </row>
    <row r="32" spans="1:5" x14ac:dyDescent="0.25">
      <c r="A32" s="43">
        <v>21</v>
      </c>
      <c r="B32" s="44">
        <v>7.87</v>
      </c>
      <c r="C32" s="44">
        <v>7.48</v>
      </c>
      <c r="D32" s="44">
        <v>7.1</v>
      </c>
      <c r="E32" s="44">
        <v>6.73</v>
      </c>
    </row>
    <row r="33" spans="1:5" x14ac:dyDescent="0.25">
      <c r="A33" s="43">
        <v>22</v>
      </c>
      <c r="B33" s="44">
        <v>8.01</v>
      </c>
      <c r="C33" s="44">
        <v>7.61</v>
      </c>
      <c r="D33" s="44">
        <v>7.22</v>
      </c>
      <c r="E33" s="44">
        <v>6.85</v>
      </c>
    </row>
    <row r="34" spans="1:5" x14ac:dyDescent="0.25">
      <c r="A34" s="43">
        <v>23</v>
      </c>
      <c r="B34" s="44">
        <v>8.15</v>
      </c>
      <c r="C34" s="44">
        <v>7.74</v>
      </c>
      <c r="D34" s="44">
        <v>7.35</v>
      </c>
      <c r="E34" s="44">
        <v>6.97</v>
      </c>
    </row>
    <row r="35" spans="1:5" x14ac:dyDescent="0.25">
      <c r="A35" s="43">
        <v>24</v>
      </c>
      <c r="B35" s="44">
        <v>8.2899999999999991</v>
      </c>
      <c r="C35" s="44">
        <v>7.88</v>
      </c>
      <c r="D35" s="44">
        <v>7.48</v>
      </c>
      <c r="E35" s="44">
        <v>7.09</v>
      </c>
    </row>
    <row r="36" spans="1:5" x14ac:dyDescent="0.25">
      <c r="A36" s="43">
        <v>25</v>
      </c>
      <c r="B36" s="44">
        <v>8.44</v>
      </c>
      <c r="C36" s="44">
        <v>8.02</v>
      </c>
      <c r="D36" s="44">
        <v>7.61</v>
      </c>
      <c r="E36" s="44">
        <v>7.21</v>
      </c>
    </row>
    <row r="37" spans="1:5" x14ac:dyDescent="0.25">
      <c r="A37" s="43">
        <v>26</v>
      </c>
      <c r="B37" s="44">
        <v>8.59</v>
      </c>
      <c r="C37" s="44">
        <v>8.16</v>
      </c>
      <c r="D37" s="44">
        <v>7.74</v>
      </c>
      <c r="E37" s="44">
        <v>7.34</v>
      </c>
    </row>
    <row r="38" spans="1:5" x14ac:dyDescent="0.25">
      <c r="A38" s="43">
        <v>27</v>
      </c>
      <c r="B38" s="44">
        <v>8.74</v>
      </c>
      <c r="C38" s="44">
        <v>8.3000000000000007</v>
      </c>
      <c r="D38" s="44">
        <v>7.88</v>
      </c>
      <c r="E38" s="44">
        <v>7.47</v>
      </c>
    </row>
    <row r="39" spans="1:5" x14ac:dyDescent="0.25">
      <c r="A39" s="43">
        <v>28</v>
      </c>
      <c r="B39" s="44">
        <v>8.89</v>
      </c>
      <c r="C39" s="44">
        <v>8.4499999999999993</v>
      </c>
      <c r="D39" s="44">
        <v>8.02</v>
      </c>
      <c r="E39" s="44">
        <v>7.6</v>
      </c>
    </row>
    <row r="40" spans="1:5" x14ac:dyDescent="0.25">
      <c r="A40" s="43">
        <v>29</v>
      </c>
      <c r="B40" s="44">
        <v>9.0500000000000007</v>
      </c>
      <c r="C40" s="44">
        <v>8.6</v>
      </c>
      <c r="D40" s="44">
        <v>8.16</v>
      </c>
      <c r="E40" s="44">
        <v>7.73</v>
      </c>
    </row>
    <row r="41" spans="1:5" x14ac:dyDescent="0.25">
      <c r="A41" s="43">
        <v>30</v>
      </c>
      <c r="B41" s="44">
        <v>9.2100000000000009</v>
      </c>
      <c r="C41" s="44">
        <v>8.75</v>
      </c>
      <c r="D41" s="44">
        <v>8.3000000000000007</v>
      </c>
      <c r="E41" s="44">
        <v>7.86</v>
      </c>
    </row>
    <row r="42" spans="1:5" x14ac:dyDescent="0.25">
      <c r="A42" s="43">
        <v>31</v>
      </c>
      <c r="B42" s="44">
        <v>9.3800000000000008</v>
      </c>
      <c r="C42" s="44">
        <v>8.9</v>
      </c>
      <c r="D42" s="44">
        <v>8.4499999999999993</v>
      </c>
      <c r="E42" s="44">
        <v>8</v>
      </c>
    </row>
    <row r="43" spans="1:5" x14ac:dyDescent="0.25">
      <c r="A43" s="43">
        <v>32</v>
      </c>
      <c r="B43" s="44">
        <v>9.5399999999999991</v>
      </c>
      <c r="C43" s="44">
        <v>9.06</v>
      </c>
      <c r="D43" s="44">
        <v>8.59</v>
      </c>
      <c r="E43" s="44">
        <v>8.14</v>
      </c>
    </row>
    <row r="44" spans="1:5" x14ac:dyDescent="0.25">
      <c r="A44" s="43">
        <v>33</v>
      </c>
      <c r="B44" s="44">
        <v>9.7100000000000009</v>
      </c>
      <c r="C44" s="44">
        <v>9.2200000000000006</v>
      </c>
      <c r="D44" s="44">
        <v>8.74</v>
      </c>
      <c r="E44" s="44">
        <v>8.2799999999999994</v>
      </c>
    </row>
    <row r="45" spans="1:5" x14ac:dyDescent="0.25">
      <c r="A45" s="43">
        <v>34</v>
      </c>
      <c r="B45" s="44">
        <v>9.8800000000000008</v>
      </c>
      <c r="C45" s="44">
        <v>9.3800000000000008</v>
      </c>
      <c r="D45" s="44">
        <v>8.9</v>
      </c>
      <c r="E45" s="44">
        <v>8.42</v>
      </c>
    </row>
    <row r="46" spans="1:5" x14ac:dyDescent="0.25">
      <c r="A46" s="43">
        <v>35</v>
      </c>
      <c r="B46" s="44">
        <v>10.06</v>
      </c>
      <c r="C46" s="44">
        <v>9.5500000000000007</v>
      </c>
      <c r="D46" s="44">
        <v>9.0500000000000007</v>
      </c>
      <c r="E46" s="44">
        <v>8.57</v>
      </c>
    </row>
    <row r="47" spans="1:5" x14ac:dyDescent="0.25">
      <c r="A47" s="43">
        <v>36</v>
      </c>
      <c r="B47" s="44">
        <v>10.24</v>
      </c>
      <c r="C47" s="44">
        <v>9.7200000000000006</v>
      </c>
      <c r="D47" s="44">
        <v>9.2100000000000009</v>
      </c>
      <c r="E47" s="44">
        <v>8.7200000000000006</v>
      </c>
    </row>
    <row r="48" spans="1:5" x14ac:dyDescent="0.25">
      <c r="A48" s="43">
        <v>37</v>
      </c>
      <c r="B48" s="44">
        <v>10.42</v>
      </c>
      <c r="C48" s="44">
        <v>9.89</v>
      </c>
      <c r="D48" s="44">
        <v>9.3699999999999992</v>
      </c>
      <c r="E48" s="44">
        <v>8.8699999999999992</v>
      </c>
    </row>
    <row r="49" spans="1:5" x14ac:dyDescent="0.25">
      <c r="A49" s="43">
        <v>38</v>
      </c>
      <c r="B49" s="44">
        <v>10.6</v>
      </c>
      <c r="C49" s="44">
        <v>10.06</v>
      </c>
      <c r="D49" s="44">
        <v>9.5399999999999991</v>
      </c>
      <c r="E49" s="44">
        <v>9.0299999999999994</v>
      </c>
    </row>
    <row r="50" spans="1:5" x14ac:dyDescent="0.25">
      <c r="A50" s="43">
        <v>39</v>
      </c>
      <c r="B50" s="44">
        <v>10.79</v>
      </c>
      <c r="C50" s="44">
        <v>10.24</v>
      </c>
      <c r="D50" s="44">
        <v>9.7100000000000009</v>
      </c>
      <c r="E50" s="44">
        <v>9.18</v>
      </c>
    </row>
    <row r="51" spans="1:5" x14ac:dyDescent="0.25">
      <c r="A51" s="43">
        <v>40</v>
      </c>
      <c r="B51" s="44">
        <v>10.99</v>
      </c>
      <c r="C51" s="44">
        <v>10.42</v>
      </c>
      <c r="D51" s="44">
        <v>9.8800000000000008</v>
      </c>
      <c r="E51" s="44">
        <v>9.35</v>
      </c>
    </row>
    <row r="52" spans="1:5" x14ac:dyDescent="0.25">
      <c r="A52" s="43">
        <v>41</v>
      </c>
      <c r="B52" s="44">
        <v>11.18</v>
      </c>
      <c r="C52" s="44">
        <v>10.61</v>
      </c>
      <c r="D52" s="44">
        <v>10.050000000000001</v>
      </c>
      <c r="E52" s="44">
        <v>9.51</v>
      </c>
    </row>
    <row r="53" spans="1:5" x14ac:dyDescent="0.25">
      <c r="A53" s="43">
        <v>42</v>
      </c>
      <c r="B53" s="44">
        <v>11.39</v>
      </c>
      <c r="C53" s="44">
        <v>10.8</v>
      </c>
      <c r="D53" s="44">
        <v>10.23</v>
      </c>
      <c r="E53" s="44">
        <v>9.68</v>
      </c>
    </row>
    <row r="54" spans="1:5" x14ac:dyDescent="0.25">
      <c r="A54" s="43">
        <v>43</v>
      </c>
      <c r="B54" s="44">
        <v>11.59</v>
      </c>
      <c r="C54" s="44">
        <v>10.99</v>
      </c>
      <c r="D54" s="44">
        <v>10.41</v>
      </c>
      <c r="E54" s="44">
        <v>9.85</v>
      </c>
    </row>
    <row r="55" spans="1:5" x14ac:dyDescent="0.25">
      <c r="A55" s="43">
        <v>44</v>
      </c>
      <c r="B55" s="44">
        <v>11.8</v>
      </c>
      <c r="C55" s="44">
        <v>11.19</v>
      </c>
      <c r="D55" s="44">
        <v>10.6</v>
      </c>
      <c r="E55" s="44">
        <v>10.02</v>
      </c>
    </row>
    <row r="56" spans="1:5" x14ac:dyDescent="0.25">
      <c r="A56" s="43">
        <v>45</v>
      </c>
      <c r="B56" s="44">
        <v>12.02</v>
      </c>
      <c r="C56" s="44">
        <v>11.39</v>
      </c>
      <c r="D56" s="44">
        <v>10.79</v>
      </c>
      <c r="E56" s="44">
        <v>10.199999999999999</v>
      </c>
    </row>
    <row r="57" spans="1:5" x14ac:dyDescent="0.25">
      <c r="A57" s="43">
        <v>46</v>
      </c>
      <c r="B57" s="44">
        <v>12.24</v>
      </c>
      <c r="C57" s="44">
        <v>11.6</v>
      </c>
      <c r="D57" s="44">
        <v>10.99</v>
      </c>
      <c r="E57" s="44">
        <v>10.39</v>
      </c>
    </row>
    <row r="58" spans="1:5" x14ac:dyDescent="0.25">
      <c r="A58" s="43">
        <v>47</v>
      </c>
      <c r="B58" s="44">
        <v>12.46</v>
      </c>
      <c r="C58" s="44">
        <v>11.82</v>
      </c>
      <c r="D58" s="44">
        <v>11.19</v>
      </c>
      <c r="E58" s="44">
        <v>10.58</v>
      </c>
    </row>
    <row r="59" spans="1:5" x14ac:dyDescent="0.25">
      <c r="A59" s="43">
        <v>48</v>
      </c>
      <c r="B59" s="44">
        <v>12.7</v>
      </c>
      <c r="C59" s="44">
        <v>12.03</v>
      </c>
      <c r="D59" s="44">
        <v>11.39</v>
      </c>
      <c r="E59" s="44">
        <v>10.77</v>
      </c>
    </row>
    <row r="60" spans="1:5" x14ac:dyDescent="0.25">
      <c r="A60" s="43">
        <v>49</v>
      </c>
      <c r="B60" s="44">
        <v>12.93</v>
      </c>
      <c r="C60" s="44">
        <v>12.26</v>
      </c>
      <c r="D60" s="44">
        <v>11.6</v>
      </c>
      <c r="E60" s="44">
        <v>10.97</v>
      </c>
    </row>
    <row r="61" spans="1:5" x14ac:dyDescent="0.25">
      <c r="A61" s="43">
        <v>50</v>
      </c>
      <c r="B61" s="44">
        <v>13.18</v>
      </c>
      <c r="C61" s="44">
        <v>12.49</v>
      </c>
      <c r="D61" s="44">
        <v>11.82</v>
      </c>
      <c r="E61" s="44">
        <v>11.17</v>
      </c>
    </row>
    <row r="62" spans="1:5" x14ac:dyDescent="0.25">
      <c r="A62" s="43">
        <v>51</v>
      </c>
      <c r="B62" s="44">
        <v>13.43</v>
      </c>
      <c r="C62" s="44">
        <v>12.72</v>
      </c>
      <c r="D62" s="44">
        <v>12.04</v>
      </c>
      <c r="E62" s="44">
        <v>11.38</v>
      </c>
    </row>
    <row r="63" spans="1:5" x14ac:dyDescent="0.25">
      <c r="A63" s="43">
        <v>52</v>
      </c>
      <c r="B63" s="44">
        <v>13.68</v>
      </c>
      <c r="C63" s="44">
        <v>12.97</v>
      </c>
      <c r="D63" s="44">
        <v>12.27</v>
      </c>
      <c r="E63" s="44">
        <v>11.59</v>
      </c>
    </row>
    <row r="64" spans="1:5" x14ac:dyDescent="0.25">
      <c r="A64" s="43">
        <v>53</v>
      </c>
      <c r="B64" s="44">
        <v>13.95</v>
      </c>
      <c r="C64" s="44">
        <v>13.21</v>
      </c>
      <c r="D64" s="44">
        <v>12.5</v>
      </c>
      <c r="E64" s="44">
        <v>11.81</v>
      </c>
    </row>
    <row r="65" spans="1:5" x14ac:dyDescent="0.25">
      <c r="A65" s="43">
        <v>54</v>
      </c>
      <c r="B65" s="44">
        <v>14.22</v>
      </c>
      <c r="C65" s="44">
        <v>13.47</v>
      </c>
      <c r="D65" s="44">
        <v>12.75</v>
      </c>
      <c r="E65" s="44">
        <v>12.04</v>
      </c>
    </row>
    <row r="66" spans="1:5" x14ac:dyDescent="0.25">
      <c r="A66" s="43">
        <v>55</v>
      </c>
      <c r="B66" s="44">
        <v>14.51</v>
      </c>
      <c r="C66" s="44">
        <v>13.74</v>
      </c>
      <c r="D66" s="44">
        <v>13</v>
      </c>
      <c r="E66" s="44">
        <v>12.28</v>
      </c>
    </row>
    <row r="67" spans="1:5" x14ac:dyDescent="0.25">
      <c r="A67" s="43">
        <v>56</v>
      </c>
      <c r="B67" s="44">
        <v>14.81</v>
      </c>
      <c r="C67" s="44">
        <v>14.02</v>
      </c>
      <c r="D67" s="44">
        <v>13.26</v>
      </c>
      <c r="E67" s="44">
        <v>12.52</v>
      </c>
    </row>
    <row r="68" spans="1:5" x14ac:dyDescent="0.25">
      <c r="A68" s="43">
        <v>57</v>
      </c>
      <c r="B68" s="44">
        <v>15.11</v>
      </c>
      <c r="C68" s="44">
        <v>14.31</v>
      </c>
      <c r="D68" s="44">
        <v>13.53</v>
      </c>
      <c r="E68" s="44">
        <v>12.78</v>
      </c>
    </row>
    <row r="69" spans="1:5" x14ac:dyDescent="0.25">
      <c r="A69" s="43">
        <v>58</v>
      </c>
      <c r="B69" s="44">
        <v>15.43</v>
      </c>
      <c r="C69" s="44">
        <v>14.61</v>
      </c>
      <c r="D69" s="44">
        <v>13.81</v>
      </c>
      <c r="E69" s="44">
        <v>13.04</v>
      </c>
    </row>
    <row r="70" spans="1:5" x14ac:dyDescent="0.25">
      <c r="A70" s="43">
        <v>59</v>
      </c>
      <c r="B70" s="44">
        <v>15.76</v>
      </c>
      <c r="C70" s="44">
        <v>14.92</v>
      </c>
      <c r="D70" s="44">
        <v>14.11</v>
      </c>
      <c r="E70" s="44">
        <v>13.32</v>
      </c>
    </row>
    <row r="71" spans="1:5" x14ac:dyDescent="0.25">
      <c r="A71" s="43">
        <v>60</v>
      </c>
      <c r="B71" s="44">
        <v>16.11</v>
      </c>
      <c r="C71" s="44">
        <v>15.25</v>
      </c>
      <c r="D71" s="44">
        <v>14.41</v>
      </c>
      <c r="E71" s="44">
        <v>13.6</v>
      </c>
    </row>
    <row r="72" spans="1:5" x14ac:dyDescent="0.25">
      <c r="A72" s="43">
        <v>61</v>
      </c>
      <c r="B72" s="44">
        <v>16.47</v>
      </c>
      <c r="C72" s="44">
        <v>15.58</v>
      </c>
      <c r="D72" s="44">
        <v>14.73</v>
      </c>
      <c r="E72" s="44">
        <v>13.9</v>
      </c>
    </row>
    <row r="73" spans="1:5" x14ac:dyDescent="0.25">
      <c r="A73" s="43">
        <v>62</v>
      </c>
      <c r="B73" s="44">
        <v>16.84</v>
      </c>
      <c r="C73" s="44">
        <v>15.94</v>
      </c>
      <c r="D73" s="44">
        <v>15.06</v>
      </c>
      <c r="E73" s="44">
        <v>14.21</v>
      </c>
    </row>
    <row r="74" spans="1:5" x14ac:dyDescent="0.25">
      <c r="A74" s="43">
        <v>63</v>
      </c>
      <c r="B74" s="44">
        <v>17.239999999999998</v>
      </c>
      <c r="C74" s="44">
        <v>16.309999999999999</v>
      </c>
      <c r="D74" s="44">
        <v>15.41</v>
      </c>
      <c r="E74" s="44">
        <v>14.54</v>
      </c>
    </row>
    <row r="75" spans="1:5" x14ac:dyDescent="0.25">
      <c r="A75" s="43">
        <v>64</v>
      </c>
      <c r="B75" s="44">
        <v>17.649999999999999</v>
      </c>
      <c r="C75" s="44">
        <v>16.7</v>
      </c>
      <c r="D75" s="44">
        <v>15.78</v>
      </c>
      <c r="E75" s="44">
        <v>14.89</v>
      </c>
    </row>
    <row r="76" spans="1:5" x14ac:dyDescent="0.25">
      <c r="A76" s="43">
        <v>65</v>
      </c>
      <c r="B76" s="44">
        <v>17.55</v>
      </c>
      <c r="C76" s="44">
        <v>17.12</v>
      </c>
      <c r="D76" s="44">
        <v>16.170000000000002</v>
      </c>
      <c r="E76" s="44">
        <v>15.25</v>
      </c>
    </row>
    <row r="77" spans="1:5" x14ac:dyDescent="0.25">
      <c r="A77" s="43">
        <v>66</v>
      </c>
      <c r="B77" s="44">
        <v>16.920000000000002</v>
      </c>
      <c r="C77" s="44">
        <v>17.010000000000002</v>
      </c>
      <c r="D77" s="44">
        <v>16.579999999999998</v>
      </c>
      <c r="E77" s="44">
        <v>15.64</v>
      </c>
    </row>
    <row r="78" spans="1:5" x14ac:dyDescent="0.25">
      <c r="A78" s="43">
        <v>67</v>
      </c>
      <c r="B78" s="44">
        <v>16.28</v>
      </c>
      <c r="C78" s="44">
        <v>16.37</v>
      </c>
      <c r="D78" s="44">
        <v>16.47</v>
      </c>
      <c r="E78" s="44">
        <v>16.04</v>
      </c>
    </row>
    <row r="79" spans="1:5" x14ac:dyDescent="0.25">
      <c r="A79" s="43">
        <v>68</v>
      </c>
      <c r="B79" s="44">
        <v>15.64</v>
      </c>
      <c r="C79" s="44">
        <v>15.72</v>
      </c>
      <c r="D79" s="44">
        <v>15.81</v>
      </c>
      <c r="E79" s="44">
        <v>15.92</v>
      </c>
    </row>
    <row r="80" spans="1:5" x14ac:dyDescent="0.25">
      <c r="A80" s="43">
        <v>69</v>
      </c>
      <c r="B80" s="44">
        <v>15</v>
      </c>
      <c r="C80" s="44">
        <v>15.07</v>
      </c>
      <c r="D80" s="44">
        <v>15.16</v>
      </c>
      <c r="E80" s="44">
        <v>15.26</v>
      </c>
    </row>
    <row r="81" spans="1:5" x14ac:dyDescent="0.25">
      <c r="A81" s="43">
        <v>70</v>
      </c>
      <c r="B81" s="44">
        <v>14.35</v>
      </c>
      <c r="C81" s="44">
        <v>14.42</v>
      </c>
      <c r="D81" s="44">
        <v>14.5</v>
      </c>
      <c r="E81" s="44">
        <v>14.6</v>
      </c>
    </row>
    <row r="82" spans="1:5" x14ac:dyDescent="0.25">
      <c r="A82" s="43">
        <v>71</v>
      </c>
      <c r="B82" s="44">
        <v>13.7</v>
      </c>
      <c r="C82" s="44">
        <v>13.76</v>
      </c>
      <c r="D82" s="44">
        <v>13.84</v>
      </c>
      <c r="E82" s="44">
        <v>13.93</v>
      </c>
    </row>
    <row r="83" spans="1:5" x14ac:dyDescent="0.25">
      <c r="A83" s="43">
        <v>72</v>
      </c>
      <c r="B83" s="44">
        <v>13.06</v>
      </c>
      <c r="C83" s="44">
        <v>13.11</v>
      </c>
      <c r="D83" s="44">
        <v>13.18</v>
      </c>
      <c r="E83" s="44">
        <v>13.26</v>
      </c>
    </row>
    <row r="84" spans="1:5" x14ac:dyDescent="0.25">
      <c r="A84" s="43">
        <v>73</v>
      </c>
      <c r="B84" s="44">
        <v>12.43</v>
      </c>
      <c r="C84" s="44">
        <v>12.47</v>
      </c>
      <c r="D84" s="44">
        <v>12.52</v>
      </c>
      <c r="E84" s="44">
        <v>12.59</v>
      </c>
    </row>
    <row r="85" spans="1:5" x14ac:dyDescent="0.25">
      <c r="A85" s="43">
        <v>74</v>
      </c>
      <c r="B85" s="44">
        <v>11.82</v>
      </c>
      <c r="C85" s="44">
        <v>11.84</v>
      </c>
      <c r="D85" s="44">
        <v>11.88</v>
      </c>
      <c r="E85" s="44">
        <v>11.94</v>
      </c>
    </row>
    <row r="86" spans="1:5" x14ac:dyDescent="0.25">
      <c r="A86" s="43">
        <v>75</v>
      </c>
      <c r="B86" s="44">
        <v>11.23</v>
      </c>
      <c r="C86" s="44">
        <v>11.23</v>
      </c>
      <c r="D86" s="44">
        <v>11.26</v>
      </c>
      <c r="E86" s="44">
        <v>11.3</v>
      </c>
    </row>
    <row r="87" spans="1:5" x14ac:dyDescent="0.25">
      <c r="A87" s="43">
        <v>76</v>
      </c>
      <c r="B87" s="44">
        <v>10.65</v>
      </c>
      <c r="C87" s="44">
        <v>10.65</v>
      </c>
      <c r="D87" s="44">
        <v>10.66</v>
      </c>
      <c r="E87" s="44">
        <v>10.68</v>
      </c>
    </row>
    <row r="88" spans="1:5" x14ac:dyDescent="0.25">
      <c r="A88" s="43">
        <v>77</v>
      </c>
      <c r="B88" s="44">
        <v>10.08</v>
      </c>
      <c r="C88" s="44">
        <v>10.08</v>
      </c>
      <c r="D88" s="44">
        <v>10.08</v>
      </c>
      <c r="E88" s="44">
        <v>10.09</v>
      </c>
    </row>
    <row r="89" spans="1:5" x14ac:dyDescent="0.25">
      <c r="A89" s="43">
        <v>78</v>
      </c>
      <c r="B89" s="44">
        <v>9.5299999999999994</v>
      </c>
      <c r="C89" s="44">
        <v>9.5299999999999994</v>
      </c>
      <c r="D89" s="44">
        <v>9.5299999999999994</v>
      </c>
      <c r="E89" s="44">
        <v>9.5299999999999994</v>
      </c>
    </row>
    <row r="90" spans="1:5" x14ac:dyDescent="0.25">
      <c r="A90" s="43">
        <v>79</v>
      </c>
      <c r="B90" s="44">
        <v>8.9700000000000006</v>
      </c>
      <c r="C90" s="44">
        <v>8.9700000000000006</v>
      </c>
      <c r="D90" s="44">
        <v>8.9700000000000006</v>
      </c>
      <c r="E90" s="44">
        <v>8.9700000000000006</v>
      </c>
    </row>
    <row r="91" spans="1:5" x14ac:dyDescent="0.25">
      <c r="A91" s="43">
        <v>80</v>
      </c>
      <c r="B91" s="44">
        <v>8.42</v>
      </c>
      <c r="C91" s="44">
        <v>8.42</v>
      </c>
      <c r="D91" s="44">
        <v>8.42</v>
      </c>
      <c r="E91" s="44">
        <v>8.42</v>
      </c>
    </row>
    <row r="92" spans="1:5" x14ac:dyDescent="0.25">
      <c r="A92" s="43">
        <v>81</v>
      </c>
      <c r="B92" s="44">
        <v>7.87</v>
      </c>
      <c r="C92" s="44">
        <v>7.87</v>
      </c>
      <c r="D92" s="44">
        <v>7.87</v>
      </c>
      <c r="E92" s="44">
        <v>7.87</v>
      </c>
    </row>
    <row r="93" spans="1:5" x14ac:dyDescent="0.25">
      <c r="A93" s="43">
        <v>82</v>
      </c>
      <c r="B93" s="44">
        <v>7.33</v>
      </c>
      <c r="C93" s="44">
        <v>7.33</v>
      </c>
      <c r="D93" s="44">
        <v>7.33</v>
      </c>
      <c r="E93" s="44">
        <v>7.33</v>
      </c>
    </row>
    <row r="94" spans="1:5" x14ac:dyDescent="0.25">
      <c r="A94" s="43">
        <v>83</v>
      </c>
      <c r="B94" s="44">
        <v>6.79</v>
      </c>
      <c r="C94" s="44">
        <v>6.79</v>
      </c>
      <c r="D94" s="44">
        <v>6.79</v>
      </c>
      <c r="E94" s="44">
        <v>6.79</v>
      </c>
    </row>
    <row r="95" spans="1:5" x14ac:dyDescent="0.25">
      <c r="A95" s="43">
        <v>84</v>
      </c>
      <c r="B95" s="44">
        <v>6.28</v>
      </c>
      <c r="C95" s="44">
        <v>6.28</v>
      </c>
      <c r="D95" s="44">
        <v>6.28</v>
      </c>
      <c r="E95" s="44">
        <v>6.28</v>
      </c>
    </row>
    <row r="96" spans="1:5" x14ac:dyDescent="0.25">
      <c r="A96" s="43">
        <v>85</v>
      </c>
      <c r="B96" s="44">
        <v>5.78</v>
      </c>
      <c r="C96" s="44">
        <v>5.78</v>
      </c>
      <c r="D96" s="44">
        <v>5.78</v>
      </c>
      <c r="E96" s="44">
        <v>5.78</v>
      </c>
    </row>
    <row r="97" spans="1:5" x14ac:dyDescent="0.25">
      <c r="A97" s="43">
        <v>86</v>
      </c>
      <c r="B97" s="44">
        <v>5.31</v>
      </c>
      <c r="C97" s="44">
        <v>5.31</v>
      </c>
      <c r="D97" s="44">
        <v>5.31</v>
      </c>
      <c r="E97" s="44">
        <v>5.31</v>
      </c>
    </row>
    <row r="98" spans="1:5" x14ac:dyDescent="0.25">
      <c r="A98" s="43">
        <v>87</v>
      </c>
      <c r="B98" s="44">
        <v>4.8600000000000003</v>
      </c>
      <c r="C98" s="44">
        <v>4.8600000000000003</v>
      </c>
      <c r="D98" s="44">
        <v>4.8600000000000003</v>
      </c>
      <c r="E98" s="44">
        <v>4.8600000000000003</v>
      </c>
    </row>
    <row r="99" spans="1:5" x14ac:dyDescent="0.25">
      <c r="A99" s="43">
        <v>88</v>
      </c>
      <c r="B99" s="44">
        <v>4.45</v>
      </c>
      <c r="C99" s="44">
        <v>4.45</v>
      </c>
      <c r="D99" s="44">
        <v>4.45</v>
      </c>
      <c r="E99" s="44">
        <v>4.45</v>
      </c>
    </row>
    <row r="100" spans="1:5" x14ac:dyDescent="0.25">
      <c r="A100" s="43">
        <v>89</v>
      </c>
      <c r="B100" s="44">
        <v>4.0599999999999996</v>
      </c>
      <c r="C100" s="44">
        <v>4.0599999999999996</v>
      </c>
      <c r="D100" s="44">
        <v>4.0599999999999996</v>
      </c>
      <c r="E100" s="44">
        <v>4.0599999999999996</v>
      </c>
    </row>
    <row r="101" spans="1:5" x14ac:dyDescent="0.25">
      <c r="A101" s="43">
        <v>90</v>
      </c>
      <c r="B101" s="44">
        <v>3.69</v>
      </c>
      <c r="C101" s="44">
        <v>3.69</v>
      </c>
      <c r="D101" s="44">
        <v>3.69</v>
      </c>
      <c r="E101" s="44">
        <v>3.69</v>
      </c>
    </row>
    <row r="102" spans="1:5" x14ac:dyDescent="0.25">
      <c r="A102" s="43">
        <v>91</v>
      </c>
      <c r="B102" s="44">
        <v>3.35</v>
      </c>
      <c r="C102" s="44">
        <v>3.35</v>
      </c>
      <c r="D102" s="44">
        <v>3.35</v>
      </c>
      <c r="E102" s="44">
        <v>3.35</v>
      </c>
    </row>
    <row r="103" spans="1:5" x14ac:dyDescent="0.25">
      <c r="A103" s="43">
        <v>92</v>
      </c>
      <c r="B103" s="44">
        <v>3.03</v>
      </c>
      <c r="C103" s="44">
        <v>3.03</v>
      </c>
      <c r="D103" s="44">
        <v>3.03</v>
      </c>
      <c r="E103" s="44">
        <v>3.03</v>
      </c>
    </row>
    <row r="104" spans="1:5" x14ac:dyDescent="0.25">
      <c r="A104" s="43">
        <v>93</v>
      </c>
      <c r="B104" s="44">
        <v>2.75</v>
      </c>
      <c r="C104" s="44">
        <v>2.75</v>
      </c>
      <c r="D104" s="44">
        <v>2.75</v>
      </c>
      <c r="E104" s="44">
        <v>2.75</v>
      </c>
    </row>
    <row r="105" spans="1:5" x14ac:dyDescent="0.25">
      <c r="A105" s="43">
        <v>94</v>
      </c>
      <c r="B105" s="44">
        <v>2.4900000000000002</v>
      </c>
      <c r="C105" s="44">
        <v>2.4900000000000002</v>
      </c>
      <c r="D105" s="44">
        <v>2.4900000000000002</v>
      </c>
      <c r="E105" s="44">
        <v>2.4900000000000002</v>
      </c>
    </row>
    <row r="106" spans="1:5" x14ac:dyDescent="0.25">
      <c r="A106" s="43">
        <v>95</v>
      </c>
      <c r="B106" s="44">
        <v>2.25</v>
      </c>
      <c r="C106" s="44">
        <v>2.25</v>
      </c>
      <c r="D106" s="44">
        <v>2.25</v>
      </c>
      <c r="E106" s="44">
        <v>2.25</v>
      </c>
    </row>
  </sheetData>
  <sheetProtection algorithmName="SHA-512" hashValue="6qaZjtyDaqYrKxrmCfYhchRcZ/m2qynV9F3zV1nVY0U40ZAdiKf5/mxOrG+V8MvIsllRhHoNdEACNm0Kg+uQvQ==" saltValue="oDAWSuCy5jukkzh3ehQwWg==" spinCount="100000" sheet="1" objects="1" scenarios="1"/>
  <conditionalFormatting sqref="A6:A21">
    <cfRule type="expression" dxfId="367" priority="11" stopIfTrue="1">
      <formula>MOD(ROW(),2)=0</formula>
    </cfRule>
    <cfRule type="expression" dxfId="366" priority="12" stopIfTrue="1">
      <formula>MOD(ROW(),2)&lt;&gt;0</formula>
    </cfRule>
  </conditionalFormatting>
  <conditionalFormatting sqref="B6:E17 B20:E21 C18:E19">
    <cfRule type="expression" dxfId="365" priority="13" stopIfTrue="1">
      <formula>MOD(ROW(),2)=0</formula>
    </cfRule>
    <cfRule type="expression" dxfId="364" priority="14" stopIfTrue="1">
      <formula>MOD(ROW(),2)&lt;&gt;0</formula>
    </cfRule>
  </conditionalFormatting>
  <conditionalFormatting sqref="A26:A106">
    <cfRule type="expression" dxfId="363" priority="15" stopIfTrue="1">
      <formula>MOD(ROW(),2)=0</formula>
    </cfRule>
    <cfRule type="expression" dxfId="362" priority="16" stopIfTrue="1">
      <formula>MOD(ROW(),2)&lt;&gt;0</formula>
    </cfRule>
  </conditionalFormatting>
  <conditionalFormatting sqref="B26:E106">
    <cfRule type="expression" dxfId="361" priority="17" stopIfTrue="1">
      <formula>MOD(ROW(),2)=0</formula>
    </cfRule>
    <cfRule type="expression" dxfId="360" priority="18" stopIfTrue="1">
      <formula>MOD(ROW(),2)&lt;&gt;0</formula>
    </cfRule>
  </conditionalFormatting>
  <conditionalFormatting sqref="B18:B19">
    <cfRule type="expression" dxfId="359" priority="1" stopIfTrue="1">
      <formula>MOD(ROW(),2)=0</formula>
    </cfRule>
    <cfRule type="expression" dxfId="358" priority="2"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DDE79-FD8C-45B4-B52B-7119466C0B10}">
  <sheetPr codeName="Sheet36"/>
  <dimension ref="A1:D72"/>
  <sheetViews>
    <sheetView workbookViewId="0">
      <selection activeCell="B10" sqref="B10"/>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LGPS_S - Consolidated Factor Spreadsheet</v>
      </c>
    </row>
    <row r="3" spans="1:4" s="1" customFormat="1" ht="15.5" x14ac:dyDescent="0.35">
      <c r="A3" s="30" t="s">
        <v>2</v>
      </c>
      <c r="B3" s="3" t="str">
        <f>TABLE_FACTOR_TYPE_1 &amp; " - x-" &amp; TABLE_SERIES_NUMBER_1</f>
        <v>ERF - x-316</v>
      </c>
    </row>
    <row r="6" spans="1:4" x14ac:dyDescent="0.25">
      <c r="A6" s="40" t="s">
        <v>376</v>
      </c>
      <c r="B6" s="49" t="s">
        <v>377</v>
      </c>
      <c r="C6" s="49"/>
      <c r="D6" s="49"/>
    </row>
    <row r="7" spans="1:4" x14ac:dyDescent="0.25">
      <c r="A7" s="40" t="s">
        <v>378</v>
      </c>
      <c r="B7" s="49" t="s">
        <v>188</v>
      </c>
      <c r="C7" s="49"/>
      <c r="D7" s="49"/>
    </row>
    <row r="8" spans="1:4" x14ac:dyDescent="0.25">
      <c r="A8" s="40" t="s">
        <v>149</v>
      </c>
      <c r="B8" s="49">
        <v>2015</v>
      </c>
      <c r="C8" s="49"/>
      <c r="D8" s="49"/>
    </row>
    <row r="9" spans="1:4" x14ac:dyDescent="0.25">
      <c r="A9" s="40" t="s">
        <v>150</v>
      </c>
      <c r="B9" s="49" t="s">
        <v>258</v>
      </c>
      <c r="C9" s="49"/>
      <c r="D9" s="49"/>
    </row>
    <row r="10" spans="1:4" ht="25" x14ac:dyDescent="0.25">
      <c r="A10" s="40" t="s">
        <v>6</v>
      </c>
      <c r="B10" s="49" t="s">
        <v>246</v>
      </c>
      <c r="C10" s="49"/>
      <c r="D10" s="49"/>
    </row>
    <row r="11" spans="1:4" x14ac:dyDescent="0.25">
      <c r="A11" s="40" t="s">
        <v>151</v>
      </c>
      <c r="B11" s="49" t="s">
        <v>247</v>
      </c>
      <c r="C11" s="49"/>
      <c r="D11" s="49"/>
    </row>
    <row r="12" spans="1:4" x14ac:dyDescent="0.25">
      <c r="A12" s="40" t="s">
        <v>152</v>
      </c>
      <c r="B12" s="49" t="s">
        <v>248</v>
      </c>
      <c r="C12" s="49"/>
      <c r="D12" s="49"/>
    </row>
    <row r="13" spans="1:4" x14ac:dyDescent="0.25">
      <c r="A13" s="40" t="s">
        <v>379</v>
      </c>
      <c r="B13" s="49">
        <v>0</v>
      </c>
      <c r="C13" s="49"/>
      <c r="D13" s="49"/>
    </row>
    <row r="14" spans="1:4" x14ac:dyDescent="0.25">
      <c r="A14" s="40" t="s">
        <v>154</v>
      </c>
      <c r="B14" s="49">
        <v>316</v>
      </c>
      <c r="C14" s="49"/>
      <c r="D14" s="49"/>
    </row>
    <row r="15" spans="1:4" x14ac:dyDescent="0.25">
      <c r="A15" s="40" t="s">
        <v>380</v>
      </c>
      <c r="B15" s="49" t="s">
        <v>249</v>
      </c>
      <c r="C15" s="49"/>
      <c r="D15" s="49"/>
    </row>
    <row r="16" spans="1:4" x14ac:dyDescent="0.25">
      <c r="A16" s="40" t="s">
        <v>156</v>
      </c>
      <c r="B16" s="49" t="s">
        <v>250</v>
      </c>
      <c r="C16" s="49"/>
      <c r="D16" s="49"/>
    </row>
    <row r="17" spans="1:4" x14ac:dyDescent="0.25">
      <c r="A17" s="41" t="s">
        <v>381</v>
      </c>
      <c r="B17" s="49"/>
      <c r="C17" s="49"/>
      <c r="D17" s="49"/>
    </row>
    <row r="18" spans="1:4" x14ac:dyDescent="0.25">
      <c r="A18" s="40" t="s">
        <v>158</v>
      </c>
      <c r="B18" s="50">
        <v>45072</v>
      </c>
      <c r="C18" s="50"/>
      <c r="D18" s="50"/>
    </row>
    <row r="19" spans="1:4" x14ac:dyDescent="0.25">
      <c r="A19" s="40" t="s">
        <v>159</v>
      </c>
      <c r="B19" s="50">
        <v>45014</v>
      </c>
      <c r="C19" s="50"/>
      <c r="D19" s="50"/>
    </row>
    <row r="20" spans="1:4" x14ac:dyDescent="0.25">
      <c r="A20" s="40" t="s">
        <v>160</v>
      </c>
      <c r="B20" s="49" t="s">
        <v>169</v>
      </c>
      <c r="C20" s="49"/>
      <c r="D20" s="49"/>
    </row>
    <row r="21" spans="1:4" x14ac:dyDescent="0.25">
      <c r="A21" s="40" t="s">
        <v>382</v>
      </c>
      <c r="B21" s="49" t="s">
        <v>85</v>
      </c>
      <c r="C21" s="49"/>
      <c r="D21" s="49"/>
    </row>
    <row r="23" spans="1:4" x14ac:dyDescent="0.25">
      <c r="A23" s="23" t="str">
        <f>HYPERLINK("#'Factor List'!A1", "Back to Factor List")</f>
        <v>Back to Factor List</v>
      </c>
      <c r="B23" s="23" t="str">
        <f>HYPERLINK("#'Assumptions'!A1", "Assumptions")</f>
        <v>Assumptions</v>
      </c>
    </row>
    <row r="26" spans="1:4" s="57" customFormat="1" ht="39" x14ac:dyDescent="0.25">
      <c r="A26" s="56" t="s">
        <v>248</v>
      </c>
      <c r="B26" s="56" t="s">
        <v>403</v>
      </c>
      <c r="C26" s="56" t="s">
        <v>404</v>
      </c>
      <c r="D26" s="56" t="s">
        <v>405</v>
      </c>
    </row>
    <row r="27" spans="1:4" x14ac:dyDescent="0.25">
      <c r="A27" s="43">
        <v>0</v>
      </c>
      <c r="B27" s="45">
        <v>0</v>
      </c>
      <c r="C27" s="45">
        <v>0</v>
      </c>
      <c r="D27" s="45">
        <v>0</v>
      </c>
    </row>
    <row r="28" spans="1:4" x14ac:dyDescent="0.25">
      <c r="A28" s="43">
        <v>1</v>
      </c>
      <c r="B28" s="45">
        <v>6</v>
      </c>
      <c r="C28" s="45">
        <v>6</v>
      </c>
      <c r="D28" s="45">
        <v>1.7</v>
      </c>
    </row>
    <row r="29" spans="1:4" x14ac:dyDescent="0.25">
      <c r="A29" s="43">
        <v>2</v>
      </c>
      <c r="B29" s="45">
        <v>11.4</v>
      </c>
      <c r="C29" s="45">
        <v>11.4</v>
      </c>
      <c r="D29" s="45">
        <v>3.3</v>
      </c>
    </row>
    <row r="30" spans="1:4" x14ac:dyDescent="0.25">
      <c r="A30" s="43">
        <v>3</v>
      </c>
      <c r="B30" s="45">
        <v>16.399999999999999</v>
      </c>
      <c r="C30" s="45">
        <v>16.399999999999999</v>
      </c>
      <c r="D30" s="45">
        <v>4.9000000000000004</v>
      </c>
    </row>
    <row r="31" spans="1:4" x14ac:dyDescent="0.25">
      <c r="A31" s="43">
        <v>4</v>
      </c>
      <c r="B31" s="45">
        <v>21</v>
      </c>
      <c r="C31" s="45">
        <v>21</v>
      </c>
      <c r="D31" s="45">
        <v>6.5</v>
      </c>
    </row>
    <row r="32" spans="1:4" x14ac:dyDescent="0.25">
      <c r="A32" s="43">
        <v>5</v>
      </c>
      <c r="B32" s="45">
        <v>25.2</v>
      </c>
      <c r="C32" s="45">
        <v>25.2</v>
      </c>
      <c r="D32" s="45">
        <v>8.1</v>
      </c>
    </row>
    <row r="33" spans="1:4" x14ac:dyDescent="0.25">
      <c r="A33" s="43">
        <v>6</v>
      </c>
      <c r="B33" s="45">
        <v>29.2</v>
      </c>
      <c r="C33" s="45">
        <v>29.2</v>
      </c>
      <c r="D33" s="45">
        <v>9.6</v>
      </c>
    </row>
    <row r="34" spans="1:4" x14ac:dyDescent="0.25">
      <c r="A34" s="43">
        <v>7</v>
      </c>
      <c r="B34" s="45">
        <v>32.799999999999997</v>
      </c>
      <c r="C34" s="45">
        <v>32.799999999999997</v>
      </c>
      <c r="D34" s="45">
        <v>11.1</v>
      </c>
    </row>
    <row r="35" spans="1:4" x14ac:dyDescent="0.25">
      <c r="A35" s="43">
        <v>8</v>
      </c>
      <c r="B35" s="45">
        <v>36.1</v>
      </c>
      <c r="C35" s="45">
        <v>36.1</v>
      </c>
      <c r="D35" s="45">
        <v>12.6</v>
      </c>
    </row>
    <row r="36" spans="1:4" x14ac:dyDescent="0.25">
      <c r="A36" s="43">
        <v>9</v>
      </c>
      <c r="B36" s="45">
        <v>39.200000000000003</v>
      </c>
      <c r="C36" s="45">
        <v>39.200000000000003</v>
      </c>
      <c r="D36" s="45">
        <v>14.1</v>
      </c>
    </row>
    <row r="37" spans="1:4" x14ac:dyDescent="0.25">
      <c r="A37" s="43">
        <v>10</v>
      </c>
      <c r="B37" s="45">
        <v>42.1</v>
      </c>
      <c r="C37" s="45">
        <v>42.1</v>
      </c>
      <c r="D37" s="45">
        <v>15.5</v>
      </c>
    </row>
    <row r="38" spans="1:4" x14ac:dyDescent="0.25">
      <c r="A38" s="43">
        <v>11</v>
      </c>
      <c r="B38" s="45">
        <v>44.8</v>
      </c>
      <c r="C38" s="45">
        <v>44.8</v>
      </c>
      <c r="D38" s="45">
        <v>16.899999999999999</v>
      </c>
    </row>
    <row r="39" spans="1:4" x14ac:dyDescent="0.25">
      <c r="A39" s="43">
        <v>12</v>
      </c>
      <c r="B39" s="45">
        <v>47.3</v>
      </c>
      <c r="C39" s="45">
        <v>47.3</v>
      </c>
      <c r="D39" s="45">
        <v>18.3</v>
      </c>
    </row>
    <row r="40" spans="1:4" x14ac:dyDescent="0.25">
      <c r="A40" s="43">
        <v>13</v>
      </c>
      <c r="B40" s="45">
        <v>49.6</v>
      </c>
      <c r="C40" s="45">
        <v>49.6</v>
      </c>
      <c r="D40" s="45">
        <v>19.7</v>
      </c>
    </row>
    <row r="41" spans="1:4" x14ac:dyDescent="0.25">
      <c r="A41" s="43">
        <v>14</v>
      </c>
      <c r="B41" s="45">
        <v>51.8</v>
      </c>
      <c r="C41" s="45">
        <v>51.8</v>
      </c>
      <c r="D41" s="45">
        <v>21</v>
      </c>
    </row>
    <row r="42" spans="1:4" x14ac:dyDescent="0.25">
      <c r="A42" s="43">
        <v>15</v>
      </c>
      <c r="B42" s="45">
        <v>53.9</v>
      </c>
      <c r="C42" s="45">
        <v>53.9</v>
      </c>
      <c r="D42" s="45">
        <v>22.3</v>
      </c>
    </row>
    <row r="43" spans="1:4" x14ac:dyDescent="0.25">
      <c r="A43" s="43">
        <v>16</v>
      </c>
      <c r="B43" s="45">
        <v>55.9</v>
      </c>
      <c r="C43" s="45">
        <v>55.9</v>
      </c>
      <c r="D43" s="45">
        <v>23.6</v>
      </c>
    </row>
    <row r="44" spans="1:4" x14ac:dyDescent="0.25">
      <c r="A44" s="43">
        <v>17</v>
      </c>
      <c r="B44" s="45">
        <v>57.7</v>
      </c>
      <c r="C44" s="45">
        <v>57.7</v>
      </c>
      <c r="D44" s="45">
        <v>24.9</v>
      </c>
    </row>
    <row r="45" spans="1:4" x14ac:dyDescent="0.25">
      <c r="A45" s="43">
        <v>18</v>
      </c>
      <c r="B45" s="45">
        <v>59.4</v>
      </c>
      <c r="C45" s="45">
        <v>59.4</v>
      </c>
      <c r="D45" s="45">
        <v>26.2</v>
      </c>
    </row>
    <row r="46" spans="1:4" x14ac:dyDescent="0.25">
      <c r="A46" s="43">
        <v>19</v>
      </c>
      <c r="B46" s="45">
        <v>61</v>
      </c>
      <c r="C46" s="45">
        <v>61</v>
      </c>
      <c r="D46" s="45">
        <v>27.4</v>
      </c>
    </row>
    <row r="47" spans="1:4" x14ac:dyDescent="0.25">
      <c r="A47" s="43">
        <v>20</v>
      </c>
      <c r="B47" s="45">
        <v>62.6</v>
      </c>
      <c r="C47" s="45">
        <v>62.6</v>
      </c>
      <c r="D47" s="45">
        <v>28.6</v>
      </c>
    </row>
    <row r="48" spans="1:4" x14ac:dyDescent="0.25">
      <c r="A48" s="43">
        <v>21</v>
      </c>
      <c r="B48" s="45">
        <v>64</v>
      </c>
      <c r="C48" s="45">
        <v>64</v>
      </c>
      <c r="D48" s="45">
        <v>29.8</v>
      </c>
    </row>
    <row r="49" spans="1:4" x14ac:dyDescent="0.25">
      <c r="A49" s="43">
        <v>22</v>
      </c>
      <c r="B49" s="45">
        <v>65.400000000000006</v>
      </c>
      <c r="C49" s="45">
        <v>65.400000000000006</v>
      </c>
      <c r="D49" s="45">
        <v>31</v>
      </c>
    </row>
    <row r="50" spans="1:4" x14ac:dyDescent="0.25">
      <c r="A50" s="43">
        <v>23</v>
      </c>
      <c r="B50" s="45">
        <v>66.7</v>
      </c>
      <c r="C50" s="45">
        <v>66.7</v>
      </c>
      <c r="D50" s="45">
        <v>32.1</v>
      </c>
    </row>
    <row r="51" spans="1:4" x14ac:dyDescent="0.25">
      <c r="A51" s="43">
        <v>24</v>
      </c>
      <c r="B51" s="45">
        <v>67.900000000000006</v>
      </c>
      <c r="C51" s="45">
        <v>67.900000000000006</v>
      </c>
      <c r="D51" s="45">
        <v>33.299999999999997</v>
      </c>
    </row>
    <row r="52" spans="1:4" x14ac:dyDescent="0.25">
      <c r="A52" s="43">
        <v>25</v>
      </c>
      <c r="B52" s="45">
        <v>69.099999999999994</v>
      </c>
      <c r="C52" s="45">
        <v>69.099999999999994</v>
      </c>
      <c r="D52" s="45">
        <v>34.4</v>
      </c>
    </row>
    <row r="53" spans="1:4" x14ac:dyDescent="0.25">
      <c r="A53" s="43">
        <v>26</v>
      </c>
      <c r="B53" s="45">
        <v>70.2</v>
      </c>
      <c r="C53" s="45">
        <v>70.2</v>
      </c>
      <c r="D53" s="45">
        <v>35.5</v>
      </c>
    </row>
    <row r="54" spans="1:4" x14ac:dyDescent="0.25">
      <c r="A54" s="43">
        <v>27</v>
      </c>
      <c r="B54" s="45">
        <v>71.2</v>
      </c>
      <c r="C54" s="45">
        <v>71.2</v>
      </c>
      <c r="D54" s="45">
        <v>36.6</v>
      </c>
    </row>
    <row r="55" spans="1:4" x14ac:dyDescent="0.25">
      <c r="A55" s="43">
        <v>28</v>
      </c>
      <c r="B55" s="45">
        <v>72.2</v>
      </c>
      <c r="C55" s="45">
        <v>72.2</v>
      </c>
      <c r="D55" s="45">
        <v>37.6</v>
      </c>
    </row>
    <row r="56" spans="1:4" x14ac:dyDescent="0.25">
      <c r="A56" s="43">
        <v>29</v>
      </c>
      <c r="B56" s="45">
        <v>73.2</v>
      </c>
      <c r="C56" s="45">
        <v>73.2</v>
      </c>
      <c r="D56" s="45">
        <v>38.700000000000003</v>
      </c>
    </row>
    <row r="57" spans="1:4" x14ac:dyDescent="0.25">
      <c r="A57" s="43">
        <v>30</v>
      </c>
      <c r="B57" s="45">
        <v>74.099999999999994</v>
      </c>
      <c r="C57" s="45">
        <v>74.099999999999994</v>
      </c>
      <c r="D57" s="45">
        <v>39.700000000000003</v>
      </c>
    </row>
    <row r="58" spans="1:4" x14ac:dyDescent="0.25">
      <c r="A58" s="43">
        <v>31</v>
      </c>
      <c r="B58" s="45">
        <v>75</v>
      </c>
      <c r="C58" s="45">
        <v>75</v>
      </c>
      <c r="D58" s="45">
        <v>40.700000000000003</v>
      </c>
    </row>
    <row r="59" spans="1:4" x14ac:dyDescent="0.25">
      <c r="A59" s="43">
        <v>32</v>
      </c>
      <c r="B59" s="45">
        <v>75.8</v>
      </c>
      <c r="C59" s="45">
        <v>75.8</v>
      </c>
      <c r="D59" s="45">
        <v>41.7</v>
      </c>
    </row>
    <row r="60" spans="1:4" x14ac:dyDescent="0.25">
      <c r="A60" s="43">
        <v>33</v>
      </c>
      <c r="B60" s="45">
        <v>76.599999999999994</v>
      </c>
      <c r="C60" s="45">
        <v>76.599999999999994</v>
      </c>
      <c r="D60" s="45">
        <v>42.7</v>
      </c>
    </row>
    <row r="61" spans="1:4" x14ac:dyDescent="0.25">
      <c r="A61" s="43">
        <v>34</v>
      </c>
      <c r="B61" s="45">
        <v>77.400000000000006</v>
      </c>
      <c r="C61" s="45">
        <v>77.400000000000006</v>
      </c>
      <c r="D61" s="45">
        <v>43.6</v>
      </c>
    </row>
    <row r="62" spans="1:4" x14ac:dyDescent="0.25">
      <c r="A62" s="43">
        <v>35</v>
      </c>
      <c r="B62" s="45">
        <v>78.099999999999994</v>
      </c>
      <c r="C62" s="45">
        <v>78.099999999999994</v>
      </c>
      <c r="D62" s="45">
        <v>44.6</v>
      </c>
    </row>
    <row r="63" spans="1:4" x14ac:dyDescent="0.25">
      <c r="A63" s="43">
        <v>36</v>
      </c>
      <c r="B63" s="45">
        <v>78.8</v>
      </c>
      <c r="C63" s="45">
        <v>78.8</v>
      </c>
      <c r="D63" s="45">
        <v>45.5</v>
      </c>
    </row>
    <row r="64" spans="1:4" x14ac:dyDescent="0.25">
      <c r="A64" s="43">
        <v>37</v>
      </c>
      <c r="B64" s="45">
        <v>79.400000000000006</v>
      </c>
      <c r="C64" s="45">
        <v>79.400000000000006</v>
      </c>
      <c r="D64" s="45">
        <v>46.4</v>
      </c>
    </row>
    <row r="65" spans="1:4" x14ac:dyDescent="0.25">
      <c r="A65" s="43">
        <v>38</v>
      </c>
      <c r="B65" s="45">
        <v>80.099999999999994</v>
      </c>
      <c r="C65" s="45">
        <v>80.099999999999994</v>
      </c>
      <c r="D65" s="45">
        <v>47.3</v>
      </c>
    </row>
    <row r="66" spans="1:4" x14ac:dyDescent="0.25">
      <c r="A66" s="43">
        <v>39</v>
      </c>
      <c r="B66" s="45">
        <v>80.7</v>
      </c>
      <c r="C66" s="45">
        <v>80.7</v>
      </c>
      <c r="D66" s="45">
        <v>48.2</v>
      </c>
    </row>
    <row r="67" spans="1:4" x14ac:dyDescent="0.25">
      <c r="A67" s="43">
        <v>40</v>
      </c>
      <c r="B67" s="45">
        <v>81.2</v>
      </c>
      <c r="C67" s="45">
        <v>81.2</v>
      </c>
      <c r="D67" s="45">
        <v>49</v>
      </c>
    </row>
    <row r="68" spans="1:4" x14ac:dyDescent="0.25">
      <c r="A68" s="43">
        <v>41</v>
      </c>
      <c r="B68" s="45">
        <v>81.8</v>
      </c>
      <c r="C68" s="45">
        <v>81.8</v>
      </c>
      <c r="D68" s="45">
        <v>49.9</v>
      </c>
    </row>
    <row r="69" spans="1:4" x14ac:dyDescent="0.25">
      <c r="A69" s="43">
        <v>42</v>
      </c>
      <c r="B69" s="45">
        <v>82.3</v>
      </c>
      <c r="C69" s="45">
        <v>82.3</v>
      </c>
      <c r="D69" s="45">
        <v>50.7</v>
      </c>
    </row>
    <row r="70" spans="1:4" x14ac:dyDescent="0.25">
      <c r="A70" s="43">
        <v>43</v>
      </c>
      <c r="B70" s="45">
        <v>82.8</v>
      </c>
      <c r="C70" s="45">
        <v>82.8</v>
      </c>
      <c r="D70" s="45">
        <v>51.6</v>
      </c>
    </row>
    <row r="71" spans="1:4" x14ac:dyDescent="0.25">
      <c r="A71" s="43">
        <v>44</v>
      </c>
      <c r="B71" s="45">
        <v>83.3</v>
      </c>
      <c r="C71" s="45">
        <v>83.3</v>
      </c>
      <c r="D71" s="45">
        <v>52.4</v>
      </c>
    </row>
    <row r="72" spans="1:4" x14ac:dyDescent="0.25">
      <c r="A72" s="43">
        <v>45</v>
      </c>
      <c r="B72" s="45">
        <v>83.8</v>
      </c>
      <c r="C72" s="45">
        <v>83.8</v>
      </c>
      <c r="D72" s="45">
        <v>53.2</v>
      </c>
    </row>
  </sheetData>
  <sheetProtection algorithmName="SHA-512" hashValue="p5CX1YzJfGO5CGwuaajxgCCFspxgLsy8QoI73B5NgrGMtXX/CVqx4/ADI5aeR+q0bii3vrRbzo+gLfn1RGS8zQ==" saltValue="vKF+eDlxGo5rYdsgniBcxw==" spinCount="100000" sheet="1" objects="1" scenarios="1"/>
  <conditionalFormatting sqref="A6:A21">
    <cfRule type="expression" dxfId="357" priority="11" stopIfTrue="1">
      <formula>MOD(ROW(),2)=0</formula>
    </cfRule>
    <cfRule type="expression" dxfId="356" priority="12" stopIfTrue="1">
      <formula>MOD(ROW(),2)&lt;&gt;0</formula>
    </cfRule>
  </conditionalFormatting>
  <conditionalFormatting sqref="B6:D17 B20:D21 C18:D19">
    <cfRule type="expression" dxfId="355" priority="13" stopIfTrue="1">
      <formula>MOD(ROW(),2)=0</formula>
    </cfRule>
    <cfRule type="expression" dxfId="354" priority="14" stopIfTrue="1">
      <formula>MOD(ROW(),2)&lt;&gt;0</formula>
    </cfRule>
  </conditionalFormatting>
  <conditionalFormatting sqref="A26:A72">
    <cfRule type="expression" dxfId="353" priority="15" stopIfTrue="1">
      <formula>MOD(ROW(),2)=0</formula>
    </cfRule>
    <cfRule type="expression" dxfId="352" priority="16" stopIfTrue="1">
      <formula>MOD(ROW(),2)&lt;&gt;0</formula>
    </cfRule>
  </conditionalFormatting>
  <conditionalFormatting sqref="B26:D72">
    <cfRule type="expression" dxfId="351" priority="17" stopIfTrue="1">
      <formula>MOD(ROW(),2)=0</formula>
    </cfRule>
    <cfRule type="expression" dxfId="350" priority="18" stopIfTrue="1">
      <formula>MOD(ROW(),2)&lt;&gt;0</formula>
    </cfRule>
  </conditionalFormatting>
  <conditionalFormatting sqref="B18:B19">
    <cfRule type="expression" dxfId="349" priority="1" stopIfTrue="1">
      <formula>MOD(ROW(),2)=0</formula>
    </cfRule>
    <cfRule type="expression" dxfId="348" priority="2"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BAE5-FFCC-4A22-A21E-131466ADBB0C}">
  <sheetPr codeName="Sheet37"/>
  <dimension ref="A1:D37"/>
  <sheetViews>
    <sheetView workbookViewId="0">
      <selection activeCell="B10" sqref="B10"/>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LGPS_S - Consolidated Factor Spreadsheet</v>
      </c>
    </row>
    <row r="3" spans="1:4" s="1" customFormat="1" ht="15.5" x14ac:dyDescent="0.35">
      <c r="A3" s="30" t="s">
        <v>2</v>
      </c>
      <c r="B3" s="3" t="str">
        <f>TABLE_FACTOR_TYPE_1 &amp; " - x-" &amp; TABLE_SERIES_NUMBER_1</f>
        <v>ERF - x-317</v>
      </c>
    </row>
    <row r="6" spans="1:4" x14ac:dyDescent="0.25">
      <c r="A6" s="40" t="s">
        <v>376</v>
      </c>
      <c r="B6" s="49" t="s">
        <v>377</v>
      </c>
      <c r="C6" s="49"/>
      <c r="D6" s="49"/>
    </row>
    <row r="7" spans="1:4" x14ac:dyDescent="0.25">
      <c r="A7" s="40" t="s">
        <v>378</v>
      </c>
      <c r="B7" s="49" t="s">
        <v>188</v>
      </c>
      <c r="C7" s="49"/>
      <c r="D7" s="49"/>
    </row>
    <row r="8" spans="1:4" x14ac:dyDescent="0.25">
      <c r="A8" s="40" t="s">
        <v>149</v>
      </c>
      <c r="B8" s="49">
        <v>2015</v>
      </c>
      <c r="C8" s="49"/>
      <c r="D8" s="49"/>
    </row>
    <row r="9" spans="1:4" x14ac:dyDescent="0.25">
      <c r="A9" s="40" t="s">
        <v>150</v>
      </c>
      <c r="B9" s="49" t="s">
        <v>258</v>
      </c>
      <c r="C9" s="49"/>
      <c r="D9" s="49"/>
    </row>
    <row r="10" spans="1:4" ht="25" x14ac:dyDescent="0.25">
      <c r="A10" s="40" t="s">
        <v>6</v>
      </c>
      <c r="B10" s="49" t="s">
        <v>251</v>
      </c>
      <c r="C10" s="49"/>
      <c r="D10" s="49"/>
    </row>
    <row r="11" spans="1:4" x14ac:dyDescent="0.25">
      <c r="A11" s="40" t="s">
        <v>151</v>
      </c>
      <c r="B11" s="49" t="s">
        <v>247</v>
      </c>
      <c r="C11" s="49"/>
      <c r="D11" s="49"/>
    </row>
    <row r="12" spans="1:4" x14ac:dyDescent="0.25">
      <c r="A12" s="40" t="s">
        <v>152</v>
      </c>
      <c r="B12" s="49" t="s">
        <v>248</v>
      </c>
      <c r="C12" s="49"/>
      <c r="D12" s="49"/>
    </row>
    <row r="13" spans="1:4" x14ac:dyDescent="0.25">
      <c r="A13" s="40" t="s">
        <v>379</v>
      </c>
      <c r="B13" s="49">
        <v>0</v>
      </c>
      <c r="C13" s="49"/>
      <c r="D13" s="49"/>
    </row>
    <row r="14" spans="1:4" x14ac:dyDescent="0.25">
      <c r="A14" s="40" t="s">
        <v>154</v>
      </c>
      <c r="B14" s="49">
        <v>317</v>
      </c>
      <c r="C14" s="49"/>
      <c r="D14" s="49"/>
    </row>
    <row r="15" spans="1:4" x14ac:dyDescent="0.25">
      <c r="A15" s="40" t="s">
        <v>380</v>
      </c>
      <c r="B15" s="49" t="s">
        <v>252</v>
      </c>
      <c r="C15" s="49"/>
      <c r="D15" s="49"/>
    </row>
    <row r="16" spans="1:4" x14ac:dyDescent="0.25">
      <c r="A16" s="40" t="s">
        <v>156</v>
      </c>
      <c r="B16" s="49" t="s">
        <v>253</v>
      </c>
      <c r="C16" s="49"/>
      <c r="D16" s="49"/>
    </row>
    <row r="17" spans="1:4" x14ac:dyDescent="0.25">
      <c r="A17" s="41" t="s">
        <v>381</v>
      </c>
      <c r="B17" s="49"/>
      <c r="C17" s="49"/>
      <c r="D17" s="49"/>
    </row>
    <row r="18" spans="1:4" x14ac:dyDescent="0.25">
      <c r="A18" s="40" t="s">
        <v>158</v>
      </c>
      <c r="B18" s="50">
        <v>45072</v>
      </c>
      <c r="C18" s="50"/>
      <c r="D18" s="50"/>
    </row>
    <row r="19" spans="1:4" x14ac:dyDescent="0.25">
      <c r="A19" s="40" t="s">
        <v>159</v>
      </c>
      <c r="B19" s="50">
        <v>45014</v>
      </c>
      <c r="C19" s="50"/>
      <c r="D19" s="50"/>
    </row>
    <row r="20" spans="1:4" x14ac:dyDescent="0.25">
      <c r="A20" s="40" t="s">
        <v>160</v>
      </c>
      <c r="B20" s="49" t="s">
        <v>169</v>
      </c>
      <c r="C20" s="49"/>
      <c r="D20" s="49"/>
    </row>
    <row r="21" spans="1:4" x14ac:dyDescent="0.25">
      <c r="A21" s="40" t="s">
        <v>382</v>
      </c>
      <c r="B21" s="49" t="s">
        <v>85</v>
      </c>
      <c r="C21" s="49"/>
      <c r="D21" s="49"/>
    </row>
    <row r="23" spans="1:4" x14ac:dyDescent="0.25">
      <c r="A23" s="23" t="str">
        <f>HYPERLINK("#'Factor List'!A1", "Back to Factor List")</f>
        <v>Back to Factor List</v>
      </c>
      <c r="B23" s="23" t="str">
        <f>HYPERLINK("#'Assumptions'!A1", "Assumptions")</f>
        <v>Assumptions</v>
      </c>
    </row>
    <row r="26" spans="1:4" s="57" customFormat="1" ht="39" x14ac:dyDescent="0.25">
      <c r="A26" s="56" t="s">
        <v>248</v>
      </c>
      <c r="B26" s="56" t="s">
        <v>403</v>
      </c>
      <c r="C26" s="56" t="s">
        <v>404</v>
      </c>
      <c r="D26" s="56" t="s">
        <v>405</v>
      </c>
    </row>
    <row r="27" spans="1:4" x14ac:dyDescent="0.25">
      <c r="A27" s="43">
        <v>0</v>
      </c>
      <c r="B27" s="45">
        <v>0</v>
      </c>
      <c r="C27" s="45">
        <v>0</v>
      </c>
      <c r="D27" s="45">
        <v>0</v>
      </c>
    </row>
    <row r="28" spans="1:4" x14ac:dyDescent="0.25">
      <c r="A28" s="43">
        <v>1</v>
      </c>
      <c r="B28" s="45">
        <v>5</v>
      </c>
      <c r="C28" s="45">
        <v>5</v>
      </c>
      <c r="D28" s="45">
        <v>1.7</v>
      </c>
    </row>
    <row r="29" spans="1:4" x14ac:dyDescent="0.25">
      <c r="A29" s="43">
        <v>2</v>
      </c>
      <c r="B29" s="45">
        <v>9.6999999999999993</v>
      </c>
      <c r="C29" s="45">
        <v>9.6999999999999993</v>
      </c>
      <c r="D29" s="45">
        <v>3.3</v>
      </c>
    </row>
    <row r="30" spans="1:4" x14ac:dyDescent="0.25">
      <c r="A30" s="43">
        <v>3</v>
      </c>
      <c r="B30" s="45">
        <v>14</v>
      </c>
      <c r="C30" s="45">
        <v>14</v>
      </c>
      <c r="D30" s="45">
        <v>4.9000000000000004</v>
      </c>
    </row>
    <row r="31" spans="1:4" x14ac:dyDescent="0.25">
      <c r="A31" s="43">
        <v>4</v>
      </c>
      <c r="B31" s="45">
        <v>18</v>
      </c>
      <c r="C31" s="45">
        <v>18</v>
      </c>
      <c r="D31" s="45">
        <v>6.5</v>
      </c>
    </row>
    <row r="32" spans="1:4" x14ac:dyDescent="0.25">
      <c r="A32" s="43">
        <v>5</v>
      </c>
      <c r="B32" s="45">
        <v>21.6</v>
      </c>
      <c r="C32" s="45">
        <v>21.6</v>
      </c>
      <c r="D32" s="45">
        <v>8.1</v>
      </c>
    </row>
    <row r="33" spans="1:4" x14ac:dyDescent="0.25">
      <c r="A33" s="43">
        <v>6</v>
      </c>
      <c r="B33" s="45">
        <v>25</v>
      </c>
      <c r="C33" s="45">
        <v>25</v>
      </c>
      <c r="D33" s="45">
        <v>9.6</v>
      </c>
    </row>
    <row r="34" spans="1:4" x14ac:dyDescent="0.25">
      <c r="A34" s="43">
        <v>7</v>
      </c>
      <c r="B34" s="45">
        <v>28.2</v>
      </c>
      <c r="C34" s="45">
        <v>28.2</v>
      </c>
      <c r="D34" s="45">
        <v>11.1</v>
      </c>
    </row>
    <row r="35" spans="1:4" x14ac:dyDescent="0.25">
      <c r="A35" s="43">
        <v>8</v>
      </c>
      <c r="B35" s="45">
        <v>31.2</v>
      </c>
      <c r="C35" s="45">
        <v>31.2</v>
      </c>
      <c r="D35" s="45">
        <v>12.6</v>
      </c>
    </row>
    <row r="36" spans="1:4" x14ac:dyDescent="0.25">
      <c r="A36" s="43">
        <v>9</v>
      </c>
      <c r="B36" s="45">
        <v>34</v>
      </c>
      <c r="C36" s="45">
        <v>34</v>
      </c>
      <c r="D36" s="45">
        <v>14.1</v>
      </c>
    </row>
    <row r="37" spans="1:4" x14ac:dyDescent="0.25">
      <c r="A37" s="43">
        <v>10</v>
      </c>
      <c r="B37" s="45">
        <v>36.6</v>
      </c>
      <c r="C37" s="45">
        <v>36.6</v>
      </c>
      <c r="D37" s="45">
        <v>15.5</v>
      </c>
    </row>
  </sheetData>
  <sheetProtection algorithmName="SHA-512" hashValue="0cMQoC4ir4AW93+vgNm9hH9+SEeOcxfOYk7mpPpc+4vB4htX3VXhg7aQSEtFTLMAtJOZfy+ND/67jHpjmq19kQ==" saltValue="jzUvnV4O7nQaGRFU9DznxA==" spinCount="100000" sheet="1" objects="1" scenarios="1"/>
  <conditionalFormatting sqref="A6:A21">
    <cfRule type="expression" dxfId="347" priority="11" stopIfTrue="1">
      <formula>MOD(ROW(),2)=0</formula>
    </cfRule>
    <cfRule type="expression" dxfId="346" priority="12" stopIfTrue="1">
      <formula>MOD(ROW(),2)&lt;&gt;0</formula>
    </cfRule>
  </conditionalFormatting>
  <conditionalFormatting sqref="B6:D17 B20:D21 C18:D19">
    <cfRule type="expression" dxfId="345" priority="13" stopIfTrue="1">
      <formula>MOD(ROW(),2)=0</formula>
    </cfRule>
    <cfRule type="expression" dxfId="344" priority="14" stopIfTrue="1">
      <formula>MOD(ROW(),2)&lt;&gt;0</formula>
    </cfRule>
  </conditionalFormatting>
  <conditionalFormatting sqref="A26:A37">
    <cfRule type="expression" dxfId="343" priority="15" stopIfTrue="1">
      <formula>MOD(ROW(),2)=0</formula>
    </cfRule>
    <cfRule type="expression" dxfId="342" priority="16" stopIfTrue="1">
      <formula>MOD(ROW(),2)&lt;&gt;0</formula>
    </cfRule>
  </conditionalFormatting>
  <conditionalFormatting sqref="B26:D37">
    <cfRule type="expression" dxfId="341" priority="17" stopIfTrue="1">
      <formula>MOD(ROW(),2)=0</formula>
    </cfRule>
    <cfRule type="expression" dxfId="340" priority="18" stopIfTrue="1">
      <formula>MOD(ROW(),2)&lt;&gt;0</formula>
    </cfRule>
  </conditionalFormatting>
  <conditionalFormatting sqref="B18:B19">
    <cfRule type="expression" dxfId="339" priority="1" stopIfTrue="1">
      <formula>MOD(ROW(),2)=0</formula>
    </cfRule>
    <cfRule type="expression" dxfId="338" priority="2"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10CC9-497C-4D74-B184-0A433283C15D}">
  <sheetPr codeName="Sheet38"/>
  <dimension ref="A1:D76"/>
  <sheetViews>
    <sheetView workbookViewId="0">
      <selection activeCell="B10" sqref="B10"/>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LGPS_S - Consolidated Factor Spreadsheet</v>
      </c>
    </row>
    <row r="3" spans="1:4" s="1" customFormat="1" ht="15.5" x14ac:dyDescent="0.35">
      <c r="A3" s="30" t="s">
        <v>2</v>
      </c>
      <c r="B3" s="3" t="str">
        <f>TABLE_FACTOR_TYPE_1 &amp; " - x-" &amp; TABLE_SERIES_NUMBER_1</f>
        <v>ERF - x-318</v>
      </c>
    </row>
    <row r="6" spans="1:4" x14ac:dyDescent="0.25">
      <c r="A6" s="40" t="s">
        <v>376</v>
      </c>
      <c r="B6" s="49" t="s">
        <v>377</v>
      </c>
      <c r="C6" s="49"/>
      <c r="D6" s="49"/>
    </row>
    <row r="7" spans="1:4" x14ac:dyDescent="0.25">
      <c r="A7" s="40" t="s">
        <v>378</v>
      </c>
      <c r="B7" s="49" t="s">
        <v>188</v>
      </c>
      <c r="C7" s="49"/>
      <c r="D7" s="49"/>
    </row>
    <row r="8" spans="1:4" x14ac:dyDescent="0.25">
      <c r="A8" s="40" t="s">
        <v>149</v>
      </c>
      <c r="B8" s="49">
        <v>2015</v>
      </c>
      <c r="C8" s="49"/>
      <c r="D8" s="49"/>
    </row>
    <row r="9" spans="1:4" x14ac:dyDescent="0.25">
      <c r="A9" s="40" t="s">
        <v>150</v>
      </c>
      <c r="B9" s="49" t="s">
        <v>258</v>
      </c>
      <c r="C9" s="49"/>
      <c r="D9" s="49"/>
    </row>
    <row r="10" spans="1:4" ht="25" x14ac:dyDescent="0.25">
      <c r="A10" s="40" t="s">
        <v>6</v>
      </c>
      <c r="B10" s="49" t="s">
        <v>254</v>
      </c>
      <c r="C10" s="49"/>
      <c r="D10" s="49"/>
    </row>
    <row r="11" spans="1:4" x14ac:dyDescent="0.25">
      <c r="A11" s="40" t="s">
        <v>151</v>
      </c>
      <c r="B11" s="49" t="s">
        <v>247</v>
      </c>
      <c r="C11" s="49"/>
      <c r="D11" s="49"/>
    </row>
    <row r="12" spans="1:4" x14ac:dyDescent="0.25">
      <c r="A12" s="40" t="s">
        <v>152</v>
      </c>
      <c r="B12" s="49" t="s">
        <v>248</v>
      </c>
      <c r="C12" s="49"/>
      <c r="D12" s="49"/>
    </row>
    <row r="13" spans="1:4" x14ac:dyDescent="0.25">
      <c r="A13" s="40" t="s">
        <v>379</v>
      </c>
      <c r="B13" s="49">
        <v>0</v>
      </c>
      <c r="C13" s="49"/>
      <c r="D13" s="49"/>
    </row>
    <row r="14" spans="1:4" x14ac:dyDescent="0.25">
      <c r="A14" s="40" t="s">
        <v>154</v>
      </c>
      <c r="B14" s="49">
        <v>318</v>
      </c>
      <c r="C14" s="49"/>
      <c r="D14" s="49"/>
    </row>
    <row r="15" spans="1:4" x14ac:dyDescent="0.25">
      <c r="A15" s="40" t="s">
        <v>380</v>
      </c>
      <c r="B15" s="49" t="s">
        <v>255</v>
      </c>
      <c r="C15" s="49"/>
      <c r="D15" s="49"/>
    </row>
    <row r="16" spans="1:4" x14ac:dyDescent="0.25">
      <c r="A16" s="40" t="s">
        <v>156</v>
      </c>
      <c r="B16" s="49" t="s">
        <v>250</v>
      </c>
      <c r="C16" s="49"/>
      <c r="D16" s="49"/>
    </row>
    <row r="17" spans="1:4" x14ac:dyDescent="0.25">
      <c r="A17" s="41" t="s">
        <v>381</v>
      </c>
      <c r="B17" s="49"/>
      <c r="C17" s="49"/>
      <c r="D17" s="49"/>
    </row>
    <row r="18" spans="1:4" x14ac:dyDescent="0.25">
      <c r="A18" s="40" t="s">
        <v>158</v>
      </c>
      <c r="B18" s="50">
        <v>45072</v>
      </c>
      <c r="C18" s="50"/>
      <c r="D18" s="50"/>
    </row>
    <row r="19" spans="1:4" x14ac:dyDescent="0.25">
      <c r="A19" s="40" t="s">
        <v>159</v>
      </c>
      <c r="B19" s="50">
        <v>45014</v>
      </c>
      <c r="C19" s="50"/>
      <c r="D19" s="50"/>
    </row>
    <row r="20" spans="1:4" x14ac:dyDescent="0.25">
      <c r="A20" s="40" t="s">
        <v>160</v>
      </c>
      <c r="B20" s="49" t="s">
        <v>169</v>
      </c>
      <c r="C20" s="49"/>
      <c r="D20" s="49"/>
    </row>
    <row r="21" spans="1:4" x14ac:dyDescent="0.25">
      <c r="A21" s="40" t="s">
        <v>382</v>
      </c>
      <c r="B21" s="49" t="s">
        <v>85</v>
      </c>
      <c r="C21" s="49"/>
      <c r="D21" s="49"/>
    </row>
    <row r="23" spans="1:4" x14ac:dyDescent="0.25">
      <c r="A23" s="23" t="str">
        <f>HYPERLINK("#'Factor List'!A1", "Back to Factor List")</f>
        <v>Back to Factor List</v>
      </c>
      <c r="B23" s="23" t="str">
        <f>HYPERLINK("#'Assumptions'!A1", "Assumptions")</f>
        <v>Assumptions</v>
      </c>
    </row>
    <row r="26" spans="1:4" s="57" customFormat="1" ht="39" x14ac:dyDescent="0.25">
      <c r="A26" s="64" t="s">
        <v>248</v>
      </c>
      <c r="B26" s="64" t="s">
        <v>403</v>
      </c>
      <c r="C26" s="64" t="s">
        <v>404</v>
      </c>
      <c r="D26" s="64" t="s">
        <v>405</v>
      </c>
    </row>
    <row r="27" spans="1:4" x14ac:dyDescent="0.25">
      <c r="A27" s="65">
        <v>0</v>
      </c>
      <c r="B27" s="66">
        <v>0</v>
      </c>
      <c r="C27" s="66">
        <v>0</v>
      </c>
      <c r="D27" s="66">
        <v>0</v>
      </c>
    </row>
    <row r="28" spans="1:4" x14ac:dyDescent="0.25">
      <c r="A28" s="65">
        <v>1</v>
      </c>
      <c r="B28" s="66">
        <v>6</v>
      </c>
      <c r="C28" s="66">
        <v>6</v>
      </c>
      <c r="D28" s="66">
        <v>1.7</v>
      </c>
    </row>
    <row r="29" spans="1:4" x14ac:dyDescent="0.25">
      <c r="A29" s="65">
        <v>2</v>
      </c>
      <c r="B29" s="66">
        <v>11.4</v>
      </c>
      <c r="C29" s="66">
        <v>11.4</v>
      </c>
      <c r="D29" s="66">
        <v>3.3</v>
      </c>
    </row>
    <row r="30" spans="1:4" x14ac:dyDescent="0.25">
      <c r="A30" s="65">
        <v>3</v>
      </c>
      <c r="B30" s="66">
        <v>16.399999999999999</v>
      </c>
      <c r="C30" s="66">
        <v>16.399999999999999</v>
      </c>
      <c r="D30" s="66">
        <v>4.9000000000000004</v>
      </c>
    </row>
    <row r="31" spans="1:4" x14ac:dyDescent="0.25">
      <c r="A31" s="65">
        <v>4</v>
      </c>
      <c r="B31" s="66">
        <v>21</v>
      </c>
      <c r="C31" s="66">
        <v>21</v>
      </c>
      <c r="D31" s="66">
        <v>6.5</v>
      </c>
    </row>
    <row r="32" spans="1:4" x14ac:dyDescent="0.25">
      <c r="A32" s="65">
        <v>5</v>
      </c>
      <c r="B32" s="66">
        <v>25.2</v>
      </c>
      <c r="C32" s="66">
        <v>25.2</v>
      </c>
      <c r="D32" s="66">
        <v>8.1</v>
      </c>
    </row>
    <row r="33" spans="1:4" x14ac:dyDescent="0.25">
      <c r="A33" s="65">
        <v>6</v>
      </c>
      <c r="B33" s="66">
        <v>29.2</v>
      </c>
      <c r="C33" s="66">
        <v>29.2</v>
      </c>
      <c r="D33" s="66">
        <v>9.6</v>
      </c>
    </row>
    <row r="34" spans="1:4" x14ac:dyDescent="0.25">
      <c r="A34" s="65">
        <v>7</v>
      </c>
      <c r="B34" s="66">
        <v>32.799999999999997</v>
      </c>
      <c r="C34" s="66">
        <v>32.799999999999997</v>
      </c>
      <c r="D34" s="66">
        <v>11.1</v>
      </c>
    </row>
    <row r="35" spans="1:4" x14ac:dyDescent="0.25">
      <c r="A35" s="65">
        <v>8</v>
      </c>
      <c r="B35" s="66">
        <v>36.1</v>
      </c>
      <c r="C35" s="66">
        <v>36.1</v>
      </c>
      <c r="D35" s="66">
        <v>12.6</v>
      </c>
    </row>
    <row r="36" spans="1:4" x14ac:dyDescent="0.25">
      <c r="A36" s="65">
        <v>9</v>
      </c>
      <c r="B36" s="66">
        <v>39.200000000000003</v>
      </c>
      <c r="C36" s="66">
        <v>39.200000000000003</v>
      </c>
      <c r="D36" s="66">
        <v>14.1</v>
      </c>
    </row>
    <row r="37" spans="1:4" x14ac:dyDescent="0.25">
      <c r="A37" s="65">
        <v>10</v>
      </c>
      <c r="B37" s="66">
        <v>42.1</v>
      </c>
      <c r="C37" s="66">
        <v>42.1</v>
      </c>
      <c r="D37" s="66">
        <v>15.5</v>
      </c>
    </row>
    <row r="38" spans="1:4" x14ac:dyDescent="0.25">
      <c r="A38" s="65">
        <v>11</v>
      </c>
      <c r="B38" s="66">
        <v>44.8</v>
      </c>
      <c r="C38" s="66">
        <v>44.8</v>
      </c>
      <c r="D38" s="66">
        <v>16.899999999999999</v>
      </c>
    </row>
    <row r="39" spans="1:4" x14ac:dyDescent="0.25">
      <c r="A39" s="65">
        <v>12</v>
      </c>
      <c r="B39" s="66">
        <v>47.3</v>
      </c>
      <c r="C39" s="66">
        <v>47.3</v>
      </c>
      <c r="D39" s="66">
        <v>18.3</v>
      </c>
    </row>
    <row r="40" spans="1:4" x14ac:dyDescent="0.25">
      <c r="A40" s="65">
        <v>13</v>
      </c>
      <c r="B40" s="66">
        <v>49.6</v>
      </c>
      <c r="C40" s="66">
        <v>49.6</v>
      </c>
      <c r="D40" s="66">
        <v>19.7</v>
      </c>
    </row>
    <row r="41" spans="1:4" x14ac:dyDescent="0.25">
      <c r="A41" s="65">
        <v>14</v>
      </c>
      <c r="B41" s="66">
        <v>51.8</v>
      </c>
      <c r="C41" s="66">
        <v>51.8</v>
      </c>
      <c r="D41" s="66">
        <v>21</v>
      </c>
    </row>
    <row r="42" spans="1:4" x14ac:dyDescent="0.25">
      <c r="A42" s="65">
        <v>15</v>
      </c>
      <c r="B42" s="66">
        <v>53.9</v>
      </c>
      <c r="C42" s="66">
        <v>53.9</v>
      </c>
      <c r="D42" s="66">
        <v>22.3</v>
      </c>
    </row>
    <row r="43" spans="1:4" x14ac:dyDescent="0.25">
      <c r="A43" s="65">
        <v>16</v>
      </c>
      <c r="B43" s="66">
        <v>55.9</v>
      </c>
      <c r="C43" s="66">
        <v>55.9</v>
      </c>
      <c r="D43" s="66">
        <v>23.6</v>
      </c>
    </row>
    <row r="44" spans="1:4" x14ac:dyDescent="0.25">
      <c r="A44" s="65">
        <v>17</v>
      </c>
      <c r="B44" s="66">
        <v>57.7</v>
      </c>
      <c r="C44" s="66">
        <v>57.7</v>
      </c>
      <c r="D44" s="66">
        <v>24.9</v>
      </c>
    </row>
    <row r="45" spans="1:4" x14ac:dyDescent="0.25">
      <c r="A45" s="65">
        <v>18</v>
      </c>
      <c r="B45" s="66">
        <v>59.4</v>
      </c>
      <c r="C45" s="66">
        <v>59.4</v>
      </c>
      <c r="D45" s="66">
        <v>26.2</v>
      </c>
    </row>
    <row r="46" spans="1:4" x14ac:dyDescent="0.25">
      <c r="A46" s="65">
        <v>19</v>
      </c>
      <c r="B46" s="66">
        <v>61</v>
      </c>
      <c r="C46" s="66">
        <v>61</v>
      </c>
      <c r="D46" s="66">
        <v>27.4</v>
      </c>
    </row>
    <row r="47" spans="1:4" x14ac:dyDescent="0.25">
      <c r="A47" s="65">
        <v>20</v>
      </c>
      <c r="B47" s="66">
        <v>62.6</v>
      </c>
      <c r="C47" s="66">
        <v>62.6</v>
      </c>
      <c r="D47" s="66">
        <v>28.6</v>
      </c>
    </row>
    <row r="48" spans="1:4" x14ac:dyDescent="0.25">
      <c r="A48" s="65">
        <v>21</v>
      </c>
      <c r="B48" s="66">
        <v>64</v>
      </c>
      <c r="C48" s="66">
        <v>64</v>
      </c>
      <c r="D48" s="66">
        <v>29.8</v>
      </c>
    </row>
    <row r="49" spans="1:4" x14ac:dyDescent="0.25">
      <c r="A49" s="65">
        <v>22</v>
      </c>
      <c r="B49" s="66">
        <v>65.400000000000006</v>
      </c>
      <c r="C49" s="66">
        <v>65.400000000000006</v>
      </c>
      <c r="D49" s="66">
        <v>31</v>
      </c>
    </row>
    <row r="50" spans="1:4" x14ac:dyDescent="0.25">
      <c r="A50" s="65">
        <v>23</v>
      </c>
      <c r="B50" s="66">
        <v>66.7</v>
      </c>
      <c r="C50" s="66">
        <v>66.7</v>
      </c>
      <c r="D50" s="66">
        <v>32.1</v>
      </c>
    </row>
    <row r="51" spans="1:4" x14ac:dyDescent="0.25">
      <c r="A51" s="65">
        <v>24</v>
      </c>
      <c r="B51" s="66">
        <v>67.900000000000006</v>
      </c>
      <c r="C51" s="66">
        <v>67.900000000000006</v>
      </c>
      <c r="D51" s="66">
        <v>33.299999999999997</v>
      </c>
    </row>
    <row r="52" spans="1:4" x14ac:dyDescent="0.25">
      <c r="A52" s="65">
        <v>25</v>
      </c>
      <c r="B52" s="66">
        <v>69.099999999999994</v>
      </c>
      <c r="C52" s="66">
        <v>69.099999999999994</v>
      </c>
      <c r="D52" s="66">
        <v>34.4</v>
      </c>
    </row>
    <row r="53" spans="1:4" x14ac:dyDescent="0.25">
      <c r="A53" s="65">
        <v>26</v>
      </c>
      <c r="B53" s="66">
        <v>70.2</v>
      </c>
      <c r="C53" s="66">
        <v>70.2</v>
      </c>
      <c r="D53" s="66">
        <v>35.5</v>
      </c>
    </row>
    <row r="54" spans="1:4" x14ac:dyDescent="0.25">
      <c r="A54" s="65">
        <v>27</v>
      </c>
      <c r="B54" s="66">
        <v>71.2</v>
      </c>
      <c r="C54" s="66">
        <v>71.2</v>
      </c>
      <c r="D54" s="66">
        <v>36.6</v>
      </c>
    </row>
    <row r="55" spans="1:4" x14ac:dyDescent="0.25">
      <c r="A55" s="65">
        <v>28</v>
      </c>
      <c r="B55" s="66">
        <v>72.2</v>
      </c>
      <c r="C55" s="66">
        <v>72.2</v>
      </c>
      <c r="D55" s="66">
        <v>37.6</v>
      </c>
    </row>
    <row r="56" spans="1:4" x14ac:dyDescent="0.25">
      <c r="A56" s="65">
        <v>29</v>
      </c>
      <c r="B56" s="66">
        <v>73.2</v>
      </c>
      <c r="C56" s="66">
        <v>73.2</v>
      </c>
      <c r="D56" s="66">
        <v>38.700000000000003</v>
      </c>
    </row>
    <row r="57" spans="1:4" x14ac:dyDescent="0.25">
      <c r="A57" s="65">
        <v>30</v>
      </c>
      <c r="B57" s="66">
        <v>74.099999999999994</v>
      </c>
      <c r="C57" s="66">
        <v>74.099999999999994</v>
      </c>
      <c r="D57" s="66">
        <v>39.700000000000003</v>
      </c>
    </row>
    <row r="58" spans="1:4" x14ac:dyDescent="0.25">
      <c r="A58" s="65">
        <v>31</v>
      </c>
      <c r="B58" s="66">
        <v>75</v>
      </c>
      <c r="C58" s="66">
        <v>75</v>
      </c>
      <c r="D58" s="66">
        <v>40.700000000000003</v>
      </c>
    </row>
    <row r="59" spans="1:4" x14ac:dyDescent="0.25">
      <c r="A59" s="65">
        <v>32</v>
      </c>
      <c r="B59" s="66">
        <v>75.8</v>
      </c>
      <c r="C59" s="66">
        <v>75.8</v>
      </c>
      <c r="D59" s="66">
        <v>41.7</v>
      </c>
    </row>
    <row r="60" spans="1:4" x14ac:dyDescent="0.25">
      <c r="A60" s="65">
        <v>33</v>
      </c>
      <c r="B60" s="66">
        <v>76.599999999999994</v>
      </c>
      <c r="C60" s="66">
        <v>76.599999999999994</v>
      </c>
      <c r="D60" s="66">
        <v>42.7</v>
      </c>
    </row>
    <row r="61" spans="1:4" x14ac:dyDescent="0.25">
      <c r="A61" s="65">
        <v>34</v>
      </c>
      <c r="B61" s="66">
        <v>77.400000000000006</v>
      </c>
      <c r="C61" s="66">
        <v>77.400000000000006</v>
      </c>
      <c r="D61" s="66">
        <v>43.6</v>
      </c>
    </row>
    <row r="62" spans="1:4" x14ac:dyDescent="0.25">
      <c r="A62" s="65">
        <v>35</v>
      </c>
      <c r="B62" s="66">
        <v>78.099999999999994</v>
      </c>
      <c r="C62" s="66">
        <v>78.099999999999994</v>
      </c>
      <c r="D62" s="66">
        <v>44.6</v>
      </c>
    </row>
    <row r="63" spans="1:4" x14ac:dyDescent="0.25">
      <c r="A63" s="65">
        <v>36</v>
      </c>
      <c r="B63" s="66">
        <v>78.8</v>
      </c>
      <c r="C63" s="66">
        <v>78.8</v>
      </c>
      <c r="D63" s="66">
        <v>45.5</v>
      </c>
    </row>
    <row r="64" spans="1:4" x14ac:dyDescent="0.25">
      <c r="A64" s="65">
        <v>37</v>
      </c>
      <c r="B64" s="66">
        <v>79.400000000000006</v>
      </c>
      <c r="C64" s="66">
        <v>79.400000000000006</v>
      </c>
      <c r="D64" s="66">
        <v>46.4</v>
      </c>
    </row>
    <row r="65" spans="1:4" x14ac:dyDescent="0.25">
      <c r="A65" s="65">
        <v>38</v>
      </c>
      <c r="B65" s="66">
        <v>80.099999999999994</v>
      </c>
      <c r="C65" s="66">
        <v>80.099999999999994</v>
      </c>
      <c r="D65" s="66">
        <v>47.3</v>
      </c>
    </row>
    <row r="66" spans="1:4" x14ac:dyDescent="0.25">
      <c r="A66" s="65">
        <v>39</v>
      </c>
      <c r="B66" s="66">
        <v>80.7</v>
      </c>
      <c r="C66" s="66">
        <v>80.7</v>
      </c>
      <c r="D66" s="66">
        <v>48.2</v>
      </c>
    </row>
    <row r="67" spans="1:4" x14ac:dyDescent="0.25">
      <c r="A67" s="65">
        <v>40</v>
      </c>
      <c r="B67" s="66">
        <v>81.2</v>
      </c>
      <c r="C67" s="66">
        <v>81.2</v>
      </c>
      <c r="D67" s="66">
        <v>49</v>
      </c>
    </row>
    <row r="68" spans="1:4" x14ac:dyDescent="0.25">
      <c r="A68" s="65">
        <v>41</v>
      </c>
      <c r="B68" s="66">
        <v>81.8</v>
      </c>
      <c r="C68" s="66">
        <v>81.8</v>
      </c>
      <c r="D68" s="66">
        <v>49.9</v>
      </c>
    </row>
    <row r="69" spans="1:4" x14ac:dyDescent="0.25">
      <c r="A69" s="65">
        <v>42</v>
      </c>
      <c r="B69" s="66">
        <v>82.3</v>
      </c>
      <c r="C69" s="66">
        <v>82.3</v>
      </c>
      <c r="D69" s="66">
        <v>50.7</v>
      </c>
    </row>
    <row r="70" spans="1:4" x14ac:dyDescent="0.25">
      <c r="A70" s="65">
        <v>43</v>
      </c>
      <c r="B70" s="66">
        <v>82.8</v>
      </c>
      <c r="C70" s="66">
        <v>82.8</v>
      </c>
      <c r="D70" s="66">
        <v>51.6</v>
      </c>
    </row>
    <row r="71" spans="1:4" x14ac:dyDescent="0.25">
      <c r="A71" s="65">
        <v>44</v>
      </c>
      <c r="B71" s="66">
        <v>83.3</v>
      </c>
      <c r="C71" s="66">
        <v>83.3</v>
      </c>
      <c r="D71" s="66">
        <v>52.4</v>
      </c>
    </row>
    <row r="72" spans="1:4" x14ac:dyDescent="0.25">
      <c r="A72" s="65">
        <v>45</v>
      </c>
      <c r="B72" s="66">
        <v>83.8</v>
      </c>
      <c r="C72" s="66">
        <v>83.8</v>
      </c>
      <c r="D72" s="66">
        <v>53.2</v>
      </c>
    </row>
    <row r="73" spans="1:4" x14ac:dyDescent="0.25">
      <c r="A73" s="65">
        <v>46</v>
      </c>
      <c r="B73" s="66">
        <v>84.2</v>
      </c>
      <c r="C73" s="66">
        <v>84.2</v>
      </c>
      <c r="D73" s="66">
        <v>53.9</v>
      </c>
    </row>
    <row r="74" spans="1:4" x14ac:dyDescent="0.25">
      <c r="A74" s="65">
        <v>47</v>
      </c>
      <c r="B74" s="66">
        <v>84.7</v>
      </c>
      <c r="C74" s="66">
        <v>84.7</v>
      </c>
      <c r="D74" s="66">
        <v>54.7</v>
      </c>
    </row>
    <row r="75" spans="1:4" x14ac:dyDescent="0.25">
      <c r="A75" s="65">
        <v>48</v>
      </c>
      <c r="B75" s="66">
        <v>85.1</v>
      </c>
      <c r="C75" s="66">
        <v>85.1</v>
      </c>
      <c r="D75" s="66">
        <v>55.5</v>
      </c>
    </row>
    <row r="76" spans="1:4" x14ac:dyDescent="0.25">
      <c r="A76" s="65">
        <v>49</v>
      </c>
      <c r="B76" s="66">
        <v>85.5</v>
      </c>
      <c r="C76" s="66">
        <v>85.5</v>
      </c>
      <c r="D76" s="66">
        <v>56.2</v>
      </c>
    </row>
  </sheetData>
  <sheetProtection algorithmName="SHA-512" hashValue="sWRLuZZLRGT4fp6TO0XHCwZ8Y+eADyE9wLBibd5QPsSRFXZ3MLjs4t9cgBz8npa/IycIMFUf6ClVcjN7fXydmg==" saltValue="Djj4MPgX4PH4ox7o8x39wA==" spinCount="100000" sheet="1" objects="1" scenarios="1"/>
  <conditionalFormatting sqref="A6:A21">
    <cfRule type="expression" dxfId="337" priority="21" stopIfTrue="1">
      <formula>MOD(ROW(),2)=0</formula>
    </cfRule>
    <cfRule type="expression" dxfId="336" priority="22" stopIfTrue="1">
      <formula>MOD(ROW(),2)&lt;&gt;0</formula>
    </cfRule>
  </conditionalFormatting>
  <conditionalFormatting sqref="B6:D6 B8:D17 C7:D7 B20:D21 C18:D19">
    <cfRule type="expression" dxfId="335" priority="23" stopIfTrue="1">
      <formula>MOD(ROW(),2)=0</formula>
    </cfRule>
    <cfRule type="expression" dxfId="334" priority="24" stopIfTrue="1">
      <formula>MOD(ROW(),2)&lt;&gt;0</formula>
    </cfRule>
  </conditionalFormatting>
  <conditionalFormatting sqref="B7">
    <cfRule type="expression" dxfId="333" priority="11" stopIfTrue="1">
      <formula>MOD(ROW(),2)=0</formula>
    </cfRule>
    <cfRule type="expression" dxfId="332" priority="12" stopIfTrue="1">
      <formula>MOD(ROW(),2)&lt;&gt;0</formula>
    </cfRule>
  </conditionalFormatting>
  <conditionalFormatting sqref="A26:A76">
    <cfRule type="expression" dxfId="331" priority="3" stopIfTrue="1">
      <formula>MOD(ROW(),2)=0</formula>
    </cfRule>
    <cfRule type="expression" dxfId="330" priority="4" stopIfTrue="1">
      <formula>MOD(ROW(),2)&lt;&gt;0</formula>
    </cfRule>
  </conditionalFormatting>
  <conditionalFormatting sqref="B26:D76">
    <cfRule type="expression" dxfId="329" priority="5" stopIfTrue="1">
      <formula>MOD(ROW(),2)=0</formula>
    </cfRule>
    <cfRule type="expression" dxfId="328" priority="6" stopIfTrue="1">
      <formula>MOD(ROW(),2)&lt;&gt;0</formula>
    </cfRule>
  </conditionalFormatting>
  <conditionalFormatting sqref="B18:B19">
    <cfRule type="expression" dxfId="327" priority="1" stopIfTrue="1">
      <formula>MOD(ROW(),2)=0</formula>
    </cfRule>
    <cfRule type="expression" dxfId="326" priority="2"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E909-A403-46EC-94C4-A9B7F1D040FA}">
  <sheetPr codeName="Sheet39"/>
  <dimension ref="A1:D40"/>
  <sheetViews>
    <sheetView workbookViewId="0">
      <selection activeCell="B10" sqref="B10"/>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LGPS_S - Consolidated Factor Spreadsheet</v>
      </c>
    </row>
    <row r="3" spans="1:4" s="1" customFormat="1" ht="15.5" x14ac:dyDescent="0.35">
      <c r="A3" s="30" t="s">
        <v>2</v>
      </c>
      <c r="B3" s="3" t="str">
        <f>TABLE_FACTOR_TYPE_1 &amp; " - x-" &amp; TABLE_SERIES_NUMBER_1</f>
        <v>ERF - x-319</v>
      </c>
    </row>
    <row r="6" spans="1:4" x14ac:dyDescent="0.25">
      <c r="A6" s="40" t="s">
        <v>376</v>
      </c>
      <c r="B6" s="49" t="s">
        <v>377</v>
      </c>
      <c r="C6" s="49"/>
      <c r="D6" s="49"/>
    </row>
    <row r="7" spans="1:4" x14ac:dyDescent="0.25">
      <c r="A7" s="40" t="s">
        <v>378</v>
      </c>
      <c r="B7" s="49" t="s">
        <v>188</v>
      </c>
      <c r="C7" s="49"/>
      <c r="D7" s="49"/>
    </row>
    <row r="8" spans="1:4" x14ac:dyDescent="0.25">
      <c r="A8" s="40" t="s">
        <v>149</v>
      </c>
      <c r="B8" s="49">
        <v>2015</v>
      </c>
      <c r="C8" s="49"/>
      <c r="D8" s="49"/>
    </row>
    <row r="9" spans="1:4" x14ac:dyDescent="0.25">
      <c r="A9" s="40" t="s">
        <v>150</v>
      </c>
      <c r="B9" s="49" t="s">
        <v>258</v>
      </c>
      <c r="C9" s="49"/>
      <c r="D9" s="49"/>
    </row>
    <row r="10" spans="1:4" ht="25" x14ac:dyDescent="0.25">
      <c r="A10" s="40" t="s">
        <v>6</v>
      </c>
      <c r="B10" s="49" t="s">
        <v>256</v>
      </c>
      <c r="C10" s="49"/>
      <c r="D10" s="49"/>
    </row>
    <row r="11" spans="1:4" x14ac:dyDescent="0.25">
      <c r="A11" s="40" t="s">
        <v>151</v>
      </c>
      <c r="B11" s="49" t="s">
        <v>247</v>
      </c>
      <c r="C11" s="49"/>
      <c r="D11" s="49"/>
    </row>
    <row r="12" spans="1:4" x14ac:dyDescent="0.25">
      <c r="A12" s="40" t="s">
        <v>152</v>
      </c>
      <c r="B12" s="49" t="s">
        <v>248</v>
      </c>
      <c r="C12" s="49"/>
      <c r="D12" s="49"/>
    </row>
    <row r="13" spans="1:4" x14ac:dyDescent="0.25">
      <c r="A13" s="40" t="s">
        <v>379</v>
      </c>
      <c r="B13" s="49">
        <v>0</v>
      </c>
      <c r="C13" s="49"/>
      <c r="D13" s="49"/>
    </row>
    <row r="14" spans="1:4" x14ac:dyDescent="0.25">
      <c r="A14" s="40" t="s">
        <v>154</v>
      </c>
      <c r="B14" s="49">
        <v>319</v>
      </c>
      <c r="C14" s="49"/>
      <c r="D14" s="49"/>
    </row>
    <row r="15" spans="1:4" x14ac:dyDescent="0.25">
      <c r="A15" s="40" t="s">
        <v>380</v>
      </c>
      <c r="B15" s="49" t="s">
        <v>257</v>
      </c>
      <c r="C15" s="49"/>
      <c r="D15" s="49"/>
    </row>
    <row r="16" spans="1:4" x14ac:dyDescent="0.25">
      <c r="A16" s="40" t="s">
        <v>156</v>
      </c>
      <c r="B16" s="49" t="s">
        <v>253</v>
      </c>
      <c r="C16" s="49"/>
      <c r="D16" s="49"/>
    </row>
    <row r="17" spans="1:4" x14ac:dyDescent="0.25">
      <c r="A17" s="41" t="s">
        <v>381</v>
      </c>
      <c r="B17" s="49"/>
      <c r="C17" s="49"/>
      <c r="D17" s="49"/>
    </row>
    <row r="18" spans="1:4" x14ac:dyDescent="0.25">
      <c r="A18" s="40" t="s">
        <v>158</v>
      </c>
      <c r="B18" s="50">
        <v>45072</v>
      </c>
      <c r="C18" s="50"/>
      <c r="D18" s="50"/>
    </row>
    <row r="19" spans="1:4" x14ac:dyDescent="0.25">
      <c r="A19" s="40" t="s">
        <v>159</v>
      </c>
      <c r="B19" s="50">
        <v>45014</v>
      </c>
      <c r="C19" s="50"/>
      <c r="D19" s="50"/>
    </row>
    <row r="20" spans="1:4" x14ac:dyDescent="0.25">
      <c r="A20" s="40" t="s">
        <v>160</v>
      </c>
      <c r="B20" s="49" t="s">
        <v>169</v>
      </c>
      <c r="C20" s="49"/>
      <c r="D20" s="49"/>
    </row>
    <row r="21" spans="1:4" x14ac:dyDescent="0.25">
      <c r="A21" s="40" t="s">
        <v>382</v>
      </c>
      <c r="B21" s="49" t="s">
        <v>85</v>
      </c>
      <c r="C21" s="49"/>
      <c r="D21" s="49"/>
    </row>
    <row r="23" spans="1:4" x14ac:dyDescent="0.25">
      <c r="A23" s="23" t="str">
        <f>HYPERLINK("#'Factor List'!A1", "Back to Factor List")</f>
        <v>Back to Factor List</v>
      </c>
      <c r="B23" s="23" t="str">
        <f>HYPERLINK("#'Assumptions'!A1", "Assumptions")</f>
        <v>Assumptions</v>
      </c>
    </row>
    <row r="26" spans="1:4" s="57" customFormat="1" ht="39" x14ac:dyDescent="0.25">
      <c r="A26" s="56" t="s">
        <v>248</v>
      </c>
      <c r="B26" s="56" t="s">
        <v>403</v>
      </c>
      <c r="C26" s="56" t="s">
        <v>404</v>
      </c>
      <c r="D26" s="56" t="s">
        <v>405</v>
      </c>
    </row>
    <row r="27" spans="1:4" x14ac:dyDescent="0.25">
      <c r="A27" s="43">
        <v>0</v>
      </c>
      <c r="B27" s="45">
        <v>0</v>
      </c>
      <c r="C27" s="45">
        <v>0</v>
      </c>
      <c r="D27" s="45">
        <v>0</v>
      </c>
    </row>
    <row r="28" spans="1:4" x14ac:dyDescent="0.25">
      <c r="A28" s="43">
        <v>1</v>
      </c>
      <c r="B28" s="45">
        <v>5</v>
      </c>
      <c r="C28" s="45">
        <v>5</v>
      </c>
      <c r="D28" s="45">
        <v>1.7</v>
      </c>
    </row>
    <row r="29" spans="1:4" x14ac:dyDescent="0.25">
      <c r="A29" s="43">
        <v>2</v>
      </c>
      <c r="B29" s="45">
        <v>9.6999999999999993</v>
      </c>
      <c r="C29" s="45">
        <v>9.6999999999999993</v>
      </c>
      <c r="D29" s="45">
        <v>3.3</v>
      </c>
    </row>
    <row r="30" spans="1:4" x14ac:dyDescent="0.25">
      <c r="A30" s="43">
        <v>3</v>
      </c>
      <c r="B30" s="45">
        <v>14</v>
      </c>
      <c r="C30" s="45">
        <v>14</v>
      </c>
      <c r="D30" s="45">
        <v>4.9000000000000004</v>
      </c>
    </row>
    <row r="31" spans="1:4" x14ac:dyDescent="0.25">
      <c r="A31" s="43">
        <v>4</v>
      </c>
      <c r="B31" s="45">
        <v>18</v>
      </c>
      <c r="C31" s="45">
        <v>18</v>
      </c>
      <c r="D31" s="45">
        <v>6.5</v>
      </c>
    </row>
    <row r="32" spans="1:4" x14ac:dyDescent="0.25">
      <c r="A32" s="43">
        <v>5</v>
      </c>
      <c r="B32" s="45">
        <v>21.6</v>
      </c>
      <c r="C32" s="45">
        <v>21.6</v>
      </c>
      <c r="D32" s="45">
        <v>8.1</v>
      </c>
    </row>
    <row r="33" spans="1:4" x14ac:dyDescent="0.25">
      <c r="A33" s="43">
        <v>6</v>
      </c>
      <c r="B33" s="45">
        <v>25</v>
      </c>
      <c r="C33" s="45">
        <v>25</v>
      </c>
      <c r="D33" s="45">
        <v>9.6</v>
      </c>
    </row>
    <row r="34" spans="1:4" x14ac:dyDescent="0.25">
      <c r="A34" s="43">
        <v>7</v>
      </c>
      <c r="B34" s="45">
        <v>28.2</v>
      </c>
      <c r="C34" s="45">
        <v>28.2</v>
      </c>
      <c r="D34" s="45">
        <v>11.1</v>
      </c>
    </row>
    <row r="35" spans="1:4" x14ac:dyDescent="0.25">
      <c r="A35" s="43">
        <v>8</v>
      </c>
      <c r="B35" s="45">
        <v>31.2</v>
      </c>
      <c r="C35" s="45">
        <v>31.2</v>
      </c>
      <c r="D35" s="45">
        <v>12.6</v>
      </c>
    </row>
    <row r="36" spans="1:4" x14ac:dyDescent="0.25">
      <c r="A36" s="43">
        <v>9</v>
      </c>
      <c r="B36" s="45">
        <v>34</v>
      </c>
      <c r="C36" s="45">
        <v>34</v>
      </c>
      <c r="D36" s="45">
        <v>14.1</v>
      </c>
    </row>
    <row r="37" spans="1:4" x14ac:dyDescent="0.25">
      <c r="A37" s="43">
        <v>10</v>
      </c>
      <c r="B37" s="45">
        <v>36.6</v>
      </c>
      <c r="C37" s="45">
        <v>36.6</v>
      </c>
      <c r="D37" s="45">
        <v>15.5</v>
      </c>
    </row>
    <row r="38" spans="1:4" x14ac:dyDescent="0.25">
      <c r="A38" s="43">
        <v>11</v>
      </c>
      <c r="B38" s="45">
        <v>40.6</v>
      </c>
      <c r="C38" s="45">
        <v>40.6</v>
      </c>
      <c r="D38" s="45"/>
    </row>
    <row r="39" spans="1:4" x14ac:dyDescent="0.25">
      <c r="A39" s="43">
        <v>12</v>
      </c>
      <c r="B39" s="45">
        <v>42.9</v>
      </c>
      <c r="C39" s="45">
        <v>42.9</v>
      </c>
      <c r="D39" s="45"/>
    </row>
    <row r="40" spans="1:4" x14ac:dyDescent="0.25">
      <c r="A40" s="43">
        <v>13</v>
      </c>
      <c r="B40" s="45">
        <v>45.1</v>
      </c>
      <c r="C40" s="45">
        <v>45.1</v>
      </c>
      <c r="D40" s="45"/>
    </row>
  </sheetData>
  <sheetProtection algorithmName="SHA-512" hashValue="qNomUA/gp7DOWLrQXQOy8ZepOCJnJqK72AcIEgC1ILhQPRpQ+GTB1BE7ZcRdUY120ZbSRxyucM4bP90fuSsBKg==" saltValue="IWdK1alz29aHUiO1R+sP3g==" spinCount="100000" sheet="1" objects="1" scenarios="1"/>
  <conditionalFormatting sqref="A6:A21">
    <cfRule type="expression" dxfId="325" priority="11" stopIfTrue="1">
      <formula>MOD(ROW(),2)=0</formula>
    </cfRule>
    <cfRule type="expression" dxfId="324" priority="12" stopIfTrue="1">
      <formula>MOD(ROW(),2)&lt;&gt;0</formula>
    </cfRule>
  </conditionalFormatting>
  <conditionalFormatting sqref="B6:D17 B20:D21 C18:D19">
    <cfRule type="expression" dxfId="323" priority="13" stopIfTrue="1">
      <formula>MOD(ROW(),2)=0</formula>
    </cfRule>
    <cfRule type="expression" dxfId="322" priority="14" stopIfTrue="1">
      <formula>MOD(ROW(),2)&lt;&gt;0</formula>
    </cfRule>
  </conditionalFormatting>
  <conditionalFormatting sqref="A26:A40">
    <cfRule type="expression" dxfId="321" priority="15" stopIfTrue="1">
      <formula>MOD(ROW(),2)=0</formula>
    </cfRule>
    <cfRule type="expression" dxfId="320" priority="16" stopIfTrue="1">
      <formula>MOD(ROW(),2)&lt;&gt;0</formula>
    </cfRule>
  </conditionalFormatting>
  <conditionalFormatting sqref="B26:D40">
    <cfRule type="expression" dxfId="319" priority="17" stopIfTrue="1">
      <formula>MOD(ROW(),2)=0</formula>
    </cfRule>
    <cfRule type="expression" dxfId="318" priority="18" stopIfTrue="1">
      <formula>MOD(ROW(),2)&lt;&gt;0</formula>
    </cfRule>
  </conditionalFormatting>
  <conditionalFormatting sqref="B18:B19">
    <cfRule type="expression" dxfId="317" priority="1" stopIfTrue="1">
      <formula>MOD(ROW(),2)=0</formula>
    </cfRule>
    <cfRule type="expression" dxfId="316" priority="2"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28D9-5572-47E6-817C-7FF9C67DACD2}">
  <sheetPr codeName="Sheet40"/>
  <dimension ref="A1:D40"/>
  <sheetViews>
    <sheetView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LGPS_S - Consolidated Factor Spreadsheet</v>
      </c>
    </row>
    <row r="3" spans="1:4" s="1" customFormat="1" ht="15.5" x14ac:dyDescent="0.35">
      <c r="A3" s="30" t="s">
        <v>2</v>
      </c>
      <c r="B3" s="3" t="str">
        <f>TABLE_FACTOR_TYPE_1 &amp; " - x-" &amp; TABLE_SERIES_NUMBER_1</f>
        <v>ERF - x-401</v>
      </c>
    </row>
    <row r="6" spans="1:4" x14ac:dyDescent="0.25">
      <c r="A6" s="40" t="s">
        <v>376</v>
      </c>
      <c r="B6" s="49" t="s">
        <v>377</v>
      </c>
      <c r="C6" s="49"/>
      <c r="D6" s="49"/>
    </row>
    <row r="7" spans="1:4" x14ac:dyDescent="0.25">
      <c r="A7" s="40" t="s">
        <v>378</v>
      </c>
      <c r="B7" s="49" t="s">
        <v>188</v>
      </c>
      <c r="C7" s="49"/>
      <c r="D7" s="49"/>
    </row>
    <row r="8" spans="1:4" x14ac:dyDescent="0.25">
      <c r="A8" s="40" t="s">
        <v>149</v>
      </c>
      <c r="B8" s="49">
        <v>2015</v>
      </c>
      <c r="C8" s="49"/>
      <c r="D8" s="49"/>
    </row>
    <row r="9" spans="1:4" x14ac:dyDescent="0.25">
      <c r="A9" s="40" t="s">
        <v>150</v>
      </c>
      <c r="B9" s="49" t="s">
        <v>258</v>
      </c>
      <c r="C9" s="49"/>
      <c r="D9" s="49"/>
    </row>
    <row r="10" spans="1:4" x14ac:dyDescent="0.25">
      <c r="A10" s="40" t="s">
        <v>6</v>
      </c>
      <c r="B10" s="49" t="s">
        <v>259</v>
      </c>
      <c r="C10" s="49"/>
      <c r="D10" s="49"/>
    </row>
    <row r="11" spans="1:4" x14ac:dyDescent="0.25">
      <c r="A11" s="40" t="s">
        <v>151</v>
      </c>
      <c r="B11" s="49" t="s">
        <v>216</v>
      </c>
      <c r="C11" s="49"/>
      <c r="D11" s="49"/>
    </row>
    <row r="12" spans="1:4" x14ac:dyDescent="0.25">
      <c r="A12" s="40" t="s">
        <v>152</v>
      </c>
      <c r="B12" s="49" t="s">
        <v>248</v>
      </c>
      <c r="C12" s="49"/>
      <c r="D12" s="49"/>
    </row>
    <row r="13" spans="1:4" x14ac:dyDescent="0.25">
      <c r="A13" s="40" t="s">
        <v>379</v>
      </c>
      <c r="B13" s="49">
        <v>0</v>
      </c>
      <c r="C13" s="49"/>
      <c r="D13" s="49"/>
    </row>
    <row r="14" spans="1:4" x14ac:dyDescent="0.25">
      <c r="A14" s="40" t="s">
        <v>154</v>
      </c>
      <c r="B14" s="49">
        <v>401</v>
      </c>
      <c r="C14" s="49"/>
      <c r="D14" s="49"/>
    </row>
    <row r="15" spans="1:4" x14ac:dyDescent="0.25">
      <c r="A15" s="40" t="s">
        <v>380</v>
      </c>
      <c r="B15" s="49" t="s">
        <v>260</v>
      </c>
      <c r="C15" s="49"/>
      <c r="D15" s="49"/>
    </row>
    <row r="16" spans="1:4" x14ac:dyDescent="0.25">
      <c r="A16" s="40" t="s">
        <v>156</v>
      </c>
      <c r="B16" s="49" t="s">
        <v>261</v>
      </c>
      <c r="C16" s="49"/>
      <c r="D16" s="49"/>
    </row>
    <row r="17" spans="1:4" x14ac:dyDescent="0.25">
      <c r="A17" s="41" t="s">
        <v>381</v>
      </c>
      <c r="B17" s="49"/>
      <c r="C17" s="49"/>
      <c r="D17" s="49"/>
    </row>
    <row r="18" spans="1:4" x14ac:dyDescent="0.25">
      <c r="A18" s="40" t="s">
        <v>158</v>
      </c>
      <c r="B18" s="50">
        <v>45107</v>
      </c>
      <c r="C18" s="50"/>
      <c r="D18" s="50"/>
    </row>
    <row r="19" spans="1:4" x14ac:dyDescent="0.25">
      <c r="A19" s="40" t="s">
        <v>159</v>
      </c>
      <c r="B19" s="49"/>
      <c r="C19" s="49"/>
      <c r="D19" s="49"/>
    </row>
    <row r="20" spans="1:4" x14ac:dyDescent="0.25">
      <c r="A20" s="40" t="s">
        <v>160</v>
      </c>
      <c r="B20" s="49" t="s">
        <v>169</v>
      </c>
      <c r="C20" s="49"/>
      <c r="D20" s="49"/>
    </row>
    <row r="21" spans="1:4" x14ac:dyDescent="0.25">
      <c r="A21" s="40" t="s">
        <v>382</v>
      </c>
      <c r="B21" s="49" t="s">
        <v>85</v>
      </c>
      <c r="C21" s="49"/>
      <c r="D21" s="49"/>
    </row>
    <row r="23" spans="1:4" x14ac:dyDescent="0.25">
      <c r="A23" s="23" t="str">
        <f>HYPERLINK("#'Factor List'!A1", "Back to Factor List")</f>
        <v>Back to Factor List</v>
      </c>
      <c r="B23" s="23" t="str">
        <f>HYPERLINK("#'Assumptions'!A1", "Assumptions")</f>
        <v>Assumptions</v>
      </c>
    </row>
    <row r="26" spans="1:4" s="57" customFormat="1" ht="39" x14ac:dyDescent="0.25">
      <c r="A26" s="56" t="s">
        <v>248</v>
      </c>
      <c r="B26" s="56" t="s">
        <v>406</v>
      </c>
      <c r="C26" s="56" t="s">
        <v>407</v>
      </c>
      <c r="D26" s="56" t="s">
        <v>408</v>
      </c>
    </row>
    <row r="27" spans="1:4" x14ac:dyDescent="0.25">
      <c r="A27" s="43">
        <v>0</v>
      </c>
      <c r="B27" s="46">
        <v>0</v>
      </c>
      <c r="C27" s="46">
        <v>0</v>
      </c>
      <c r="D27" s="46">
        <v>0</v>
      </c>
    </row>
    <row r="28" spans="1:4" x14ac:dyDescent="0.25">
      <c r="A28" s="43">
        <v>1</v>
      </c>
      <c r="B28" s="46">
        <v>0.05</v>
      </c>
      <c r="C28" s="46">
        <v>0.05</v>
      </c>
      <c r="D28" s="46">
        <v>1.7000000000000001E-2</v>
      </c>
    </row>
    <row r="29" spans="1:4" x14ac:dyDescent="0.25">
      <c r="A29" s="43">
        <v>2</v>
      </c>
      <c r="B29" s="46">
        <v>9.7000000000000003E-2</v>
      </c>
      <c r="C29" s="46">
        <v>9.7000000000000003E-2</v>
      </c>
      <c r="D29" s="46">
        <v>3.3000000000000002E-2</v>
      </c>
    </row>
    <row r="30" spans="1:4" x14ac:dyDescent="0.25">
      <c r="A30" s="43">
        <v>3</v>
      </c>
      <c r="B30" s="46">
        <v>0.14000000000000001</v>
      </c>
      <c r="C30" s="46">
        <v>0.14000000000000001</v>
      </c>
      <c r="D30" s="46">
        <v>4.9000000000000002E-2</v>
      </c>
    </row>
    <row r="31" spans="1:4" x14ac:dyDescent="0.25">
      <c r="A31" s="43">
        <v>4</v>
      </c>
      <c r="B31" s="46">
        <v>0.18</v>
      </c>
      <c r="C31" s="46">
        <v>0.18</v>
      </c>
      <c r="D31" s="46">
        <v>6.5000000000000002E-2</v>
      </c>
    </row>
    <row r="32" spans="1:4" x14ac:dyDescent="0.25">
      <c r="A32" s="43">
        <v>5</v>
      </c>
      <c r="B32" s="46">
        <v>0.216</v>
      </c>
      <c r="C32" s="46">
        <v>0.216</v>
      </c>
      <c r="D32" s="46">
        <v>8.1000000000000003E-2</v>
      </c>
    </row>
    <row r="33" spans="1:4" x14ac:dyDescent="0.25">
      <c r="A33" s="43">
        <v>6</v>
      </c>
      <c r="B33" s="46">
        <v>0.25</v>
      </c>
      <c r="C33" s="46">
        <v>0.25</v>
      </c>
      <c r="D33" s="46">
        <v>9.6000000000000002E-2</v>
      </c>
    </row>
    <row r="34" spans="1:4" x14ac:dyDescent="0.25">
      <c r="A34" s="43">
        <v>7</v>
      </c>
      <c r="B34" s="46">
        <v>0.28199999999999997</v>
      </c>
      <c r="C34" s="46">
        <v>0.28199999999999997</v>
      </c>
      <c r="D34" s="46">
        <v>0.111</v>
      </c>
    </row>
    <row r="35" spans="1:4" x14ac:dyDescent="0.25">
      <c r="A35" s="43">
        <v>8</v>
      </c>
      <c r="B35" s="46">
        <v>0.312</v>
      </c>
      <c r="C35" s="46">
        <v>0.312</v>
      </c>
      <c r="D35" s="46">
        <v>0.126</v>
      </c>
    </row>
    <row r="36" spans="1:4" x14ac:dyDescent="0.25">
      <c r="A36" s="43">
        <v>9</v>
      </c>
      <c r="B36" s="46">
        <v>0.34</v>
      </c>
      <c r="C36" s="46">
        <v>0.34</v>
      </c>
      <c r="D36" s="46">
        <v>0.14099999999999999</v>
      </c>
    </row>
    <row r="37" spans="1:4" x14ac:dyDescent="0.25">
      <c r="A37" s="43">
        <v>10</v>
      </c>
      <c r="B37" s="46">
        <v>0.36599999999999999</v>
      </c>
      <c r="C37" s="46">
        <v>0.36599999999999999</v>
      </c>
      <c r="D37" s="46">
        <v>0.155</v>
      </c>
    </row>
    <row r="38" spans="1:4" x14ac:dyDescent="0.25">
      <c r="A38" s="43">
        <v>11</v>
      </c>
      <c r="B38" s="46">
        <v>0.40600000000000003</v>
      </c>
      <c r="C38" s="46">
        <v>0.40600000000000003</v>
      </c>
      <c r="D38" s="46"/>
    </row>
    <row r="39" spans="1:4" x14ac:dyDescent="0.25">
      <c r="A39" s="43">
        <v>12</v>
      </c>
      <c r="B39" s="46">
        <v>0.42899999999999999</v>
      </c>
      <c r="C39" s="46">
        <v>0.42899999999999999</v>
      </c>
      <c r="D39" s="46"/>
    </row>
    <row r="40" spans="1:4" x14ac:dyDescent="0.25">
      <c r="A40" s="43">
        <v>13</v>
      </c>
      <c r="B40" s="46">
        <v>0.45100000000000001</v>
      </c>
      <c r="C40" s="46">
        <v>0.45100000000000001</v>
      </c>
      <c r="D40" s="46"/>
    </row>
  </sheetData>
  <sheetProtection algorithmName="SHA-512" hashValue="PWAU3tz1UorDAe9kt+WmDVZ9KmH8/hk3oD5NuGostW0d8UDOISCDHb1BYyJAHIQTdhykbor88aHCf0GpeOz6Pw==" saltValue="1OcPVMPlgU+TSbZARu3K1Q==" spinCount="100000" sheet="1" objects="1" scenarios="1"/>
  <conditionalFormatting sqref="A6:A21">
    <cfRule type="expression" dxfId="315" priority="1" stopIfTrue="1">
      <formula>MOD(ROW(),2)=0</formula>
    </cfRule>
    <cfRule type="expression" dxfId="314" priority="2" stopIfTrue="1">
      <formula>MOD(ROW(),2)&lt;&gt;0</formula>
    </cfRule>
  </conditionalFormatting>
  <conditionalFormatting sqref="B6:D21">
    <cfRule type="expression" dxfId="313" priority="3" stopIfTrue="1">
      <formula>MOD(ROW(),2)=0</formula>
    </cfRule>
    <cfRule type="expression" dxfId="312" priority="4" stopIfTrue="1">
      <formula>MOD(ROW(),2)&lt;&gt;0</formula>
    </cfRule>
  </conditionalFormatting>
  <conditionalFormatting sqref="A26:A40">
    <cfRule type="expression" dxfId="311" priority="5" stopIfTrue="1">
      <formula>MOD(ROW(),2)=0</formula>
    </cfRule>
    <cfRule type="expression" dxfId="310" priority="6" stopIfTrue="1">
      <formula>MOD(ROW(),2)&lt;&gt;0</formula>
    </cfRule>
  </conditionalFormatting>
  <conditionalFormatting sqref="B26:D40">
    <cfRule type="expression" dxfId="309" priority="7" stopIfTrue="1">
      <formula>MOD(ROW(),2)=0</formula>
    </cfRule>
    <cfRule type="expression" dxfId="308" priority="8"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56FC-F0C7-402F-BE75-425098DF6AF0}">
  <sheetPr codeName="Sheet41"/>
  <dimension ref="A1:C36"/>
  <sheetViews>
    <sheetView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LRF - x-402</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262</v>
      </c>
      <c r="C9" s="49"/>
    </row>
    <row r="10" spans="1:3" ht="25" x14ac:dyDescent="0.25">
      <c r="A10" s="40" t="s">
        <v>6</v>
      </c>
      <c r="B10" s="49" t="s">
        <v>263</v>
      </c>
      <c r="C10" s="49"/>
    </row>
    <row r="11" spans="1:3" x14ac:dyDescent="0.25">
      <c r="A11" s="40" t="s">
        <v>151</v>
      </c>
      <c r="B11" s="49" t="s">
        <v>243</v>
      </c>
      <c r="C11" s="49"/>
    </row>
    <row r="12" spans="1:3" x14ac:dyDescent="0.25">
      <c r="A12" s="40" t="s">
        <v>152</v>
      </c>
      <c r="B12" s="49" t="s">
        <v>264</v>
      </c>
      <c r="C12" s="49"/>
    </row>
    <row r="13" spans="1:3" x14ac:dyDescent="0.25">
      <c r="A13" s="40" t="s">
        <v>379</v>
      </c>
      <c r="B13" s="49">
        <v>0</v>
      </c>
      <c r="C13" s="49"/>
    </row>
    <row r="14" spans="1:3" x14ac:dyDescent="0.25">
      <c r="A14" s="40" t="s">
        <v>154</v>
      </c>
      <c r="B14" s="49">
        <v>402</v>
      </c>
      <c r="C14" s="49"/>
    </row>
    <row r="15" spans="1:3" x14ac:dyDescent="0.25">
      <c r="A15" s="40" t="s">
        <v>380</v>
      </c>
      <c r="B15" s="49" t="s">
        <v>265</v>
      </c>
      <c r="C15" s="49"/>
    </row>
    <row r="16" spans="1:3" x14ac:dyDescent="0.25">
      <c r="A16" s="40" t="s">
        <v>156</v>
      </c>
      <c r="B16" s="49" t="s">
        <v>266</v>
      </c>
      <c r="C16" s="49"/>
    </row>
    <row r="17" spans="1:3" x14ac:dyDescent="0.25">
      <c r="A17" s="41" t="s">
        <v>381</v>
      </c>
      <c r="B17" s="49"/>
      <c r="C17" s="49"/>
    </row>
    <row r="18" spans="1:3" x14ac:dyDescent="0.25">
      <c r="A18" s="40" t="s">
        <v>158</v>
      </c>
      <c r="B18" s="50">
        <v>45107</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26" x14ac:dyDescent="0.25">
      <c r="A26" s="56" t="s">
        <v>409</v>
      </c>
      <c r="B26" s="56" t="s">
        <v>410</v>
      </c>
      <c r="C26" s="56" t="s">
        <v>411</v>
      </c>
    </row>
    <row r="27" spans="1:3" x14ac:dyDescent="0.25">
      <c r="A27" s="43">
        <v>1</v>
      </c>
      <c r="B27" s="47">
        <v>1E-4</v>
      </c>
      <c r="C27" s="47">
        <v>0</v>
      </c>
    </row>
    <row r="28" spans="1:3" x14ac:dyDescent="0.25">
      <c r="A28" s="43">
        <v>2</v>
      </c>
      <c r="B28" s="47">
        <v>1.1E-4</v>
      </c>
      <c r="C28" s="47">
        <v>0</v>
      </c>
    </row>
    <row r="29" spans="1:3" x14ac:dyDescent="0.25">
      <c r="A29" s="43">
        <v>3</v>
      </c>
      <c r="B29" s="47">
        <v>1.2999999999999999E-4</v>
      </c>
      <c r="C29" s="47">
        <v>0</v>
      </c>
    </row>
    <row r="30" spans="1:3" x14ac:dyDescent="0.25">
      <c r="A30" s="43">
        <v>4</v>
      </c>
      <c r="B30" s="47">
        <v>1.3999999999999999E-4</v>
      </c>
      <c r="C30" s="47">
        <v>0</v>
      </c>
    </row>
    <row r="31" spans="1:3" x14ac:dyDescent="0.25">
      <c r="A31" s="43">
        <v>5</v>
      </c>
      <c r="B31" s="47">
        <v>1.4999999999999999E-4</v>
      </c>
      <c r="C31" s="47">
        <v>0</v>
      </c>
    </row>
    <row r="32" spans="1:3" x14ac:dyDescent="0.25">
      <c r="A32" s="43">
        <v>6</v>
      </c>
      <c r="B32" s="47">
        <v>1.7000000000000001E-4</v>
      </c>
      <c r="C32" s="47">
        <v>0</v>
      </c>
    </row>
    <row r="33" spans="1:3" x14ac:dyDescent="0.25">
      <c r="A33" s="43">
        <v>7</v>
      </c>
      <c r="B33" s="47">
        <v>1.9000000000000001E-4</v>
      </c>
      <c r="C33" s="47">
        <v>0</v>
      </c>
    </row>
    <row r="34" spans="1:3" x14ac:dyDescent="0.25">
      <c r="A34" s="43">
        <v>8</v>
      </c>
      <c r="B34" s="47">
        <v>2.1000000000000001E-4</v>
      </c>
      <c r="C34" s="47">
        <v>0</v>
      </c>
    </row>
    <row r="35" spans="1:3" x14ac:dyDescent="0.25">
      <c r="A35" s="43">
        <v>9</v>
      </c>
      <c r="B35" s="47">
        <v>2.3000000000000001E-4</v>
      </c>
      <c r="C35" s="47">
        <v>0</v>
      </c>
    </row>
    <row r="36" spans="1:3" x14ac:dyDescent="0.25">
      <c r="A36" s="43">
        <v>10</v>
      </c>
      <c r="B36" s="47">
        <v>2.5000000000000001E-4</v>
      </c>
      <c r="C36" s="47">
        <v>0</v>
      </c>
    </row>
  </sheetData>
  <sheetProtection algorithmName="SHA-512" hashValue="q2Z2BwQpUqIrVsWBDjSyt7W8Fn+NqNwwtkfQ62WFbQsUaXHoXM/4VB1bE3qYKtU2VBoUzY+Mmluk3JXwWzlJRQ==" saltValue="L1BpkqOl4D+ayTtoz0Fq/w==" spinCount="100000" sheet="1" objects="1" scenarios="1"/>
  <conditionalFormatting sqref="A6:A21">
    <cfRule type="expression" dxfId="307" priority="1" stopIfTrue="1">
      <formula>MOD(ROW(),2)=0</formula>
    </cfRule>
    <cfRule type="expression" dxfId="306" priority="2" stopIfTrue="1">
      <formula>MOD(ROW(),2)&lt;&gt;0</formula>
    </cfRule>
  </conditionalFormatting>
  <conditionalFormatting sqref="B6:C21">
    <cfRule type="expression" dxfId="305" priority="3" stopIfTrue="1">
      <formula>MOD(ROW(),2)=0</formula>
    </cfRule>
    <cfRule type="expression" dxfId="304" priority="4" stopIfTrue="1">
      <formula>MOD(ROW(),2)&lt;&gt;0</formula>
    </cfRule>
  </conditionalFormatting>
  <conditionalFormatting sqref="A26:A36">
    <cfRule type="expression" dxfId="303" priority="5" stopIfTrue="1">
      <formula>MOD(ROW(),2)=0</formula>
    </cfRule>
    <cfRule type="expression" dxfId="302" priority="6" stopIfTrue="1">
      <formula>MOD(ROW(),2)&lt;&gt;0</formula>
    </cfRule>
  </conditionalFormatting>
  <conditionalFormatting sqref="B26:C36">
    <cfRule type="expression" dxfId="301" priority="7" stopIfTrue="1">
      <formula>MOD(ROW(),2)=0</formula>
    </cfRule>
    <cfRule type="expression" dxfId="300" priority="8"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topLeftCell="A3" workbookViewId="0">
      <selection activeCell="B29" sqref="B29"/>
    </sheetView>
  </sheetViews>
  <sheetFormatPr defaultColWidth="9.1796875" defaultRowHeight="15.5" x14ac:dyDescent="0.35"/>
  <cols>
    <col min="1" max="1" width="48.54296875" style="4" customWidth="1"/>
    <col min="2" max="3" width="36.54296875" style="4" customWidth="1"/>
    <col min="4" max="16384" width="9.1796875" style="1"/>
  </cols>
  <sheetData>
    <row r="1" spans="1:3" s="21" customFormat="1" ht="20" x14ac:dyDescent="0.4">
      <c r="A1" s="20" t="s">
        <v>0</v>
      </c>
    </row>
    <row r="2" spans="1:3" s="21" customFormat="1" x14ac:dyDescent="0.35">
      <c r="A2" s="25" t="s">
        <v>1</v>
      </c>
      <c r="B2" s="3" t="str">
        <f>wb_title</f>
        <v>LGPS_S - Consolidated Factor Spreadsheet</v>
      </c>
    </row>
    <row r="3" spans="1:3" s="21" customFormat="1" x14ac:dyDescent="0.35">
      <c r="A3" s="25" t="s">
        <v>2</v>
      </c>
      <c r="B3" s="22" t="s">
        <v>11</v>
      </c>
    </row>
    <row r="4" spans="1:3" s="32" customFormat="1" ht="12.5" x14ac:dyDescent="0.25">
      <c r="A4" s="35"/>
      <c r="B4" s="35"/>
      <c r="C4" s="35"/>
    </row>
    <row r="5" spans="1:3" s="32" customFormat="1" ht="12.5" x14ac:dyDescent="0.25">
      <c r="A5" s="35"/>
      <c r="B5" s="35"/>
      <c r="C5" s="35"/>
    </row>
    <row r="6" spans="1:3" s="32" customFormat="1" ht="13" x14ac:dyDescent="0.3">
      <c r="A6" s="37" t="s">
        <v>83</v>
      </c>
      <c r="B6" s="37" t="s">
        <v>84</v>
      </c>
      <c r="C6" s="37" t="s">
        <v>85</v>
      </c>
    </row>
    <row r="7" spans="1:3" s="32" customFormat="1" ht="12.5" x14ac:dyDescent="0.25">
      <c r="A7" s="35" t="s">
        <v>86</v>
      </c>
      <c r="B7" s="35" t="s">
        <v>87</v>
      </c>
      <c r="C7" s="35" t="s">
        <v>88</v>
      </c>
    </row>
    <row r="8" spans="1:3" s="32" customFormat="1" ht="12.5" x14ac:dyDescent="0.25">
      <c r="A8" s="35" t="s">
        <v>89</v>
      </c>
      <c r="B8" s="35" t="s">
        <v>90</v>
      </c>
      <c r="C8" s="35" t="s">
        <v>91</v>
      </c>
    </row>
    <row r="9" spans="1:3" s="32" customFormat="1" ht="12.5" x14ac:dyDescent="0.25">
      <c r="A9" s="35" t="s">
        <v>92</v>
      </c>
      <c r="B9" s="35" t="s">
        <v>93</v>
      </c>
      <c r="C9" s="35" t="s">
        <v>94</v>
      </c>
    </row>
    <row r="10" spans="1:3" s="32" customFormat="1" ht="12.5" x14ac:dyDescent="0.25">
      <c r="A10" s="35" t="s">
        <v>95</v>
      </c>
      <c r="B10" s="35" t="s">
        <v>87</v>
      </c>
      <c r="C10" s="35" t="s">
        <v>87</v>
      </c>
    </row>
    <row r="11" spans="1:3" s="32" customFormat="1" ht="12.5" x14ac:dyDescent="0.25">
      <c r="A11" s="35" t="s">
        <v>96</v>
      </c>
      <c r="B11" s="35" t="s">
        <v>97</v>
      </c>
      <c r="C11" s="35" t="s">
        <v>98</v>
      </c>
    </row>
    <row r="12" spans="1:3" s="32" customFormat="1" ht="25" x14ac:dyDescent="0.25">
      <c r="A12" s="35" t="s">
        <v>99</v>
      </c>
      <c r="B12" s="35" t="s">
        <v>100</v>
      </c>
      <c r="C12" s="35" t="s">
        <v>101</v>
      </c>
    </row>
    <row r="13" spans="1:3" s="32" customFormat="1" ht="12.5" x14ac:dyDescent="0.25">
      <c r="A13" s="35" t="s">
        <v>102</v>
      </c>
      <c r="B13" s="35" t="s">
        <v>103</v>
      </c>
      <c r="C13" s="35" t="s">
        <v>103</v>
      </c>
    </row>
    <row r="14" spans="1:3" s="32" customFormat="1" ht="12.5" x14ac:dyDescent="0.25">
      <c r="A14" s="35" t="s">
        <v>104</v>
      </c>
      <c r="B14" s="35" t="s">
        <v>105</v>
      </c>
      <c r="C14" s="35" t="s">
        <v>105</v>
      </c>
    </row>
    <row r="15" spans="1:3" s="32" customFormat="1" ht="12.5" x14ac:dyDescent="0.25">
      <c r="A15" s="35" t="s">
        <v>106</v>
      </c>
      <c r="B15" s="35" t="s">
        <v>107</v>
      </c>
      <c r="C15" s="35" t="s">
        <v>107</v>
      </c>
    </row>
    <row r="16" spans="1:3" s="32" customFormat="1" ht="12.5" x14ac:dyDescent="0.25">
      <c r="A16" s="35" t="s">
        <v>108</v>
      </c>
      <c r="B16" s="35" t="s">
        <v>87</v>
      </c>
      <c r="C16" s="35" t="s">
        <v>87</v>
      </c>
    </row>
    <row r="17" spans="1:3" s="32" customFormat="1" ht="12.5" x14ac:dyDescent="0.25">
      <c r="A17" s="35" t="s">
        <v>109</v>
      </c>
      <c r="B17" s="35" t="s">
        <v>110</v>
      </c>
      <c r="C17" s="35" t="s">
        <v>110</v>
      </c>
    </row>
    <row r="18" spans="1:3" s="32" customFormat="1" ht="12.5" x14ac:dyDescent="0.25">
      <c r="A18" s="35" t="s">
        <v>111</v>
      </c>
      <c r="B18" s="35" t="s">
        <v>112</v>
      </c>
      <c r="C18" s="35" t="s">
        <v>112</v>
      </c>
    </row>
    <row r="19" spans="1:3" s="32" customFormat="1" ht="12.5" x14ac:dyDescent="0.25">
      <c r="A19" s="35" t="s">
        <v>113</v>
      </c>
      <c r="B19" s="35" t="s">
        <v>114</v>
      </c>
      <c r="C19" s="35" t="s">
        <v>114</v>
      </c>
    </row>
    <row r="20" spans="1:3" s="32" customFormat="1" ht="12.5" x14ac:dyDescent="0.25">
      <c r="A20" s="35" t="s">
        <v>115</v>
      </c>
      <c r="B20" s="35" t="s">
        <v>116</v>
      </c>
      <c r="C20" s="35" t="s">
        <v>116</v>
      </c>
    </row>
    <row r="21" spans="1:3" s="32" customFormat="1" ht="12.5" x14ac:dyDescent="0.25">
      <c r="A21" s="35" t="s">
        <v>117</v>
      </c>
      <c r="B21" s="35" t="s">
        <v>118</v>
      </c>
      <c r="C21" s="35" t="s">
        <v>118</v>
      </c>
    </row>
    <row r="22" spans="1:3" s="32" customFormat="1" ht="12.5" x14ac:dyDescent="0.25">
      <c r="A22" s="35" t="s">
        <v>119</v>
      </c>
      <c r="B22" s="35" t="s">
        <v>120</v>
      </c>
      <c r="C22" s="35" t="s">
        <v>120</v>
      </c>
    </row>
    <row r="23" spans="1:3" s="32" customFormat="1" ht="25" x14ac:dyDescent="0.25">
      <c r="A23" s="35" t="s">
        <v>121</v>
      </c>
      <c r="B23" s="35" t="s">
        <v>122</v>
      </c>
      <c r="C23" s="35" t="s">
        <v>123</v>
      </c>
    </row>
    <row r="24" spans="1:3" s="32" customFormat="1" ht="62.5" x14ac:dyDescent="0.25">
      <c r="A24" s="35" t="s">
        <v>124</v>
      </c>
      <c r="B24" s="35" t="s">
        <v>125</v>
      </c>
      <c r="C24" s="35" t="s">
        <v>126</v>
      </c>
    </row>
    <row r="25" spans="1:3" s="32" customFormat="1" ht="25" x14ac:dyDescent="0.25">
      <c r="A25" s="35" t="s">
        <v>127</v>
      </c>
      <c r="B25" s="35" t="s">
        <v>128</v>
      </c>
      <c r="C25" s="35" t="s">
        <v>128</v>
      </c>
    </row>
    <row r="26" spans="1:3" s="32" customFormat="1" ht="12.5" x14ac:dyDescent="0.25">
      <c r="A26" s="35" t="s">
        <v>129</v>
      </c>
      <c r="B26" s="35" t="s">
        <v>107</v>
      </c>
      <c r="C26" s="35" t="s">
        <v>107</v>
      </c>
    </row>
    <row r="27" spans="1:3" s="32" customFormat="1" ht="12.5" x14ac:dyDescent="0.25">
      <c r="A27" s="35" t="s">
        <v>130</v>
      </c>
      <c r="B27" s="35" t="s">
        <v>107</v>
      </c>
      <c r="C27" s="35" t="s">
        <v>107</v>
      </c>
    </row>
    <row r="28" spans="1:3" s="32" customFormat="1" ht="12.5" x14ac:dyDescent="0.25">
      <c r="A28" s="35" t="s">
        <v>131</v>
      </c>
      <c r="B28" s="35" t="s">
        <v>132</v>
      </c>
      <c r="C28" s="35" t="s">
        <v>132</v>
      </c>
    </row>
    <row r="29" spans="1:3" s="32" customFormat="1" ht="50" x14ac:dyDescent="0.25">
      <c r="A29" s="35" t="s">
        <v>133</v>
      </c>
      <c r="B29" s="35" t="s">
        <v>134</v>
      </c>
      <c r="C29" s="35" t="s">
        <v>134</v>
      </c>
    </row>
    <row r="30" spans="1:3" s="32" customFormat="1" ht="25" x14ac:dyDescent="0.25">
      <c r="A30" s="35" t="s">
        <v>135</v>
      </c>
      <c r="B30" s="35" t="s">
        <v>136</v>
      </c>
      <c r="C30" s="35" t="s">
        <v>136</v>
      </c>
    </row>
    <row r="31" spans="1:3" s="32" customFormat="1" ht="12.5" x14ac:dyDescent="0.25">
      <c r="A31" s="35" t="s">
        <v>137</v>
      </c>
      <c r="B31" s="35" t="s">
        <v>138</v>
      </c>
      <c r="C31" s="35" t="s">
        <v>138</v>
      </c>
    </row>
    <row r="32" spans="1:3" s="32" customFormat="1" ht="12.5" x14ac:dyDescent="0.25">
      <c r="A32" s="35" t="s">
        <v>139</v>
      </c>
      <c r="B32" s="35" t="s">
        <v>138</v>
      </c>
      <c r="C32" s="35" t="s">
        <v>138</v>
      </c>
    </row>
    <row r="33" spans="1:3" s="32" customFormat="1" ht="12.5" x14ac:dyDescent="0.25">
      <c r="A33" s="35" t="s">
        <v>140</v>
      </c>
      <c r="B33" s="35" t="s">
        <v>107</v>
      </c>
      <c r="C33" s="35" t="s">
        <v>107</v>
      </c>
    </row>
    <row r="34" spans="1:3" s="32" customFormat="1" ht="25" x14ac:dyDescent="0.25">
      <c r="A34" s="35" t="s">
        <v>141</v>
      </c>
      <c r="B34" s="35" t="s">
        <v>142</v>
      </c>
      <c r="C34" s="35" t="s">
        <v>142</v>
      </c>
    </row>
    <row r="35" spans="1:3" s="32" customFormat="1" ht="12.5" x14ac:dyDescent="0.25">
      <c r="A35" s="35" t="s">
        <v>143</v>
      </c>
      <c r="B35" s="35" t="s">
        <v>144</v>
      </c>
      <c r="C35" s="35" t="s">
        <v>144</v>
      </c>
    </row>
    <row r="36" spans="1:3" s="32" customFormat="1" ht="12.5" x14ac:dyDescent="0.25">
      <c r="A36" s="35" t="s">
        <v>145</v>
      </c>
      <c r="B36" s="35" t="s">
        <v>107</v>
      </c>
      <c r="C36" s="35" t="s">
        <v>107</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C67A-E415-4182-8C21-1D42CE3C2D1B}">
  <sheetPr codeName="Sheet42"/>
  <dimension ref="A1:E72"/>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Trivial commutation - x-501</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2015</v>
      </c>
      <c r="C8" s="49"/>
      <c r="D8" s="49"/>
      <c r="E8" s="49"/>
    </row>
    <row r="9" spans="1:5" x14ac:dyDescent="0.25">
      <c r="A9" s="40" t="s">
        <v>150</v>
      </c>
      <c r="B9" s="49" t="s">
        <v>267</v>
      </c>
      <c r="C9" s="49"/>
      <c r="D9" s="49"/>
      <c r="E9" s="49"/>
    </row>
    <row r="10" spans="1:5" x14ac:dyDescent="0.25">
      <c r="A10" s="40" t="s">
        <v>6</v>
      </c>
      <c r="B10" s="49" t="s">
        <v>268</v>
      </c>
      <c r="C10" s="49"/>
      <c r="D10" s="49"/>
      <c r="E10" s="49"/>
    </row>
    <row r="11" spans="1:5" x14ac:dyDescent="0.25">
      <c r="A11" s="40" t="s">
        <v>151</v>
      </c>
      <c r="B11" s="49" t="s">
        <v>216</v>
      </c>
      <c r="C11" s="49"/>
      <c r="D11" s="49"/>
      <c r="E11" s="49"/>
    </row>
    <row r="12" spans="1:5" x14ac:dyDescent="0.25">
      <c r="A12" s="40" t="s">
        <v>152</v>
      </c>
      <c r="B12" s="49" t="s">
        <v>269</v>
      </c>
      <c r="C12" s="49"/>
      <c r="D12" s="49"/>
      <c r="E12" s="49"/>
    </row>
    <row r="13" spans="1:5" x14ac:dyDescent="0.25">
      <c r="A13" s="40" t="s">
        <v>379</v>
      </c>
      <c r="B13" s="49">
        <v>0</v>
      </c>
      <c r="C13" s="49"/>
      <c r="D13" s="49"/>
      <c r="E13" s="49"/>
    </row>
    <row r="14" spans="1:5" x14ac:dyDescent="0.25">
      <c r="A14" s="40" t="s">
        <v>154</v>
      </c>
      <c r="B14" s="49">
        <v>501</v>
      </c>
      <c r="C14" s="49"/>
      <c r="D14" s="49"/>
      <c r="E14" s="49"/>
    </row>
    <row r="15" spans="1:5" x14ac:dyDescent="0.25">
      <c r="A15" s="40" t="s">
        <v>380</v>
      </c>
      <c r="B15" s="49" t="s">
        <v>270</v>
      </c>
      <c r="C15" s="49"/>
      <c r="D15" s="49"/>
      <c r="E15" s="49"/>
    </row>
    <row r="16" spans="1:5" x14ac:dyDescent="0.25">
      <c r="A16" s="40" t="s">
        <v>156</v>
      </c>
      <c r="B16" s="49" t="s">
        <v>250</v>
      </c>
      <c r="C16" s="49"/>
      <c r="D16" s="49"/>
      <c r="E16" s="49"/>
    </row>
    <row r="17" spans="1:5" x14ac:dyDescent="0.25">
      <c r="A17" s="41" t="s">
        <v>381</v>
      </c>
      <c r="B17" s="49"/>
      <c r="C17" s="49"/>
      <c r="D17" s="49"/>
      <c r="E17" s="49"/>
    </row>
    <row r="18" spans="1:5" x14ac:dyDescent="0.25">
      <c r="A18" s="40" t="s">
        <v>158</v>
      </c>
      <c r="B18" s="50">
        <v>45134</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39" x14ac:dyDescent="0.25">
      <c r="A26" s="56" t="s">
        <v>383</v>
      </c>
      <c r="B26" s="56" t="s">
        <v>412</v>
      </c>
      <c r="C26" s="56" t="s">
        <v>413</v>
      </c>
      <c r="D26" s="56" t="s">
        <v>414</v>
      </c>
      <c r="E26" s="56" t="s">
        <v>415</v>
      </c>
    </row>
    <row r="27" spans="1:5" x14ac:dyDescent="0.25">
      <c r="A27" s="43">
        <v>55</v>
      </c>
      <c r="B27" s="44">
        <v>24.11</v>
      </c>
      <c r="C27" s="44">
        <v>2.36</v>
      </c>
      <c r="D27" s="44">
        <v>24.11</v>
      </c>
      <c r="E27" s="44">
        <v>2.36</v>
      </c>
    </row>
    <row r="28" spans="1:5" x14ac:dyDescent="0.25">
      <c r="A28" s="43">
        <v>56</v>
      </c>
      <c r="B28" s="44">
        <v>23.53</v>
      </c>
      <c r="C28" s="44">
        <v>2.37</v>
      </c>
      <c r="D28" s="44">
        <v>23.53</v>
      </c>
      <c r="E28" s="44">
        <v>2.37</v>
      </c>
    </row>
    <row r="29" spans="1:5" x14ac:dyDescent="0.25">
      <c r="A29" s="43">
        <v>57</v>
      </c>
      <c r="B29" s="44">
        <v>22.95</v>
      </c>
      <c r="C29" s="44">
        <v>2.38</v>
      </c>
      <c r="D29" s="44">
        <v>22.95</v>
      </c>
      <c r="E29" s="44">
        <v>2.38</v>
      </c>
    </row>
    <row r="30" spans="1:5" x14ac:dyDescent="0.25">
      <c r="A30" s="43">
        <v>58</v>
      </c>
      <c r="B30" s="44">
        <v>22.36</v>
      </c>
      <c r="C30" s="44">
        <v>2.39</v>
      </c>
      <c r="D30" s="44">
        <v>22.36</v>
      </c>
      <c r="E30" s="44">
        <v>2.39</v>
      </c>
    </row>
    <row r="31" spans="1:5" x14ac:dyDescent="0.25">
      <c r="A31" s="43">
        <v>59</v>
      </c>
      <c r="B31" s="44">
        <v>21.77</v>
      </c>
      <c r="C31" s="44">
        <v>2.39</v>
      </c>
      <c r="D31" s="44">
        <v>21.77</v>
      </c>
      <c r="E31" s="44">
        <v>2.39</v>
      </c>
    </row>
    <row r="32" spans="1:5" x14ac:dyDescent="0.25">
      <c r="A32" s="43">
        <v>60</v>
      </c>
      <c r="B32" s="44">
        <v>21.18</v>
      </c>
      <c r="C32" s="44">
        <v>2.4</v>
      </c>
      <c r="D32" s="44">
        <v>21.18</v>
      </c>
      <c r="E32" s="44">
        <v>2.4</v>
      </c>
    </row>
    <row r="33" spans="1:5" x14ac:dyDescent="0.25">
      <c r="A33" s="43">
        <v>61</v>
      </c>
      <c r="B33" s="44">
        <v>20.58</v>
      </c>
      <c r="C33" s="44">
        <v>2.4</v>
      </c>
      <c r="D33" s="44">
        <v>20.58</v>
      </c>
      <c r="E33" s="44">
        <v>2.4</v>
      </c>
    </row>
    <row r="34" spans="1:5" x14ac:dyDescent="0.25">
      <c r="A34" s="43">
        <v>62</v>
      </c>
      <c r="B34" s="44">
        <v>19.989999999999998</v>
      </c>
      <c r="C34" s="44">
        <v>2.4</v>
      </c>
      <c r="D34" s="44">
        <v>19.989999999999998</v>
      </c>
      <c r="E34" s="44">
        <v>2.4</v>
      </c>
    </row>
    <row r="35" spans="1:5" x14ac:dyDescent="0.25">
      <c r="A35" s="43">
        <v>63</v>
      </c>
      <c r="B35" s="44">
        <v>19.39</v>
      </c>
      <c r="C35" s="44">
        <v>2.4</v>
      </c>
      <c r="D35" s="44">
        <v>19.39</v>
      </c>
      <c r="E35" s="44">
        <v>2.4</v>
      </c>
    </row>
    <row r="36" spans="1:5" x14ac:dyDescent="0.25">
      <c r="A36" s="43">
        <v>64</v>
      </c>
      <c r="B36" s="44">
        <v>18.8</v>
      </c>
      <c r="C36" s="44">
        <v>2.39</v>
      </c>
      <c r="D36" s="44">
        <v>18.8</v>
      </c>
      <c r="E36" s="44">
        <v>2.39</v>
      </c>
    </row>
    <row r="37" spans="1:5" x14ac:dyDescent="0.25">
      <c r="A37" s="43">
        <v>65</v>
      </c>
      <c r="B37" s="44">
        <v>18.16</v>
      </c>
      <c r="C37" s="44">
        <v>2.38</v>
      </c>
      <c r="D37" s="44">
        <v>18.16</v>
      </c>
      <c r="E37" s="44">
        <v>2.38</v>
      </c>
    </row>
    <row r="38" spans="1:5" x14ac:dyDescent="0.25">
      <c r="A38" s="43">
        <v>66</v>
      </c>
      <c r="B38" s="44">
        <v>17.48</v>
      </c>
      <c r="C38" s="44">
        <v>2.37</v>
      </c>
      <c r="D38" s="44">
        <v>17.48</v>
      </c>
      <c r="E38" s="44">
        <v>2.37</v>
      </c>
    </row>
    <row r="39" spans="1:5" x14ac:dyDescent="0.25">
      <c r="A39" s="43">
        <v>67</v>
      </c>
      <c r="B39" s="44">
        <v>16.8</v>
      </c>
      <c r="C39" s="44">
        <v>2.35</v>
      </c>
      <c r="D39" s="44">
        <v>16.8</v>
      </c>
      <c r="E39" s="44">
        <v>2.35</v>
      </c>
    </row>
    <row r="40" spans="1:5" x14ac:dyDescent="0.25">
      <c r="A40" s="43">
        <v>68</v>
      </c>
      <c r="B40" s="44">
        <v>16.11</v>
      </c>
      <c r="C40" s="44">
        <v>2.34</v>
      </c>
      <c r="D40" s="44">
        <v>16.11</v>
      </c>
      <c r="E40" s="44">
        <v>2.34</v>
      </c>
    </row>
    <row r="41" spans="1:5" x14ac:dyDescent="0.25">
      <c r="A41" s="43">
        <v>69</v>
      </c>
      <c r="B41" s="44">
        <v>15.43</v>
      </c>
      <c r="C41" s="44">
        <v>2.2000000000000002</v>
      </c>
      <c r="D41" s="44">
        <v>15.43</v>
      </c>
      <c r="E41" s="44">
        <v>2.2000000000000002</v>
      </c>
    </row>
    <row r="42" spans="1:5" x14ac:dyDescent="0.25">
      <c r="A42" s="43">
        <v>70</v>
      </c>
      <c r="B42" s="44">
        <v>14.74</v>
      </c>
      <c r="C42" s="44">
        <v>2.0699999999999998</v>
      </c>
      <c r="D42" s="44">
        <v>14.74</v>
      </c>
      <c r="E42" s="44">
        <v>2.0699999999999998</v>
      </c>
    </row>
    <row r="43" spans="1:5" x14ac:dyDescent="0.25">
      <c r="A43" s="43">
        <v>71</v>
      </c>
      <c r="B43" s="44">
        <v>14.07</v>
      </c>
      <c r="C43" s="44">
        <v>2.0499999999999998</v>
      </c>
      <c r="D43" s="44">
        <v>14.07</v>
      </c>
      <c r="E43" s="44">
        <v>2.0499999999999998</v>
      </c>
    </row>
    <row r="44" spans="1:5" x14ac:dyDescent="0.25">
      <c r="A44" s="43">
        <v>72</v>
      </c>
      <c r="B44" s="44">
        <v>13.4</v>
      </c>
      <c r="C44" s="44">
        <v>2.02</v>
      </c>
      <c r="D44" s="44">
        <v>13.4</v>
      </c>
      <c r="E44" s="44">
        <v>2.02</v>
      </c>
    </row>
    <row r="45" spans="1:5" x14ac:dyDescent="0.25">
      <c r="A45" s="43">
        <v>73</v>
      </c>
      <c r="B45" s="44">
        <v>12.74</v>
      </c>
      <c r="C45" s="44">
        <v>1.99</v>
      </c>
      <c r="D45" s="44">
        <v>12.74</v>
      </c>
      <c r="E45" s="44">
        <v>1.99</v>
      </c>
    </row>
    <row r="46" spans="1:5" x14ac:dyDescent="0.25">
      <c r="A46" s="43">
        <v>74</v>
      </c>
      <c r="B46" s="44">
        <v>12.09</v>
      </c>
      <c r="C46" s="44">
        <v>1.85</v>
      </c>
      <c r="D46" s="44">
        <v>12.09</v>
      </c>
      <c r="E46" s="44">
        <v>1.85</v>
      </c>
    </row>
    <row r="47" spans="1:5" x14ac:dyDescent="0.25">
      <c r="A47" s="43">
        <v>75</v>
      </c>
      <c r="B47" s="44">
        <v>11.46</v>
      </c>
      <c r="C47" s="44">
        <v>1.7</v>
      </c>
      <c r="D47" s="44">
        <v>11.46</v>
      </c>
      <c r="E47" s="44">
        <v>1.7</v>
      </c>
    </row>
    <row r="48" spans="1:5" x14ac:dyDescent="0.25">
      <c r="A48" s="43">
        <v>76</v>
      </c>
      <c r="B48" s="44">
        <v>10.85</v>
      </c>
      <c r="C48" s="44">
        <v>1.67</v>
      </c>
      <c r="D48" s="44">
        <v>10.85</v>
      </c>
      <c r="E48" s="44">
        <v>1.67</v>
      </c>
    </row>
    <row r="49" spans="1:5" x14ac:dyDescent="0.25">
      <c r="A49" s="43">
        <v>77</v>
      </c>
      <c r="B49" s="44">
        <v>10.24</v>
      </c>
      <c r="C49" s="44">
        <v>1.63</v>
      </c>
      <c r="D49" s="44">
        <v>10.24</v>
      </c>
      <c r="E49" s="44">
        <v>1.63</v>
      </c>
    </row>
    <row r="50" spans="1:5" x14ac:dyDescent="0.25">
      <c r="A50" s="43">
        <v>78</v>
      </c>
      <c r="B50" s="44">
        <v>9.64</v>
      </c>
      <c r="C50" s="44">
        <v>1.59</v>
      </c>
      <c r="D50" s="44">
        <v>9.64</v>
      </c>
      <c r="E50" s="44">
        <v>1.59</v>
      </c>
    </row>
    <row r="51" spans="1:5" x14ac:dyDescent="0.25">
      <c r="A51" s="43">
        <v>79</v>
      </c>
      <c r="B51" s="44">
        <v>9.0500000000000007</v>
      </c>
      <c r="C51" s="44">
        <v>1.42</v>
      </c>
      <c r="D51" s="44">
        <v>9.0500000000000007</v>
      </c>
      <c r="E51" s="44">
        <v>1.42</v>
      </c>
    </row>
    <row r="52" spans="1:5" x14ac:dyDescent="0.25">
      <c r="A52" s="43">
        <v>80</v>
      </c>
      <c r="B52" s="44">
        <v>8.4700000000000006</v>
      </c>
      <c r="C52" s="44">
        <v>1.24</v>
      </c>
      <c r="D52" s="44">
        <v>8.4700000000000006</v>
      </c>
      <c r="E52" s="44">
        <v>1.24</v>
      </c>
    </row>
    <row r="53" spans="1:5" x14ac:dyDescent="0.25">
      <c r="A53" s="43">
        <v>81</v>
      </c>
      <c r="B53" s="44">
        <v>7.92</v>
      </c>
      <c r="C53" s="44">
        <v>1.2</v>
      </c>
      <c r="D53" s="44">
        <v>7.92</v>
      </c>
      <c r="E53" s="44">
        <v>1.2</v>
      </c>
    </row>
    <row r="54" spans="1:5" x14ac:dyDescent="0.25">
      <c r="A54" s="43">
        <v>82</v>
      </c>
      <c r="B54" s="44">
        <v>7.38</v>
      </c>
      <c r="C54" s="44">
        <v>1.1599999999999999</v>
      </c>
      <c r="D54" s="44">
        <v>7.38</v>
      </c>
      <c r="E54" s="44">
        <v>1.1599999999999999</v>
      </c>
    </row>
    <row r="55" spans="1:5" x14ac:dyDescent="0.25">
      <c r="A55" s="43">
        <v>83</v>
      </c>
      <c r="B55" s="44">
        <v>6.86</v>
      </c>
      <c r="C55" s="44">
        <v>1.1200000000000001</v>
      </c>
      <c r="D55" s="44">
        <v>6.86</v>
      </c>
      <c r="E55" s="44">
        <v>1.1200000000000001</v>
      </c>
    </row>
    <row r="56" spans="1:5" x14ac:dyDescent="0.25">
      <c r="A56" s="43">
        <v>84</v>
      </c>
      <c r="B56" s="44">
        <v>6.36</v>
      </c>
      <c r="C56" s="44">
        <v>0.96</v>
      </c>
      <c r="D56" s="44">
        <v>6.36</v>
      </c>
      <c r="E56" s="44">
        <v>0.96</v>
      </c>
    </row>
    <row r="57" spans="1:5" x14ac:dyDescent="0.25">
      <c r="A57" s="43">
        <v>85</v>
      </c>
      <c r="B57" s="44">
        <v>5.88</v>
      </c>
      <c r="C57" s="44">
        <v>0.79</v>
      </c>
      <c r="D57" s="44">
        <v>5.88</v>
      </c>
      <c r="E57" s="44">
        <v>0.79</v>
      </c>
    </row>
    <row r="58" spans="1:5" x14ac:dyDescent="0.25">
      <c r="A58" s="43">
        <v>86</v>
      </c>
      <c r="B58" s="44">
        <v>5.43</v>
      </c>
      <c r="C58" s="44">
        <v>0.76</v>
      </c>
      <c r="D58" s="44">
        <v>5.43</v>
      </c>
      <c r="E58" s="44">
        <v>0.76</v>
      </c>
    </row>
    <row r="59" spans="1:5" x14ac:dyDescent="0.25">
      <c r="A59" s="43">
        <v>87</v>
      </c>
      <c r="B59" s="44">
        <v>5</v>
      </c>
      <c r="C59" s="44">
        <v>0.72</v>
      </c>
      <c r="D59" s="44">
        <v>5</v>
      </c>
      <c r="E59" s="44">
        <v>0.72</v>
      </c>
    </row>
    <row r="60" spans="1:5" x14ac:dyDescent="0.25">
      <c r="A60" s="43">
        <v>88</v>
      </c>
      <c r="B60" s="44">
        <v>4.5999999999999996</v>
      </c>
      <c r="C60" s="44">
        <v>0.69</v>
      </c>
      <c r="D60" s="44">
        <v>4.5999999999999996</v>
      </c>
      <c r="E60" s="44">
        <v>0.69</v>
      </c>
    </row>
    <row r="61" spans="1:5" x14ac:dyDescent="0.25">
      <c r="A61" s="43">
        <v>89</v>
      </c>
      <c r="B61" s="44">
        <v>4.2300000000000004</v>
      </c>
      <c r="C61" s="44">
        <v>0.55000000000000004</v>
      </c>
      <c r="D61" s="44">
        <v>4.2300000000000004</v>
      </c>
      <c r="E61" s="44">
        <v>0.55000000000000004</v>
      </c>
    </row>
    <row r="62" spans="1:5" x14ac:dyDescent="0.25">
      <c r="A62" s="43">
        <v>90</v>
      </c>
      <c r="B62" s="44">
        <v>3.88</v>
      </c>
      <c r="C62" s="44">
        <v>0.41</v>
      </c>
      <c r="D62" s="44">
        <v>3.88</v>
      </c>
      <c r="E62" s="44">
        <v>0.41</v>
      </c>
    </row>
    <row r="63" spans="1:5" x14ac:dyDescent="0.25">
      <c r="A63" s="43">
        <v>91</v>
      </c>
      <c r="B63" s="44">
        <v>3.56</v>
      </c>
      <c r="C63" s="44">
        <v>0.39</v>
      </c>
      <c r="D63" s="44">
        <v>3.56</v>
      </c>
      <c r="E63" s="44">
        <v>0.39</v>
      </c>
    </row>
    <row r="64" spans="1:5" x14ac:dyDescent="0.25">
      <c r="A64" s="43">
        <v>92</v>
      </c>
      <c r="B64" s="44">
        <v>3.27</v>
      </c>
      <c r="C64" s="44">
        <v>0.36</v>
      </c>
      <c r="D64" s="44">
        <v>3.27</v>
      </c>
      <c r="E64" s="44">
        <v>0.36</v>
      </c>
    </row>
    <row r="65" spans="1:5" x14ac:dyDescent="0.25">
      <c r="A65" s="43">
        <v>93</v>
      </c>
      <c r="B65" s="44">
        <v>3.01</v>
      </c>
      <c r="C65" s="44">
        <v>0.34</v>
      </c>
      <c r="D65" s="44">
        <v>3.01</v>
      </c>
      <c r="E65" s="44">
        <v>0.34</v>
      </c>
    </row>
    <row r="66" spans="1:5" x14ac:dyDescent="0.25">
      <c r="A66" s="43">
        <v>94</v>
      </c>
      <c r="B66" s="44">
        <v>2.77</v>
      </c>
      <c r="C66" s="44">
        <v>0.31</v>
      </c>
      <c r="D66" s="44">
        <v>2.77</v>
      </c>
      <c r="E66" s="44">
        <v>0.31</v>
      </c>
    </row>
    <row r="67" spans="1:5" x14ac:dyDescent="0.25">
      <c r="A67" s="43">
        <v>95</v>
      </c>
      <c r="B67" s="44">
        <v>2.5499999999999998</v>
      </c>
      <c r="C67" s="44">
        <v>0.28999999999999998</v>
      </c>
      <c r="D67" s="44">
        <v>2.5499999999999998</v>
      </c>
      <c r="E67" s="44">
        <v>0.28999999999999998</v>
      </c>
    </row>
    <row r="68" spans="1:5" x14ac:dyDescent="0.25">
      <c r="A68" s="43">
        <v>96</v>
      </c>
      <c r="B68" s="44">
        <v>2.36</v>
      </c>
      <c r="C68" s="44">
        <v>0.27</v>
      </c>
      <c r="D68" s="44">
        <v>2.36</v>
      </c>
      <c r="E68" s="44">
        <v>0.27</v>
      </c>
    </row>
    <row r="69" spans="1:5" x14ac:dyDescent="0.25">
      <c r="A69" s="43">
        <v>97</v>
      </c>
      <c r="B69" s="44">
        <v>2.19</v>
      </c>
      <c r="C69" s="44">
        <v>0.25</v>
      </c>
      <c r="D69" s="44">
        <v>2.19</v>
      </c>
      <c r="E69" s="44">
        <v>0.25</v>
      </c>
    </row>
    <row r="70" spans="1:5" x14ac:dyDescent="0.25">
      <c r="A70" s="43">
        <v>98</v>
      </c>
      <c r="B70" s="44">
        <v>2.04</v>
      </c>
      <c r="C70" s="44">
        <v>0.23</v>
      </c>
      <c r="D70" s="44">
        <v>2.04</v>
      </c>
      <c r="E70" s="44">
        <v>0.23</v>
      </c>
    </row>
    <row r="71" spans="1:5" x14ac:dyDescent="0.25">
      <c r="A71" s="43">
        <v>99</v>
      </c>
      <c r="B71" s="44">
        <v>1.93</v>
      </c>
      <c r="C71" s="44">
        <v>0.22</v>
      </c>
      <c r="D71" s="44">
        <v>1.93</v>
      </c>
      <c r="E71" s="44">
        <v>0.22</v>
      </c>
    </row>
    <row r="72" spans="1:5" x14ac:dyDescent="0.25">
      <c r="A72" s="43">
        <v>100</v>
      </c>
      <c r="B72" s="44">
        <v>1.84</v>
      </c>
      <c r="C72" s="44">
        <v>0.2</v>
      </c>
      <c r="D72" s="44">
        <v>1.84</v>
      </c>
      <c r="E72" s="44">
        <v>0.2</v>
      </c>
    </row>
  </sheetData>
  <sheetProtection algorithmName="SHA-512" hashValue="AhkgEC7QM3E5jcFBI0NFViyIGgho4Nj34h0uzb9Fvr7we/AIrSguSuR2mcxHRXbtPbMGNQlrh/Q41F0aLbHjrQ==" saltValue="bJ3nONhDahfxs2POdQueNQ==" spinCount="100000" sheet="1" objects="1" scenarios="1"/>
  <conditionalFormatting sqref="A6:A21">
    <cfRule type="expression" dxfId="299" priority="1" stopIfTrue="1">
      <formula>MOD(ROW(),2)=0</formula>
    </cfRule>
    <cfRule type="expression" dxfId="298" priority="2" stopIfTrue="1">
      <formula>MOD(ROW(),2)&lt;&gt;0</formula>
    </cfRule>
  </conditionalFormatting>
  <conditionalFormatting sqref="B6:E21">
    <cfRule type="expression" dxfId="297" priority="3" stopIfTrue="1">
      <formula>MOD(ROW(),2)=0</formula>
    </cfRule>
    <cfRule type="expression" dxfId="296" priority="4" stopIfTrue="1">
      <formula>MOD(ROW(),2)&lt;&gt;0</formula>
    </cfRule>
  </conditionalFormatting>
  <conditionalFormatting sqref="A26:A72">
    <cfRule type="expression" dxfId="295" priority="5" stopIfTrue="1">
      <formula>MOD(ROW(),2)=0</formula>
    </cfRule>
    <cfRule type="expression" dxfId="294" priority="6" stopIfTrue="1">
      <formula>MOD(ROW(),2)&lt;&gt;0</formula>
    </cfRule>
  </conditionalFormatting>
  <conditionalFormatting sqref="B26:E72">
    <cfRule type="expression" dxfId="293" priority="7" stopIfTrue="1">
      <formula>MOD(ROW(),2)=0</formula>
    </cfRule>
    <cfRule type="expression" dxfId="292" priority="8"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53B0A-4967-409B-9742-CD187A827C67}">
  <sheetPr codeName="Sheet43"/>
  <dimension ref="A1:C107"/>
  <sheetViews>
    <sheetView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Trivial commutation - x-502</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267</v>
      </c>
      <c r="C9" s="49"/>
    </row>
    <row r="10" spans="1:3" ht="37.5" x14ac:dyDescent="0.25">
      <c r="A10" s="40" t="s">
        <v>6</v>
      </c>
      <c r="B10" s="49" t="s">
        <v>271</v>
      </c>
      <c r="C10" s="49"/>
    </row>
    <row r="11" spans="1:3" x14ac:dyDescent="0.25">
      <c r="A11" s="40" t="s">
        <v>151</v>
      </c>
      <c r="B11" s="49" t="s">
        <v>216</v>
      </c>
      <c r="C11" s="49"/>
    </row>
    <row r="12" spans="1:3" x14ac:dyDescent="0.25">
      <c r="A12" s="40" t="s">
        <v>152</v>
      </c>
      <c r="B12" s="49" t="s">
        <v>272</v>
      </c>
      <c r="C12" s="49"/>
    </row>
    <row r="13" spans="1:3" x14ac:dyDescent="0.25">
      <c r="A13" s="40" t="s">
        <v>379</v>
      </c>
      <c r="B13" s="49">
        <v>0</v>
      </c>
      <c r="C13" s="49"/>
    </row>
    <row r="14" spans="1:3" x14ac:dyDescent="0.25">
      <c r="A14" s="40" t="s">
        <v>154</v>
      </c>
      <c r="B14" s="49">
        <v>502</v>
      </c>
      <c r="C14" s="49"/>
    </row>
    <row r="15" spans="1:3" x14ac:dyDescent="0.25">
      <c r="A15" s="40" t="s">
        <v>380</v>
      </c>
      <c r="B15" s="49" t="s">
        <v>273</v>
      </c>
      <c r="C15" s="49"/>
    </row>
    <row r="16" spans="1:3" x14ac:dyDescent="0.25">
      <c r="A16" s="40" t="s">
        <v>156</v>
      </c>
      <c r="B16" s="49" t="s">
        <v>253</v>
      </c>
      <c r="C16" s="49"/>
    </row>
    <row r="17" spans="1:3" x14ac:dyDescent="0.25">
      <c r="A17" s="41" t="s">
        <v>381</v>
      </c>
      <c r="B17" s="49"/>
      <c r="C17" s="49"/>
    </row>
    <row r="18" spans="1:3" x14ac:dyDescent="0.25">
      <c r="A18" s="40" t="s">
        <v>158</v>
      </c>
      <c r="B18" s="50">
        <v>45134</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39" x14ac:dyDescent="0.25">
      <c r="A26" s="56" t="s">
        <v>383</v>
      </c>
      <c r="B26" s="56" t="s">
        <v>416</v>
      </c>
      <c r="C26" s="56" t="s">
        <v>417</v>
      </c>
    </row>
    <row r="27" spans="1:3" x14ac:dyDescent="0.25">
      <c r="A27" s="43">
        <v>20</v>
      </c>
      <c r="B27" s="44">
        <v>39.94</v>
      </c>
      <c r="C27" s="44">
        <v>39.94</v>
      </c>
    </row>
    <row r="28" spans="1:3" x14ac:dyDescent="0.25">
      <c r="A28" s="43">
        <v>21</v>
      </c>
      <c r="B28" s="44">
        <v>39.590000000000003</v>
      </c>
      <c r="C28" s="44">
        <v>39.590000000000003</v>
      </c>
    </row>
    <row r="29" spans="1:3" x14ac:dyDescent="0.25">
      <c r="A29" s="43">
        <v>22</v>
      </c>
      <c r="B29" s="44">
        <v>39.229999999999997</v>
      </c>
      <c r="C29" s="44">
        <v>39.229999999999997</v>
      </c>
    </row>
    <row r="30" spans="1:3" x14ac:dyDescent="0.25">
      <c r="A30" s="43">
        <v>23</v>
      </c>
      <c r="B30" s="44">
        <v>38.869999999999997</v>
      </c>
      <c r="C30" s="44">
        <v>38.869999999999997</v>
      </c>
    </row>
    <row r="31" spans="1:3" x14ac:dyDescent="0.25">
      <c r="A31" s="43">
        <v>24</v>
      </c>
      <c r="B31" s="44">
        <v>38.5</v>
      </c>
      <c r="C31" s="44">
        <v>38.5</v>
      </c>
    </row>
    <row r="32" spans="1:3" x14ac:dyDescent="0.25">
      <c r="A32" s="43">
        <v>25</v>
      </c>
      <c r="B32" s="44">
        <v>38.130000000000003</v>
      </c>
      <c r="C32" s="44">
        <v>38.130000000000003</v>
      </c>
    </row>
    <row r="33" spans="1:3" x14ac:dyDescent="0.25">
      <c r="A33" s="43">
        <v>26</v>
      </c>
      <c r="B33" s="44">
        <v>37.74</v>
      </c>
      <c r="C33" s="44">
        <v>37.74</v>
      </c>
    </row>
    <row r="34" spans="1:3" x14ac:dyDescent="0.25">
      <c r="A34" s="43">
        <v>27</v>
      </c>
      <c r="B34" s="44">
        <v>37.36</v>
      </c>
      <c r="C34" s="44">
        <v>37.36</v>
      </c>
    </row>
    <row r="35" spans="1:3" x14ac:dyDescent="0.25">
      <c r="A35" s="43">
        <v>28</v>
      </c>
      <c r="B35" s="44">
        <v>36.96</v>
      </c>
      <c r="C35" s="44">
        <v>36.96</v>
      </c>
    </row>
    <row r="36" spans="1:3" x14ac:dyDescent="0.25">
      <c r="A36" s="43">
        <v>29</v>
      </c>
      <c r="B36" s="44">
        <v>36.56</v>
      </c>
      <c r="C36" s="44">
        <v>36.56</v>
      </c>
    </row>
    <row r="37" spans="1:3" x14ac:dyDescent="0.25">
      <c r="A37" s="43">
        <v>30</v>
      </c>
      <c r="B37" s="44">
        <v>36.159999999999997</v>
      </c>
      <c r="C37" s="44">
        <v>36.159999999999997</v>
      </c>
    </row>
    <row r="38" spans="1:3" x14ac:dyDescent="0.25">
      <c r="A38" s="43">
        <v>31</v>
      </c>
      <c r="B38" s="44">
        <v>35.74</v>
      </c>
      <c r="C38" s="44">
        <v>35.74</v>
      </c>
    </row>
    <row r="39" spans="1:3" x14ac:dyDescent="0.25">
      <c r="A39" s="43">
        <v>32</v>
      </c>
      <c r="B39" s="44">
        <v>35.32</v>
      </c>
      <c r="C39" s="44">
        <v>35.32</v>
      </c>
    </row>
    <row r="40" spans="1:3" x14ac:dyDescent="0.25">
      <c r="A40" s="43">
        <v>33</v>
      </c>
      <c r="B40" s="44">
        <v>34.9</v>
      </c>
      <c r="C40" s="44">
        <v>34.9</v>
      </c>
    </row>
    <row r="41" spans="1:3" x14ac:dyDescent="0.25">
      <c r="A41" s="43">
        <v>34</v>
      </c>
      <c r="B41" s="44">
        <v>34.47</v>
      </c>
      <c r="C41" s="44">
        <v>34.47</v>
      </c>
    </row>
    <row r="42" spans="1:3" x14ac:dyDescent="0.25">
      <c r="A42" s="43">
        <v>35</v>
      </c>
      <c r="B42" s="44">
        <v>34.03</v>
      </c>
      <c r="C42" s="44">
        <v>34.03</v>
      </c>
    </row>
    <row r="43" spans="1:3" x14ac:dyDescent="0.25">
      <c r="A43" s="43">
        <v>36</v>
      </c>
      <c r="B43" s="44">
        <v>33.58</v>
      </c>
      <c r="C43" s="44">
        <v>33.58</v>
      </c>
    </row>
    <row r="44" spans="1:3" x14ac:dyDescent="0.25">
      <c r="A44" s="43">
        <v>37</v>
      </c>
      <c r="B44" s="44">
        <v>33.130000000000003</v>
      </c>
      <c r="C44" s="44">
        <v>33.130000000000003</v>
      </c>
    </row>
    <row r="45" spans="1:3" x14ac:dyDescent="0.25">
      <c r="A45" s="43">
        <v>38</v>
      </c>
      <c r="B45" s="44">
        <v>32.67</v>
      </c>
      <c r="C45" s="44">
        <v>32.67</v>
      </c>
    </row>
    <row r="46" spans="1:3" x14ac:dyDescent="0.25">
      <c r="A46" s="43">
        <v>39</v>
      </c>
      <c r="B46" s="44">
        <v>32.200000000000003</v>
      </c>
      <c r="C46" s="44">
        <v>32.200000000000003</v>
      </c>
    </row>
    <row r="47" spans="1:3" x14ac:dyDescent="0.25">
      <c r="A47" s="43">
        <v>40</v>
      </c>
      <c r="B47" s="44">
        <v>31.73</v>
      </c>
      <c r="C47" s="44">
        <v>31.73</v>
      </c>
    </row>
    <row r="48" spans="1:3" x14ac:dyDescent="0.25">
      <c r="A48" s="43">
        <v>41</v>
      </c>
      <c r="B48" s="44">
        <v>31.25</v>
      </c>
      <c r="C48" s="44">
        <v>31.25</v>
      </c>
    </row>
    <row r="49" spans="1:3" x14ac:dyDescent="0.25">
      <c r="A49" s="43">
        <v>42</v>
      </c>
      <c r="B49" s="44">
        <v>30.76</v>
      </c>
      <c r="C49" s="44">
        <v>30.76</v>
      </c>
    </row>
    <row r="50" spans="1:3" x14ac:dyDescent="0.25">
      <c r="A50" s="43">
        <v>43</v>
      </c>
      <c r="B50" s="44">
        <v>30.27</v>
      </c>
      <c r="C50" s="44">
        <v>30.27</v>
      </c>
    </row>
    <row r="51" spans="1:3" x14ac:dyDescent="0.25">
      <c r="A51" s="43">
        <v>44</v>
      </c>
      <c r="B51" s="44">
        <v>29.77</v>
      </c>
      <c r="C51" s="44">
        <v>29.77</v>
      </c>
    </row>
    <row r="52" spans="1:3" x14ac:dyDescent="0.25">
      <c r="A52" s="43">
        <v>45</v>
      </c>
      <c r="B52" s="44">
        <v>29.26</v>
      </c>
      <c r="C52" s="44">
        <v>29.26</v>
      </c>
    </row>
    <row r="53" spans="1:3" x14ac:dyDescent="0.25">
      <c r="A53" s="43">
        <v>46</v>
      </c>
      <c r="B53" s="44">
        <v>28.75</v>
      </c>
      <c r="C53" s="44">
        <v>28.75</v>
      </c>
    </row>
    <row r="54" spans="1:3" x14ac:dyDescent="0.25">
      <c r="A54" s="43">
        <v>47</v>
      </c>
      <c r="B54" s="44">
        <v>28.23</v>
      </c>
      <c r="C54" s="44">
        <v>28.23</v>
      </c>
    </row>
    <row r="55" spans="1:3" x14ac:dyDescent="0.25">
      <c r="A55" s="43">
        <v>48</v>
      </c>
      <c r="B55" s="44">
        <v>27.7</v>
      </c>
      <c r="C55" s="44">
        <v>27.7</v>
      </c>
    </row>
    <row r="56" spans="1:3" x14ac:dyDescent="0.25">
      <c r="A56" s="43">
        <v>49</v>
      </c>
      <c r="B56" s="44">
        <v>27.17</v>
      </c>
      <c r="C56" s="44">
        <v>27.17</v>
      </c>
    </row>
    <row r="57" spans="1:3" x14ac:dyDescent="0.25">
      <c r="A57" s="43">
        <v>50</v>
      </c>
      <c r="B57" s="44">
        <v>26.63</v>
      </c>
      <c r="C57" s="44">
        <v>26.63</v>
      </c>
    </row>
    <row r="58" spans="1:3" x14ac:dyDescent="0.25">
      <c r="A58" s="43">
        <v>51</v>
      </c>
      <c r="B58" s="44">
        <v>26.08</v>
      </c>
      <c r="C58" s="44">
        <v>26.08</v>
      </c>
    </row>
    <row r="59" spans="1:3" x14ac:dyDescent="0.25">
      <c r="A59" s="43">
        <v>52</v>
      </c>
      <c r="B59" s="44">
        <v>25.53</v>
      </c>
      <c r="C59" s="44">
        <v>25.53</v>
      </c>
    </row>
    <row r="60" spans="1:3" x14ac:dyDescent="0.25">
      <c r="A60" s="43">
        <v>53</v>
      </c>
      <c r="B60" s="44">
        <v>24.96</v>
      </c>
      <c r="C60" s="44">
        <v>24.96</v>
      </c>
    </row>
    <row r="61" spans="1:3" x14ac:dyDescent="0.25">
      <c r="A61" s="43">
        <v>54</v>
      </c>
      <c r="B61" s="44">
        <v>24.4</v>
      </c>
      <c r="C61" s="44">
        <v>24.4</v>
      </c>
    </row>
    <row r="62" spans="1:3" x14ac:dyDescent="0.25">
      <c r="A62" s="43">
        <v>55</v>
      </c>
      <c r="B62" s="44">
        <v>23.83</v>
      </c>
      <c r="C62" s="44">
        <v>23.83</v>
      </c>
    </row>
    <row r="63" spans="1:3" x14ac:dyDescent="0.25">
      <c r="A63" s="43">
        <v>56</v>
      </c>
      <c r="B63" s="44">
        <v>23.25</v>
      </c>
      <c r="C63" s="44">
        <v>23.25</v>
      </c>
    </row>
    <row r="64" spans="1:3" x14ac:dyDescent="0.25">
      <c r="A64" s="43">
        <v>57</v>
      </c>
      <c r="B64" s="44">
        <v>22.67</v>
      </c>
      <c r="C64" s="44">
        <v>22.67</v>
      </c>
    </row>
    <row r="65" spans="1:3" x14ac:dyDescent="0.25">
      <c r="A65" s="43">
        <v>58</v>
      </c>
      <c r="B65" s="44">
        <v>22.08</v>
      </c>
      <c r="C65" s="44">
        <v>22.08</v>
      </c>
    </row>
    <row r="66" spans="1:3" x14ac:dyDescent="0.25">
      <c r="A66" s="43">
        <v>59</v>
      </c>
      <c r="B66" s="44">
        <v>21.5</v>
      </c>
      <c r="C66" s="44">
        <v>21.5</v>
      </c>
    </row>
    <row r="67" spans="1:3" x14ac:dyDescent="0.25">
      <c r="A67" s="43">
        <v>60</v>
      </c>
      <c r="B67" s="44">
        <v>20.91</v>
      </c>
      <c r="C67" s="44">
        <v>20.91</v>
      </c>
    </row>
    <row r="68" spans="1:3" x14ac:dyDescent="0.25">
      <c r="A68" s="43">
        <v>61</v>
      </c>
      <c r="B68" s="44">
        <v>20.309999999999999</v>
      </c>
      <c r="C68" s="44">
        <v>20.309999999999999</v>
      </c>
    </row>
    <row r="69" spans="1:3" x14ac:dyDescent="0.25">
      <c r="A69" s="43">
        <v>62</v>
      </c>
      <c r="B69" s="44">
        <v>19.72</v>
      </c>
      <c r="C69" s="44">
        <v>19.72</v>
      </c>
    </row>
    <row r="70" spans="1:3" x14ac:dyDescent="0.25">
      <c r="A70" s="43">
        <v>63</v>
      </c>
      <c r="B70" s="44">
        <v>19.13</v>
      </c>
      <c r="C70" s="44">
        <v>19.13</v>
      </c>
    </row>
    <row r="71" spans="1:3" x14ac:dyDescent="0.25">
      <c r="A71" s="43">
        <v>64</v>
      </c>
      <c r="B71" s="44">
        <v>18.54</v>
      </c>
      <c r="C71" s="44">
        <v>18.54</v>
      </c>
    </row>
    <row r="72" spans="1:3" x14ac:dyDescent="0.25">
      <c r="A72" s="43">
        <v>65</v>
      </c>
      <c r="B72" s="44">
        <v>17.899999999999999</v>
      </c>
      <c r="C72" s="44">
        <v>17.899999999999999</v>
      </c>
    </row>
    <row r="73" spans="1:3" x14ac:dyDescent="0.25">
      <c r="A73" s="43">
        <v>66</v>
      </c>
      <c r="B73" s="44">
        <v>17.22</v>
      </c>
      <c r="C73" s="44">
        <v>17.22</v>
      </c>
    </row>
    <row r="74" spans="1:3" x14ac:dyDescent="0.25">
      <c r="A74" s="43">
        <v>67</v>
      </c>
      <c r="B74" s="44">
        <v>16.53</v>
      </c>
      <c r="C74" s="44">
        <v>16.53</v>
      </c>
    </row>
    <row r="75" spans="1:3" x14ac:dyDescent="0.25">
      <c r="A75" s="43">
        <v>68</v>
      </c>
      <c r="B75" s="44">
        <v>15.85</v>
      </c>
      <c r="C75" s="44">
        <v>15.85</v>
      </c>
    </row>
    <row r="76" spans="1:3" x14ac:dyDescent="0.25">
      <c r="A76" s="43">
        <v>69</v>
      </c>
      <c r="B76" s="44">
        <v>15.16</v>
      </c>
      <c r="C76" s="44">
        <v>15.16</v>
      </c>
    </row>
    <row r="77" spans="1:3" x14ac:dyDescent="0.25">
      <c r="A77" s="43">
        <v>70</v>
      </c>
      <c r="B77" s="44">
        <v>14.48</v>
      </c>
      <c r="C77" s="44">
        <v>14.48</v>
      </c>
    </row>
    <row r="78" spans="1:3" x14ac:dyDescent="0.25">
      <c r="A78" s="43">
        <v>71</v>
      </c>
      <c r="B78" s="44">
        <v>13.8</v>
      </c>
      <c r="C78" s="44">
        <v>13.8</v>
      </c>
    </row>
    <row r="79" spans="1:3" x14ac:dyDescent="0.25">
      <c r="A79" s="43">
        <v>72</v>
      </c>
      <c r="B79" s="44">
        <v>13.13</v>
      </c>
      <c r="C79" s="44">
        <v>13.13</v>
      </c>
    </row>
    <row r="80" spans="1:3" x14ac:dyDescent="0.25">
      <c r="A80" s="43">
        <v>73</v>
      </c>
      <c r="B80" s="44">
        <v>12.47</v>
      </c>
      <c r="C80" s="44">
        <v>12.47</v>
      </c>
    </row>
    <row r="81" spans="1:3" x14ac:dyDescent="0.25">
      <c r="A81" s="43">
        <v>74</v>
      </c>
      <c r="B81" s="44">
        <v>11.84</v>
      </c>
      <c r="C81" s="44">
        <v>11.84</v>
      </c>
    </row>
    <row r="82" spans="1:3" x14ac:dyDescent="0.25">
      <c r="A82" s="43">
        <v>75</v>
      </c>
      <c r="B82" s="44">
        <v>11.21</v>
      </c>
      <c r="C82" s="44">
        <v>11.21</v>
      </c>
    </row>
    <row r="83" spans="1:3" x14ac:dyDescent="0.25">
      <c r="A83" s="43">
        <v>76</v>
      </c>
      <c r="B83" s="44">
        <v>10.61</v>
      </c>
      <c r="C83" s="44">
        <v>10.61</v>
      </c>
    </row>
    <row r="84" spans="1:3" x14ac:dyDescent="0.25">
      <c r="A84" s="43">
        <v>77</v>
      </c>
      <c r="B84" s="44">
        <v>10</v>
      </c>
      <c r="C84" s="44">
        <v>10</v>
      </c>
    </row>
    <row r="85" spans="1:3" x14ac:dyDescent="0.25">
      <c r="A85" s="43">
        <v>78</v>
      </c>
      <c r="B85" s="44">
        <v>9.41</v>
      </c>
      <c r="C85" s="44">
        <v>9.41</v>
      </c>
    </row>
    <row r="86" spans="1:3" x14ac:dyDescent="0.25">
      <c r="A86" s="43">
        <v>79</v>
      </c>
      <c r="B86" s="44">
        <v>8.84</v>
      </c>
      <c r="C86" s="44">
        <v>8.84</v>
      </c>
    </row>
    <row r="87" spans="1:3" x14ac:dyDescent="0.25">
      <c r="A87" s="43">
        <v>80</v>
      </c>
      <c r="B87" s="44">
        <v>8.2799999999999994</v>
      </c>
      <c r="C87" s="44">
        <v>8.2799999999999994</v>
      </c>
    </row>
    <row r="88" spans="1:3" x14ac:dyDescent="0.25">
      <c r="A88" s="43">
        <v>81</v>
      </c>
      <c r="B88" s="44">
        <v>7.73</v>
      </c>
      <c r="C88" s="44">
        <v>7.73</v>
      </c>
    </row>
    <row r="89" spans="1:3" x14ac:dyDescent="0.25">
      <c r="A89" s="43">
        <v>82</v>
      </c>
      <c r="B89" s="44">
        <v>7.2</v>
      </c>
      <c r="C89" s="44">
        <v>7.2</v>
      </c>
    </row>
    <row r="90" spans="1:3" x14ac:dyDescent="0.25">
      <c r="A90" s="43">
        <v>83</v>
      </c>
      <c r="B90" s="44">
        <v>6.7</v>
      </c>
      <c r="C90" s="44">
        <v>6.7</v>
      </c>
    </row>
    <row r="91" spans="1:3" x14ac:dyDescent="0.25">
      <c r="A91" s="43">
        <v>84</v>
      </c>
      <c r="B91" s="44">
        <v>6.21</v>
      </c>
      <c r="C91" s="44">
        <v>6.21</v>
      </c>
    </row>
    <row r="92" spans="1:3" x14ac:dyDescent="0.25">
      <c r="A92" s="43">
        <v>85</v>
      </c>
      <c r="B92" s="44">
        <v>5.75</v>
      </c>
      <c r="C92" s="44">
        <v>5.75</v>
      </c>
    </row>
    <row r="93" spans="1:3" x14ac:dyDescent="0.25">
      <c r="A93" s="43">
        <v>86</v>
      </c>
      <c r="B93" s="44">
        <v>5.31</v>
      </c>
      <c r="C93" s="44">
        <v>5.31</v>
      </c>
    </row>
    <row r="94" spans="1:3" x14ac:dyDescent="0.25">
      <c r="A94" s="43">
        <v>87</v>
      </c>
      <c r="B94" s="44">
        <v>4.8899999999999997</v>
      </c>
      <c r="C94" s="44">
        <v>4.8899999999999997</v>
      </c>
    </row>
    <row r="95" spans="1:3" x14ac:dyDescent="0.25">
      <c r="A95" s="43">
        <v>88</v>
      </c>
      <c r="B95" s="44">
        <v>4.5</v>
      </c>
      <c r="C95" s="44">
        <v>4.5</v>
      </c>
    </row>
    <row r="96" spans="1:3" x14ac:dyDescent="0.25">
      <c r="A96" s="43">
        <v>89</v>
      </c>
      <c r="B96" s="44">
        <v>4.1399999999999997</v>
      </c>
      <c r="C96" s="44">
        <v>4.1399999999999997</v>
      </c>
    </row>
    <row r="97" spans="1:3" x14ac:dyDescent="0.25">
      <c r="A97" s="43">
        <v>90</v>
      </c>
      <c r="B97" s="44">
        <v>3.8</v>
      </c>
      <c r="C97" s="44">
        <v>3.8</v>
      </c>
    </row>
    <row r="98" spans="1:3" x14ac:dyDescent="0.25">
      <c r="A98" s="43">
        <v>91</v>
      </c>
      <c r="B98" s="44">
        <v>3.49</v>
      </c>
      <c r="C98" s="44">
        <v>3.49</v>
      </c>
    </row>
    <row r="99" spans="1:3" x14ac:dyDescent="0.25">
      <c r="A99" s="43">
        <v>92</v>
      </c>
      <c r="B99" s="44">
        <v>3.2</v>
      </c>
      <c r="C99" s="44">
        <v>3.2</v>
      </c>
    </row>
    <row r="100" spans="1:3" x14ac:dyDescent="0.25">
      <c r="A100" s="43">
        <v>93</v>
      </c>
      <c r="B100" s="44">
        <v>2.95</v>
      </c>
      <c r="C100" s="44">
        <v>2.95</v>
      </c>
    </row>
    <row r="101" spans="1:3" x14ac:dyDescent="0.25">
      <c r="A101" s="43">
        <v>94</v>
      </c>
      <c r="B101" s="44">
        <v>2.71</v>
      </c>
      <c r="C101" s="44">
        <v>2.71</v>
      </c>
    </row>
    <row r="102" spans="1:3" x14ac:dyDescent="0.25">
      <c r="A102" s="43">
        <v>95</v>
      </c>
      <c r="B102" s="44">
        <v>2.5099999999999998</v>
      </c>
      <c r="C102" s="44">
        <v>2.5099999999999998</v>
      </c>
    </row>
    <row r="103" spans="1:3" x14ac:dyDescent="0.25">
      <c r="A103" s="43">
        <v>96</v>
      </c>
      <c r="B103" s="44">
        <v>2.3199999999999998</v>
      </c>
      <c r="C103" s="44">
        <v>2.3199999999999998</v>
      </c>
    </row>
    <row r="104" spans="1:3" x14ac:dyDescent="0.25">
      <c r="A104" s="43">
        <v>97</v>
      </c>
      <c r="B104" s="44">
        <v>2.16</v>
      </c>
      <c r="C104" s="44">
        <v>2.16</v>
      </c>
    </row>
    <row r="105" spans="1:3" x14ac:dyDescent="0.25">
      <c r="A105" s="43">
        <v>98</v>
      </c>
      <c r="B105" s="44">
        <v>2.0099999999999998</v>
      </c>
      <c r="C105" s="44">
        <v>2.0099999999999998</v>
      </c>
    </row>
    <row r="106" spans="1:3" x14ac:dyDescent="0.25">
      <c r="A106" s="43">
        <v>99</v>
      </c>
      <c r="B106" s="44">
        <v>1.9</v>
      </c>
      <c r="C106" s="44">
        <v>1.9</v>
      </c>
    </row>
    <row r="107" spans="1:3" x14ac:dyDescent="0.25">
      <c r="A107" s="43">
        <v>100</v>
      </c>
      <c r="B107" s="44">
        <v>1.82</v>
      </c>
      <c r="C107" s="44">
        <v>1.82</v>
      </c>
    </row>
  </sheetData>
  <sheetProtection algorithmName="SHA-512" hashValue="Ap0T0dAaiZBDmmVB853ziemFLc3xNFregCPgEWz5JvfOcbtSvVNg5u3OlzXBJS0PACMgTRosSoybAndIWt47EQ==" saltValue="SlSxjN3hQI+b01/iunmPaQ==" spinCount="100000" sheet="1" objects="1" scenarios="1"/>
  <conditionalFormatting sqref="A6:A21">
    <cfRule type="expression" dxfId="291" priority="1" stopIfTrue="1">
      <formula>MOD(ROW(),2)=0</formula>
    </cfRule>
    <cfRule type="expression" dxfId="290" priority="2" stopIfTrue="1">
      <formula>MOD(ROW(),2)&lt;&gt;0</formula>
    </cfRule>
  </conditionalFormatting>
  <conditionalFormatting sqref="B6:C21">
    <cfRule type="expression" dxfId="289" priority="3" stopIfTrue="1">
      <formula>MOD(ROW(),2)=0</formula>
    </cfRule>
    <cfRule type="expression" dxfId="288" priority="4" stopIfTrue="1">
      <formula>MOD(ROW(),2)&lt;&gt;0</formula>
    </cfRule>
  </conditionalFormatting>
  <conditionalFormatting sqref="A26:A107">
    <cfRule type="expression" dxfId="287" priority="5" stopIfTrue="1">
      <formula>MOD(ROW(),2)=0</formula>
    </cfRule>
    <cfRule type="expression" dxfId="286" priority="6" stopIfTrue="1">
      <formula>MOD(ROW(),2)&lt;&gt;0</formula>
    </cfRule>
  </conditionalFormatting>
  <conditionalFormatting sqref="B26:C107">
    <cfRule type="expression" dxfId="285" priority="7" stopIfTrue="1">
      <formula>MOD(ROW(),2)=0</formula>
    </cfRule>
    <cfRule type="expression" dxfId="284" priority="8"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9356-E5F1-4EC8-8A2B-568270A085E0}">
  <sheetPr codeName="Sheet44"/>
  <dimension ref="A1:F42"/>
  <sheetViews>
    <sheetView workbookViewId="0">
      <selection activeCell="A6" sqref="A6"/>
    </sheetView>
  </sheetViews>
  <sheetFormatPr defaultRowHeight="12.5" x14ac:dyDescent="0.25"/>
  <cols>
    <col min="1" max="1" width="31.54296875" customWidth="1"/>
    <col min="2" max="2" width="40.54296875" customWidth="1"/>
    <col min="5" max="5" width="22.1796875" customWidth="1"/>
    <col min="6" max="6" width="40.54296875" customWidth="1"/>
  </cols>
  <sheetData>
    <row r="1" spans="1:6" s="1" customFormat="1" ht="20" x14ac:dyDescent="0.4">
      <c r="A1" s="2" t="s">
        <v>0</v>
      </c>
    </row>
    <row r="2" spans="1:6" s="1" customFormat="1" ht="15.5" x14ac:dyDescent="0.35">
      <c r="A2" s="30" t="s">
        <v>1</v>
      </c>
      <c r="B2" s="3" t="str">
        <f>wb_title</f>
        <v>LGPS_S - Consolidated Factor Spreadsheet</v>
      </c>
    </row>
    <row r="3" spans="1:6" s="1" customFormat="1" ht="15.5" x14ac:dyDescent="0.35">
      <c r="A3" s="30" t="s">
        <v>2</v>
      </c>
      <c r="B3" s="3" t="str">
        <f>TABLE_FACTOR_TYPE_1 &amp; " - x-" &amp; TABLE_SERIES_NUMBER_1</f>
        <v>Trivial commutation - x-503</v>
      </c>
    </row>
    <row r="6" spans="1:6" x14ac:dyDescent="0.25">
      <c r="A6" s="40" t="s">
        <v>376</v>
      </c>
      <c r="B6" s="49" t="s">
        <v>377</v>
      </c>
      <c r="E6" s="40" t="s">
        <v>376</v>
      </c>
      <c r="F6" s="49" t="s">
        <v>377</v>
      </c>
    </row>
    <row r="7" spans="1:6" x14ac:dyDescent="0.25">
      <c r="A7" s="40" t="s">
        <v>378</v>
      </c>
      <c r="B7" s="49" t="s">
        <v>188</v>
      </c>
      <c r="E7" s="40" t="s">
        <v>378</v>
      </c>
      <c r="F7" s="49" t="s">
        <v>188</v>
      </c>
    </row>
    <row r="8" spans="1:6" x14ac:dyDescent="0.25">
      <c r="A8" s="40" t="s">
        <v>149</v>
      </c>
      <c r="B8" s="49">
        <v>2015</v>
      </c>
      <c r="E8" s="40" t="s">
        <v>149</v>
      </c>
      <c r="F8" s="49">
        <v>2015</v>
      </c>
    </row>
    <row r="9" spans="1:6" x14ac:dyDescent="0.25">
      <c r="A9" s="40" t="s">
        <v>150</v>
      </c>
      <c r="B9" s="49" t="s">
        <v>267</v>
      </c>
      <c r="E9" s="40" t="s">
        <v>150</v>
      </c>
      <c r="F9" s="49" t="s">
        <v>267</v>
      </c>
    </row>
    <row r="10" spans="1:6" ht="62.5" x14ac:dyDescent="0.25">
      <c r="A10" s="40" t="s">
        <v>6</v>
      </c>
      <c r="B10" s="49" t="s">
        <v>274</v>
      </c>
      <c r="E10" s="40" t="s">
        <v>6</v>
      </c>
      <c r="F10" s="49" t="s">
        <v>278</v>
      </c>
    </row>
    <row r="11" spans="1:6" x14ac:dyDescent="0.25">
      <c r="A11" s="40" t="s">
        <v>151</v>
      </c>
      <c r="B11" s="49" t="s">
        <v>243</v>
      </c>
      <c r="E11" s="40" t="s">
        <v>151</v>
      </c>
      <c r="F11" s="49" t="s">
        <v>243</v>
      </c>
    </row>
    <row r="12" spans="1:6" ht="25" x14ac:dyDescent="0.25">
      <c r="A12" s="40" t="s">
        <v>152</v>
      </c>
      <c r="B12" s="49" t="s">
        <v>275</v>
      </c>
      <c r="E12" s="40" t="s">
        <v>152</v>
      </c>
      <c r="F12" s="49" t="s">
        <v>279</v>
      </c>
    </row>
    <row r="13" spans="1:6" x14ac:dyDescent="0.25">
      <c r="A13" s="40" t="s">
        <v>379</v>
      </c>
      <c r="B13" s="49">
        <v>0</v>
      </c>
      <c r="E13" s="40" t="s">
        <v>379</v>
      </c>
      <c r="F13" s="49">
        <v>0</v>
      </c>
    </row>
    <row r="14" spans="1:6" x14ac:dyDescent="0.25">
      <c r="A14" s="40" t="s">
        <v>154</v>
      </c>
      <c r="B14" s="49">
        <v>503</v>
      </c>
      <c r="E14" s="40" t="s">
        <v>154</v>
      </c>
      <c r="F14" s="49">
        <v>503</v>
      </c>
    </row>
    <row r="15" spans="1:6" x14ac:dyDescent="0.25">
      <c r="A15" s="40" t="s">
        <v>380</v>
      </c>
      <c r="B15" s="49" t="s">
        <v>276</v>
      </c>
      <c r="E15" s="40" t="s">
        <v>380</v>
      </c>
      <c r="F15" s="49" t="s">
        <v>280</v>
      </c>
    </row>
    <row r="16" spans="1:6" x14ac:dyDescent="0.25">
      <c r="A16" s="40" t="s">
        <v>156</v>
      </c>
      <c r="B16" s="49" t="s">
        <v>277</v>
      </c>
      <c r="E16" s="40" t="s">
        <v>156</v>
      </c>
      <c r="F16" s="49" t="s">
        <v>277</v>
      </c>
    </row>
    <row r="17" spans="1:6" ht="25" x14ac:dyDescent="0.25">
      <c r="A17" s="41" t="s">
        <v>381</v>
      </c>
      <c r="B17" s="49"/>
      <c r="E17" s="41" t="s">
        <v>381</v>
      </c>
      <c r="F17" s="49"/>
    </row>
    <row r="18" spans="1:6" x14ac:dyDescent="0.25">
      <c r="A18" s="40" t="s">
        <v>158</v>
      </c>
      <c r="B18" s="50">
        <v>45134</v>
      </c>
      <c r="E18" s="40" t="s">
        <v>158</v>
      </c>
      <c r="F18" s="50">
        <v>45134</v>
      </c>
    </row>
    <row r="19" spans="1:6" x14ac:dyDescent="0.25">
      <c r="A19" s="40" t="s">
        <v>159</v>
      </c>
      <c r="B19" s="49"/>
      <c r="E19" s="40" t="s">
        <v>159</v>
      </c>
      <c r="F19" s="49"/>
    </row>
    <row r="20" spans="1:6" x14ac:dyDescent="0.25">
      <c r="A20" s="40" t="s">
        <v>160</v>
      </c>
      <c r="B20" s="49" t="s">
        <v>169</v>
      </c>
      <c r="E20" s="40" t="s">
        <v>160</v>
      </c>
      <c r="F20" s="49" t="s">
        <v>169</v>
      </c>
    </row>
    <row r="21" spans="1:6" x14ac:dyDescent="0.25">
      <c r="A21" s="40" t="s">
        <v>382</v>
      </c>
      <c r="B21" s="49" t="s">
        <v>85</v>
      </c>
      <c r="E21" s="40" t="s">
        <v>382</v>
      </c>
      <c r="F21" s="49" t="s">
        <v>85</v>
      </c>
    </row>
    <row r="23" spans="1:6" x14ac:dyDescent="0.25">
      <c r="A23" s="23" t="str">
        <f>HYPERLINK("#'Factor List'!A1", "Back to Factor List")</f>
        <v>Back to Factor List</v>
      </c>
      <c r="B23" s="23" t="str">
        <f>HYPERLINK("#'Assumptions'!A1", "Assumptions")</f>
        <v>Assumptions</v>
      </c>
    </row>
    <row r="26" spans="1:6" s="57" customFormat="1" ht="39" x14ac:dyDescent="0.25">
      <c r="A26" s="56" t="s">
        <v>275</v>
      </c>
      <c r="B26" s="56" t="s">
        <v>418</v>
      </c>
      <c r="E26" s="58" t="s">
        <v>279</v>
      </c>
      <c r="F26" s="59" t="s">
        <v>419</v>
      </c>
    </row>
    <row r="27" spans="1:6" x14ac:dyDescent="0.25">
      <c r="A27" s="43">
        <v>0</v>
      </c>
      <c r="B27" s="44">
        <v>16.62</v>
      </c>
      <c r="E27" s="43">
        <v>7</v>
      </c>
      <c r="F27" s="44">
        <v>6.6</v>
      </c>
    </row>
    <row r="28" spans="1:6" x14ac:dyDescent="0.25">
      <c r="A28" s="43">
        <v>1</v>
      </c>
      <c r="B28" s="44">
        <v>15.89</v>
      </c>
      <c r="E28" s="43">
        <v>6</v>
      </c>
      <c r="F28" s="44">
        <v>5.71</v>
      </c>
    </row>
    <row r="29" spans="1:6" x14ac:dyDescent="0.25">
      <c r="A29" s="43">
        <v>2</v>
      </c>
      <c r="B29" s="44">
        <v>15.15</v>
      </c>
      <c r="E29" s="43">
        <v>5</v>
      </c>
      <c r="F29" s="44">
        <v>4.8</v>
      </c>
    </row>
    <row r="30" spans="1:6" x14ac:dyDescent="0.25">
      <c r="A30" s="43">
        <v>3</v>
      </c>
      <c r="B30" s="44">
        <v>14.4</v>
      </c>
      <c r="E30" s="43">
        <v>4</v>
      </c>
      <c r="F30" s="44">
        <v>3.87</v>
      </c>
    </row>
    <row r="31" spans="1:6" x14ac:dyDescent="0.25">
      <c r="A31" s="43">
        <v>4</v>
      </c>
      <c r="B31" s="44">
        <v>13.64</v>
      </c>
      <c r="E31" s="43">
        <v>3</v>
      </c>
      <c r="F31" s="44">
        <v>2.93</v>
      </c>
    </row>
    <row r="32" spans="1:6" x14ac:dyDescent="0.25">
      <c r="A32" s="43">
        <v>5</v>
      </c>
      <c r="B32" s="44">
        <v>12.86</v>
      </c>
      <c r="E32" s="43">
        <v>2</v>
      </c>
      <c r="F32" s="44">
        <v>1.97</v>
      </c>
    </row>
    <row r="33" spans="1:6" x14ac:dyDescent="0.25">
      <c r="A33" s="43">
        <v>6</v>
      </c>
      <c r="B33" s="44">
        <v>12.07</v>
      </c>
      <c r="E33" s="43">
        <v>1</v>
      </c>
      <c r="F33" s="44">
        <v>0.99</v>
      </c>
    </row>
    <row r="34" spans="1:6" x14ac:dyDescent="0.25">
      <c r="A34" s="43">
        <v>7</v>
      </c>
      <c r="B34" s="44">
        <v>11.27</v>
      </c>
      <c r="E34" s="43">
        <v>0</v>
      </c>
      <c r="F34" s="44">
        <v>0</v>
      </c>
    </row>
    <row r="35" spans="1:6" x14ac:dyDescent="0.25">
      <c r="A35" s="43">
        <v>8</v>
      </c>
      <c r="B35" s="44">
        <v>10.45</v>
      </c>
    </row>
    <row r="36" spans="1:6" x14ac:dyDescent="0.25">
      <c r="A36" s="43">
        <v>9</v>
      </c>
      <c r="B36" s="44">
        <v>9.6199999999999992</v>
      </c>
    </row>
    <row r="37" spans="1:6" x14ac:dyDescent="0.25">
      <c r="A37" s="43">
        <v>10</v>
      </c>
      <c r="B37" s="44">
        <v>8.7799999999999994</v>
      </c>
    </row>
    <row r="38" spans="1:6" x14ac:dyDescent="0.25">
      <c r="A38" s="43">
        <v>11</v>
      </c>
      <c r="B38" s="44">
        <v>7.92</v>
      </c>
    </row>
    <row r="39" spans="1:6" x14ac:dyDescent="0.25">
      <c r="A39" s="43">
        <v>12</v>
      </c>
      <c r="B39" s="44">
        <v>7.05</v>
      </c>
    </row>
    <row r="40" spans="1:6" x14ac:dyDescent="0.25">
      <c r="A40" s="43">
        <v>13</v>
      </c>
      <c r="B40" s="44">
        <v>6.16</v>
      </c>
    </row>
    <row r="41" spans="1:6" x14ac:dyDescent="0.25">
      <c r="A41" s="43">
        <v>14</v>
      </c>
      <c r="B41" s="44">
        <v>5.25</v>
      </c>
    </row>
    <row r="42" spans="1:6" x14ac:dyDescent="0.25">
      <c r="A42" s="43">
        <v>15</v>
      </c>
      <c r="B42" s="44">
        <v>4.33</v>
      </c>
    </row>
  </sheetData>
  <sheetProtection algorithmName="SHA-512" hashValue="fVVei5NhUhOEIwYYZb0XrcFspydvrXoGBITyWGSd+ytpa4nen/pQc7zql2BN4Boy65IwbKoGyJ+ZVrQ8UCfSjg==" saltValue="MAut/ZgFeSTJQqCVielI2g==" spinCount="100000" sheet="1" objects="1" scenarios="1"/>
  <conditionalFormatting sqref="A6:A21">
    <cfRule type="expression" dxfId="283" priority="5" stopIfTrue="1">
      <formula>MOD(ROW(),2)=0</formula>
    </cfRule>
    <cfRule type="expression" dxfId="282" priority="6" stopIfTrue="1">
      <formula>MOD(ROW(),2)&lt;&gt;0</formula>
    </cfRule>
  </conditionalFormatting>
  <conditionalFormatting sqref="B6:B21">
    <cfRule type="expression" dxfId="281" priority="7" stopIfTrue="1">
      <formula>MOD(ROW(),2)=0</formula>
    </cfRule>
    <cfRule type="expression" dxfId="280" priority="8" stopIfTrue="1">
      <formula>MOD(ROW(),2)&lt;&gt;0</formula>
    </cfRule>
  </conditionalFormatting>
  <conditionalFormatting sqref="A26:A42">
    <cfRule type="expression" dxfId="279" priority="9" stopIfTrue="1">
      <formula>MOD(ROW(),2)=0</formula>
    </cfRule>
    <cfRule type="expression" dxfId="278" priority="10" stopIfTrue="1">
      <formula>MOD(ROW(),2)&lt;&gt;0</formula>
    </cfRule>
  </conditionalFormatting>
  <conditionalFormatting sqref="B26:B42">
    <cfRule type="expression" dxfId="277" priority="11" stopIfTrue="1">
      <formula>MOD(ROW(),2)=0</formula>
    </cfRule>
    <cfRule type="expression" dxfId="276" priority="12" stopIfTrue="1">
      <formula>MOD(ROW(),2)&lt;&gt;0</formula>
    </cfRule>
  </conditionalFormatting>
  <conditionalFormatting sqref="E6:E21">
    <cfRule type="expression" dxfId="275" priority="13" stopIfTrue="1">
      <formula>MOD(ROW(),2)=0</formula>
    </cfRule>
    <cfRule type="expression" dxfId="274" priority="14" stopIfTrue="1">
      <formula>MOD(ROW(),2)&lt;&gt;0</formula>
    </cfRule>
  </conditionalFormatting>
  <conditionalFormatting sqref="F6:F21">
    <cfRule type="expression" dxfId="273" priority="15" stopIfTrue="1">
      <formula>MOD(ROW(),2)=0</formula>
    </cfRule>
    <cfRule type="expression" dxfId="272" priority="16" stopIfTrue="1">
      <formula>MOD(ROW(),2)&lt;&gt;0</formula>
    </cfRule>
  </conditionalFormatting>
  <conditionalFormatting sqref="E26:E34">
    <cfRule type="expression" dxfId="271" priority="17" stopIfTrue="1">
      <formula>MOD(ROW(),2)=0</formula>
    </cfRule>
    <cfRule type="expression" dxfId="270" priority="18" stopIfTrue="1">
      <formula>MOD(ROW(),2)&lt;&gt;0</formula>
    </cfRule>
  </conditionalFormatting>
  <conditionalFormatting sqref="F26:F34">
    <cfRule type="expression" dxfId="269" priority="19" stopIfTrue="1">
      <formula>MOD(ROW(),2)=0</formula>
    </cfRule>
    <cfRule type="expression" dxfId="268" priority="20" stopIfTrue="1">
      <formula>MOD(ROW(),2)&lt;&gt;0</formula>
    </cfRule>
  </conditionalFormatting>
  <pageMargins left="0.7" right="0.7" top="0.75" bottom="0.75" header="0.3" footer="0.3"/>
  <tableParts count="2">
    <tablePart r:id="rId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F7AAD-A656-48CF-841A-2549B6D3835E}">
  <sheetPr codeName="Sheet45"/>
  <dimension ref="A1:E79"/>
  <sheetViews>
    <sheetView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Scheme pays AA - x-605</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v>2015</v>
      </c>
      <c r="C8" s="49"/>
      <c r="D8" s="49"/>
      <c r="E8" s="49"/>
    </row>
    <row r="9" spans="1:5" x14ac:dyDescent="0.25">
      <c r="A9" s="40" t="s">
        <v>150</v>
      </c>
      <c r="B9" s="49" t="s">
        <v>281</v>
      </c>
      <c r="C9" s="49"/>
      <c r="D9" s="49"/>
      <c r="E9" s="49"/>
    </row>
    <row r="10" spans="1:5" x14ac:dyDescent="0.25">
      <c r="A10" s="40" t="s">
        <v>6</v>
      </c>
      <c r="B10" s="49" t="s">
        <v>282</v>
      </c>
      <c r="C10" s="49"/>
      <c r="D10" s="49"/>
      <c r="E10" s="49"/>
    </row>
    <row r="11" spans="1:5" x14ac:dyDescent="0.25">
      <c r="A11" s="40" t="s">
        <v>151</v>
      </c>
      <c r="B11" s="49" t="s">
        <v>216</v>
      </c>
      <c r="C11" s="49"/>
      <c r="D11" s="49"/>
      <c r="E11" s="49"/>
    </row>
    <row r="12" spans="1:5" x14ac:dyDescent="0.25">
      <c r="A12" s="40" t="s">
        <v>152</v>
      </c>
      <c r="B12" s="49" t="s">
        <v>166</v>
      </c>
      <c r="C12" s="49"/>
      <c r="D12" s="49"/>
      <c r="E12" s="49"/>
    </row>
    <row r="13" spans="1:5" x14ac:dyDescent="0.25">
      <c r="A13" s="40" t="s">
        <v>379</v>
      </c>
      <c r="B13" s="49">
        <v>0</v>
      </c>
      <c r="C13" s="49"/>
      <c r="D13" s="49"/>
      <c r="E13" s="49"/>
    </row>
    <row r="14" spans="1:5" x14ac:dyDescent="0.25">
      <c r="A14" s="40" t="s">
        <v>154</v>
      </c>
      <c r="B14" s="49">
        <v>605</v>
      </c>
      <c r="C14" s="49"/>
      <c r="D14" s="49"/>
      <c r="E14" s="49"/>
    </row>
    <row r="15" spans="1:5" x14ac:dyDescent="0.25">
      <c r="A15" s="40" t="s">
        <v>380</v>
      </c>
      <c r="B15" s="49" t="s">
        <v>283</v>
      </c>
      <c r="C15" s="49"/>
      <c r="D15" s="49"/>
      <c r="E15" s="49"/>
    </row>
    <row r="16" spans="1:5" x14ac:dyDescent="0.25">
      <c r="A16" s="40" t="s">
        <v>156</v>
      </c>
      <c r="B16" s="49" t="s">
        <v>284</v>
      </c>
      <c r="C16" s="49"/>
      <c r="D16" s="49"/>
      <c r="E16" s="49"/>
    </row>
    <row r="17" spans="1:5" x14ac:dyDescent="0.25">
      <c r="A17" s="41" t="s">
        <v>381</v>
      </c>
      <c r="B17" s="49"/>
      <c r="C17" s="49"/>
      <c r="D17" s="49"/>
      <c r="E17" s="49"/>
    </row>
    <row r="18" spans="1:5" x14ac:dyDescent="0.25">
      <c r="A18" s="40" t="s">
        <v>158</v>
      </c>
      <c r="B18" s="50">
        <v>45134</v>
      </c>
      <c r="C18" s="50"/>
      <c r="D18" s="50"/>
      <c r="E18" s="50"/>
    </row>
    <row r="19" spans="1:5" x14ac:dyDescent="0.25">
      <c r="A19" s="40" t="s">
        <v>159</v>
      </c>
      <c r="B19" s="49"/>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26" x14ac:dyDescent="0.25">
      <c r="A26" s="56" t="s">
        <v>383</v>
      </c>
      <c r="B26" s="56" t="s">
        <v>420</v>
      </c>
      <c r="C26" s="56" t="s">
        <v>421</v>
      </c>
      <c r="D26" s="56" t="s">
        <v>422</v>
      </c>
      <c r="E26" s="56" t="s">
        <v>423</v>
      </c>
    </row>
    <row r="27" spans="1:5" x14ac:dyDescent="0.25">
      <c r="A27" s="43">
        <v>16</v>
      </c>
      <c r="B27" s="44">
        <v>8.81</v>
      </c>
      <c r="C27" s="44">
        <v>8.4</v>
      </c>
      <c r="D27" s="44">
        <v>8</v>
      </c>
      <c r="E27" s="44">
        <v>7.61</v>
      </c>
    </row>
    <row r="28" spans="1:5" x14ac:dyDescent="0.25">
      <c r="A28" s="43">
        <v>17</v>
      </c>
      <c r="B28" s="44">
        <v>8.94</v>
      </c>
      <c r="C28" s="44">
        <v>8.52</v>
      </c>
      <c r="D28" s="44">
        <v>8.11</v>
      </c>
      <c r="E28" s="44">
        <v>7.72</v>
      </c>
    </row>
    <row r="29" spans="1:5" x14ac:dyDescent="0.25">
      <c r="A29" s="43">
        <v>18</v>
      </c>
      <c r="B29" s="44">
        <v>9.07</v>
      </c>
      <c r="C29" s="44">
        <v>8.64</v>
      </c>
      <c r="D29" s="44">
        <v>8.23</v>
      </c>
      <c r="E29" s="44">
        <v>7.82</v>
      </c>
    </row>
    <row r="30" spans="1:5" x14ac:dyDescent="0.25">
      <c r="A30" s="43">
        <v>19</v>
      </c>
      <c r="B30" s="44">
        <v>9.1999999999999993</v>
      </c>
      <c r="C30" s="44">
        <v>8.76</v>
      </c>
      <c r="D30" s="44">
        <v>8.34</v>
      </c>
      <c r="E30" s="44">
        <v>7.93</v>
      </c>
    </row>
    <row r="31" spans="1:5" x14ac:dyDescent="0.25">
      <c r="A31" s="43">
        <v>20</v>
      </c>
      <c r="B31" s="44">
        <v>9.33</v>
      </c>
      <c r="C31" s="44">
        <v>8.89</v>
      </c>
      <c r="D31" s="44">
        <v>8.4600000000000009</v>
      </c>
      <c r="E31" s="44">
        <v>8.0399999999999991</v>
      </c>
    </row>
    <row r="32" spans="1:5" x14ac:dyDescent="0.25">
      <c r="A32" s="43">
        <v>21</v>
      </c>
      <c r="B32" s="44">
        <v>9.4600000000000009</v>
      </c>
      <c r="C32" s="44">
        <v>9.02</v>
      </c>
      <c r="D32" s="44">
        <v>8.58</v>
      </c>
      <c r="E32" s="44">
        <v>8.16</v>
      </c>
    </row>
    <row r="33" spans="1:5" x14ac:dyDescent="0.25">
      <c r="A33" s="43">
        <v>22</v>
      </c>
      <c r="B33" s="44">
        <v>9.6</v>
      </c>
      <c r="C33" s="44">
        <v>9.14</v>
      </c>
      <c r="D33" s="44">
        <v>8.6999999999999993</v>
      </c>
      <c r="E33" s="44">
        <v>8.27</v>
      </c>
    </row>
    <row r="34" spans="1:5" x14ac:dyDescent="0.25">
      <c r="A34" s="43">
        <v>23</v>
      </c>
      <c r="B34" s="44">
        <v>9.73</v>
      </c>
      <c r="C34" s="44">
        <v>9.27</v>
      </c>
      <c r="D34" s="44">
        <v>8.82</v>
      </c>
      <c r="E34" s="44">
        <v>8.39</v>
      </c>
    </row>
    <row r="35" spans="1:5" x14ac:dyDescent="0.25">
      <c r="A35" s="43">
        <v>24</v>
      </c>
      <c r="B35" s="44">
        <v>9.8699999999999992</v>
      </c>
      <c r="C35" s="44">
        <v>9.41</v>
      </c>
      <c r="D35" s="44">
        <v>8.9499999999999993</v>
      </c>
      <c r="E35" s="44">
        <v>8.5</v>
      </c>
    </row>
    <row r="36" spans="1:5" x14ac:dyDescent="0.25">
      <c r="A36" s="43">
        <v>25</v>
      </c>
      <c r="B36" s="44">
        <v>10.01</v>
      </c>
      <c r="C36" s="44">
        <v>9.5399999999999991</v>
      </c>
      <c r="D36" s="44">
        <v>9.08</v>
      </c>
      <c r="E36" s="44">
        <v>8.6199999999999992</v>
      </c>
    </row>
    <row r="37" spans="1:5" x14ac:dyDescent="0.25">
      <c r="A37" s="43">
        <v>26</v>
      </c>
      <c r="B37" s="44">
        <v>10.16</v>
      </c>
      <c r="C37" s="44">
        <v>9.68</v>
      </c>
      <c r="D37" s="44">
        <v>9.1999999999999993</v>
      </c>
      <c r="E37" s="44">
        <v>8.74</v>
      </c>
    </row>
    <row r="38" spans="1:5" x14ac:dyDescent="0.25">
      <c r="A38" s="43">
        <v>27</v>
      </c>
      <c r="B38" s="44">
        <v>10.3</v>
      </c>
      <c r="C38" s="44">
        <v>9.81</v>
      </c>
      <c r="D38" s="44">
        <v>9.33</v>
      </c>
      <c r="E38" s="44">
        <v>8.8699999999999992</v>
      </c>
    </row>
    <row r="39" spans="1:5" x14ac:dyDescent="0.25">
      <c r="A39" s="43">
        <v>28</v>
      </c>
      <c r="B39" s="44">
        <v>10.45</v>
      </c>
      <c r="C39" s="44">
        <v>9.9499999999999993</v>
      </c>
      <c r="D39" s="44">
        <v>9.4700000000000006</v>
      </c>
      <c r="E39" s="44">
        <v>8.99</v>
      </c>
    </row>
    <row r="40" spans="1:5" x14ac:dyDescent="0.25">
      <c r="A40" s="43">
        <v>29</v>
      </c>
      <c r="B40" s="44">
        <v>10.6</v>
      </c>
      <c r="C40" s="44">
        <v>10.09</v>
      </c>
      <c r="D40" s="44">
        <v>9.6</v>
      </c>
      <c r="E40" s="44">
        <v>9.1199999999999992</v>
      </c>
    </row>
    <row r="41" spans="1:5" x14ac:dyDescent="0.25">
      <c r="A41" s="43">
        <v>30</v>
      </c>
      <c r="B41" s="44">
        <v>10.75</v>
      </c>
      <c r="C41" s="44">
        <v>10.24</v>
      </c>
      <c r="D41" s="44">
        <v>9.73</v>
      </c>
      <c r="E41" s="44">
        <v>9.24</v>
      </c>
    </row>
    <row r="42" spans="1:5" x14ac:dyDescent="0.25">
      <c r="A42" s="43">
        <v>31</v>
      </c>
      <c r="B42" s="44">
        <v>10.91</v>
      </c>
      <c r="C42" s="44">
        <v>10.38</v>
      </c>
      <c r="D42" s="44">
        <v>9.8699999999999992</v>
      </c>
      <c r="E42" s="44">
        <v>9.3699999999999992</v>
      </c>
    </row>
    <row r="43" spans="1:5" x14ac:dyDescent="0.25">
      <c r="A43" s="43">
        <v>32</v>
      </c>
      <c r="B43" s="44">
        <v>11.07</v>
      </c>
      <c r="C43" s="44">
        <v>10.53</v>
      </c>
      <c r="D43" s="44">
        <v>10.01</v>
      </c>
      <c r="E43" s="44">
        <v>9.51</v>
      </c>
    </row>
    <row r="44" spans="1:5" x14ac:dyDescent="0.25">
      <c r="A44" s="43">
        <v>33</v>
      </c>
      <c r="B44" s="44">
        <v>11.23</v>
      </c>
      <c r="C44" s="44">
        <v>10.68</v>
      </c>
      <c r="D44" s="44">
        <v>10.16</v>
      </c>
      <c r="E44" s="44">
        <v>9.64</v>
      </c>
    </row>
    <row r="45" spans="1:5" x14ac:dyDescent="0.25">
      <c r="A45" s="43">
        <v>34</v>
      </c>
      <c r="B45" s="44">
        <v>11.39</v>
      </c>
      <c r="C45" s="44">
        <v>10.84</v>
      </c>
      <c r="D45" s="44">
        <v>10.3</v>
      </c>
      <c r="E45" s="44">
        <v>9.7799999999999994</v>
      </c>
    </row>
    <row r="46" spans="1:5" x14ac:dyDescent="0.25">
      <c r="A46" s="43">
        <v>35</v>
      </c>
      <c r="B46" s="44">
        <v>11.55</v>
      </c>
      <c r="C46" s="44">
        <v>10.99</v>
      </c>
      <c r="D46" s="44">
        <v>10.45</v>
      </c>
      <c r="E46" s="44">
        <v>9.91</v>
      </c>
    </row>
    <row r="47" spans="1:5" x14ac:dyDescent="0.25">
      <c r="A47" s="43">
        <v>36</v>
      </c>
      <c r="B47" s="44">
        <v>11.72</v>
      </c>
      <c r="C47" s="44">
        <v>11.15</v>
      </c>
      <c r="D47" s="44">
        <v>10.6</v>
      </c>
      <c r="E47" s="44">
        <v>10.050000000000001</v>
      </c>
    </row>
    <row r="48" spans="1:5" x14ac:dyDescent="0.25">
      <c r="A48" s="43">
        <v>37</v>
      </c>
      <c r="B48" s="44">
        <v>11.89</v>
      </c>
      <c r="C48" s="44">
        <v>11.31</v>
      </c>
      <c r="D48" s="44">
        <v>10.75</v>
      </c>
      <c r="E48" s="44">
        <v>10.199999999999999</v>
      </c>
    </row>
    <row r="49" spans="1:5" x14ac:dyDescent="0.25">
      <c r="A49" s="43">
        <v>38</v>
      </c>
      <c r="B49" s="44">
        <v>12.07</v>
      </c>
      <c r="C49" s="44">
        <v>11.48</v>
      </c>
      <c r="D49" s="44">
        <v>10.9</v>
      </c>
      <c r="E49" s="44">
        <v>10.34</v>
      </c>
    </row>
    <row r="50" spans="1:5" x14ac:dyDescent="0.25">
      <c r="A50" s="43">
        <v>39</v>
      </c>
      <c r="B50" s="44">
        <v>12.24</v>
      </c>
      <c r="C50" s="44">
        <v>11.64</v>
      </c>
      <c r="D50" s="44">
        <v>11.06</v>
      </c>
      <c r="E50" s="44">
        <v>10.49</v>
      </c>
    </row>
    <row r="51" spans="1:5" x14ac:dyDescent="0.25">
      <c r="A51" s="43">
        <v>40</v>
      </c>
      <c r="B51" s="44">
        <v>12.42</v>
      </c>
      <c r="C51" s="44">
        <v>11.81</v>
      </c>
      <c r="D51" s="44">
        <v>11.22</v>
      </c>
      <c r="E51" s="44">
        <v>10.64</v>
      </c>
    </row>
    <row r="52" spans="1:5" x14ac:dyDescent="0.25">
      <c r="A52" s="43">
        <v>41</v>
      </c>
      <c r="B52" s="44">
        <v>12.6</v>
      </c>
      <c r="C52" s="44">
        <v>11.99</v>
      </c>
      <c r="D52" s="44">
        <v>11.38</v>
      </c>
      <c r="E52" s="44">
        <v>10.79</v>
      </c>
    </row>
    <row r="53" spans="1:5" x14ac:dyDescent="0.25">
      <c r="A53" s="43">
        <v>42</v>
      </c>
      <c r="B53" s="44">
        <v>12.79</v>
      </c>
      <c r="C53" s="44">
        <v>12.16</v>
      </c>
      <c r="D53" s="44">
        <v>11.55</v>
      </c>
      <c r="E53" s="44">
        <v>10.95</v>
      </c>
    </row>
    <row r="54" spans="1:5" x14ac:dyDescent="0.25">
      <c r="A54" s="43">
        <v>43</v>
      </c>
      <c r="B54" s="44">
        <v>12.98</v>
      </c>
      <c r="C54" s="44">
        <v>12.34</v>
      </c>
      <c r="D54" s="44">
        <v>11.71</v>
      </c>
      <c r="E54" s="44">
        <v>11.11</v>
      </c>
    </row>
    <row r="55" spans="1:5" x14ac:dyDescent="0.25">
      <c r="A55" s="43">
        <v>44</v>
      </c>
      <c r="B55" s="44">
        <v>13.17</v>
      </c>
      <c r="C55" s="44">
        <v>12.52</v>
      </c>
      <c r="D55" s="44">
        <v>11.89</v>
      </c>
      <c r="E55" s="44">
        <v>11.27</v>
      </c>
    </row>
    <row r="56" spans="1:5" x14ac:dyDescent="0.25">
      <c r="A56" s="43">
        <v>45</v>
      </c>
      <c r="B56" s="44">
        <v>13.37</v>
      </c>
      <c r="C56" s="44">
        <v>12.71</v>
      </c>
      <c r="D56" s="44">
        <v>12.06</v>
      </c>
      <c r="E56" s="44">
        <v>11.43</v>
      </c>
    </row>
    <row r="57" spans="1:5" x14ac:dyDescent="0.25">
      <c r="A57" s="43">
        <v>46</v>
      </c>
      <c r="B57" s="44">
        <v>13.57</v>
      </c>
      <c r="C57" s="44">
        <v>12.9</v>
      </c>
      <c r="D57" s="44">
        <v>12.24</v>
      </c>
      <c r="E57" s="44">
        <v>11.6</v>
      </c>
    </row>
    <row r="58" spans="1:5" x14ac:dyDescent="0.25">
      <c r="A58" s="43">
        <v>47</v>
      </c>
      <c r="B58" s="44">
        <v>13.78</v>
      </c>
      <c r="C58" s="44">
        <v>13.09</v>
      </c>
      <c r="D58" s="44">
        <v>12.42</v>
      </c>
      <c r="E58" s="44">
        <v>11.77</v>
      </c>
    </row>
    <row r="59" spans="1:5" x14ac:dyDescent="0.25">
      <c r="A59" s="43">
        <v>48</v>
      </c>
      <c r="B59" s="44">
        <v>13.99</v>
      </c>
      <c r="C59" s="44">
        <v>13.29</v>
      </c>
      <c r="D59" s="44">
        <v>12.61</v>
      </c>
      <c r="E59" s="44">
        <v>11.94</v>
      </c>
    </row>
    <row r="60" spans="1:5" x14ac:dyDescent="0.25">
      <c r="A60" s="43">
        <v>49</v>
      </c>
      <c r="B60" s="44">
        <v>14.2</v>
      </c>
      <c r="C60" s="44">
        <v>13.49</v>
      </c>
      <c r="D60" s="44">
        <v>12.8</v>
      </c>
      <c r="E60" s="44">
        <v>12.12</v>
      </c>
    </row>
    <row r="61" spans="1:5" x14ac:dyDescent="0.25">
      <c r="A61" s="43">
        <v>50</v>
      </c>
      <c r="B61" s="44">
        <v>14.42</v>
      </c>
      <c r="C61" s="44">
        <v>13.7</v>
      </c>
      <c r="D61" s="44">
        <v>12.99</v>
      </c>
      <c r="E61" s="44">
        <v>12.31</v>
      </c>
    </row>
    <row r="62" spans="1:5" x14ac:dyDescent="0.25">
      <c r="A62" s="43">
        <v>51</v>
      </c>
      <c r="B62" s="44">
        <v>14.65</v>
      </c>
      <c r="C62" s="44">
        <v>13.91</v>
      </c>
      <c r="D62" s="44">
        <v>13.19</v>
      </c>
      <c r="E62" s="44">
        <v>12.49</v>
      </c>
    </row>
    <row r="63" spans="1:5" x14ac:dyDescent="0.25">
      <c r="A63" s="43">
        <v>52</v>
      </c>
      <c r="B63" s="44">
        <v>14.88</v>
      </c>
      <c r="C63" s="44">
        <v>14.13</v>
      </c>
      <c r="D63" s="44">
        <v>13.4</v>
      </c>
      <c r="E63" s="44">
        <v>12.68</v>
      </c>
    </row>
    <row r="64" spans="1:5" x14ac:dyDescent="0.25">
      <c r="A64" s="43">
        <v>53</v>
      </c>
      <c r="B64" s="44">
        <v>15.11</v>
      </c>
      <c r="C64" s="44">
        <v>14.35</v>
      </c>
      <c r="D64" s="44">
        <v>13.6</v>
      </c>
      <c r="E64" s="44">
        <v>12.88</v>
      </c>
    </row>
    <row r="65" spans="1:5" x14ac:dyDescent="0.25">
      <c r="A65" s="43">
        <v>54</v>
      </c>
      <c r="B65" s="44">
        <v>15.36</v>
      </c>
      <c r="C65" s="44">
        <v>14.58</v>
      </c>
      <c r="D65" s="44">
        <v>13.82</v>
      </c>
      <c r="E65" s="44">
        <v>13.08</v>
      </c>
    </row>
    <row r="66" spans="1:5" x14ac:dyDescent="0.25">
      <c r="A66" s="43">
        <v>55</v>
      </c>
      <c r="B66" s="44">
        <v>15.61</v>
      </c>
      <c r="C66" s="44">
        <v>14.81</v>
      </c>
      <c r="D66" s="44">
        <v>14.04</v>
      </c>
      <c r="E66" s="44">
        <v>13.29</v>
      </c>
    </row>
    <row r="67" spans="1:5" x14ac:dyDescent="0.25">
      <c r="A67" s="43">
        <v>56</v>
      </c>
      <c r="B67" s="44">
        <v>15.86</v>
      </c>
      <c r="C67" s="44">
        <v>15.05</v>
      </c>
      <c r="D67" s="44">
        <v>14.27</v>
      </c>
      <c r="E67" s="44">
        <v>13.5</v>
      </c>
    </row>
    <row r="68" spans="1:5" x14ac:dyDescent="0.25">
      <c r="A68" s="43">
        <v>57</v>
      </c>
      <c r="B68" s="44">
        <v>16.13</v>
      </c>
      <c r="C68" s="44">
        <v>15.3</v>
      </c>
      <c r="D68" s="44">
        <v>14.5</v>
      </c>
      <c r="E68" s="44">
        <v>13.72</v>
      </c>
    </row>
    <row r="69" spans="1:5" x14ac:dyDescent="0.25">
      <c r="A69" s="43">
        <v>58</v>
      </c>
      <c r="B69" s="44">
        <v>16.399999999999999</v>
      </c>
      <c r="C69" s="44">
        <v>15.56</v>
      </c>
      <c r="D69" s="44">
        <v>14.74</v>
      </c>
      <c r="E69" s="44">
        <v>13.95</v>
      </c>
    </row>
    <row r="70" spans="1:5" x14ac:dyDescent="0.25">
      <c r="A70" s="43">
        <v>59</v>
      </c>
      <c r="B70" s="44">
        <v>16.690000000000001</v>
      </c>
      <c r="C70" s="44">
        <v>15.83</v>
      </c>
      <c r="D70" s="44">
        <v>15</v>
      </c>
      <c r="E70" s="44">
        <v>14.19</v>
      </c>
    </row>
    <row r="71" spans="1:5" x14ac:dyDescent="0.25">
      <c r="A71" s="43">
        <v>60</v>
      </c>
      <c r="B71" s="44">
        <v>16.98</v>
      </c>
      <c r="C71" s="44">
        <v>16.11</v>
      </c>
      <c r="D71" s="44">
        <v>15.26</v>
      </c>
      <c r="E71" s="44">
        <v>14.43</v>
      </c>
    </row>
    <row r="72" spans="1:5" x14ac:dyDescent="0.25">
      <c r="A72" s="43">
        <v>61</v>
      </c>
      <c r="B72" s="44">
        <v>17.29</v>
      </c>
      <c r="C72" s="44">
        <v>16.399999999999999</v>
      </c>
      <c r="D72" s="44">
        <v>15.53</v>
      </c>
      <c r="E72" s="44">
        <v>14.69</v>
      </c>
    </row>
    <row r="73" spans="1:5" x14ac:dyDescent="0.25">
      <c r="A73" s="43">
        <v>62</v>
      </c>
      <c r="B73" s="44">
        <v>17.62</v>
      </c>
      <c r="C73" s="44">
        <v>16.7</v>
      </c>
      <c r="D73" s="44">
        <v>15.82</v>
      </c>
      <c r="E73" s="44">
        <v>14.96</v>
      </c>
    </row>
    <row r="74" spans="1:5" x14ac:dyDescent="0.25">
      <c r="A74" s="43">
        <v>63</v>
      </c>
      <c r="B74" s="44">
        <v>17.96</v>
      </c>
      <c r="C74" s="44">
        <v>17.03</v>
      </c>
      <c r="D74" s="44">
        <v>16.12</v>
      </c>
      <c r="E74" s="44">
        <v>15.24</v>
      </c>
    </row>
    <row r="75" spans="1:5" x14ac:dyDescent="0.25">
      <c r="A75" s="43">
        <v>64</v>
      </c>
      <c r="B75" s="44">
        <v>18.32</v>
      </c>
      <c r="C75" s="44">
        <v>17.37</v>
      </c>
      <c r="D75" s="44">
        <v>16.440000000000001</v>
      </c>
      <c r="E75" s="44">
        <v>15.54</v>
      </c>
    </row>
    <row r="76" spans="1:5" x14ac:dyDescent="0.25">
      <c r="A76" s="43">
        <v>65</v>
      </c>
      <c r="B76" s="44">
        <v>18.16</v>
      </c>
      <c r="C76" s="44">
        <v>17.73</v>
      </c>
      <c r="D76" s="44">
        <v>16.78</v>
      </c>
      <c r="E76" s="44">
        <v>15.86</v>
      </c>
    </row>
    <row r="77" spans="1:5" x14ac:dyDescent="0.25">
      <c r="A77" s="43">
        <v>66</v>
      </c>
      <c r="B77" s="44">
        <v>0</v>
      </c>
      <c r="C77" s="44">
        <v>17.57</v>
      </c>
      <c r="D77" s="44">
        <v>17.14</v>
      </c>
      <c r="E77" s="44">
        <v>16.2</v>
      </c>
    </row>
    <row r="78" spans="1:5" x14ac:dyDescent="0.25">
      <c r="A78" s="43">
        <v>67</v>
      </c>
      <c r="B78" s="44">
        <v>0</v>
      </c>
      <c r="C78" s="44">
        <v>0</v>
      </c>
      <c r="D78" s="44">
        <v>16.98</v>
      </c>
      <c r="E78" s="44">
        <v>16.55</v>
      </c>
    </row>
    <row r="79" spans="1:5" x14ac:dyDescent="0.25">
      <c r="A79" s="43">
        <v>68</v>
      </c>
      <c r="B79" s="44">
        <v>0</v>
      </c>
      <c r="C79" s="44">
        <v>0</v>
      </c>
      <c r="D79" s="44">
        <v>0</v>
      </c>
      <c r="E79" s="44">
        <v>16.39</v>
      </c>
    </row>
  </sheetData>
  <sheetProtection algorithmName="SHA-512" hashValue="KXigZdMGot61PGU7GD55Ehzo/N/oYUTPIkaItXI8bqnQOV2IK88sPPm9DpVntN173M2XyOY+Mzk94qjkbQ9Iig==" saltValue="frQEjke0SYL3783yolOwBA==" spinCount="100000" sheet="1" objects="1" scenarios="1"/>
  <conditionalFormatting sqref="A6:A21">
    <cfRule type="expression" dxfId="267" priority="1" stopIfTrue="1">
      <formula>MOD(ROW(),2)=0</formula>
    </cfRule>
    <cfRule type="expression" dxfId="266" priority="2" stopIfTrue="1">
      <formula>MOD(ROW(),2)&lt;&gt;0</formula>
    </cfRule>
  </conditionalFormatting>
  <conditionalFormatting sqref="B6:E21">
    <cfRule type="expression" dxfId="265" priority="3" stopIfTrue="1">
      <formula>MOD(ROW(),2)=0</formula>
    </cfRule>
    <cfRule type="expression" dxfId="264" priority="4" stopIfTrue="1">
      <formula>MOD(ROW(),2)&lt;&gt;0</formula>
    </cfRule>
  </conditionalFormatting>
  <conditionalFormatting sqref="A26:A79">
    <cfRule type="expression" dxfId="263" priority="5" stopIfTrue="1">
      <formula>MOD(ROW(),2)=0</formula>
    </cfRule>
    <cfRule type="expression" dxfId="262" priority="6" stopIfTrue="1">
      <formula>MOD(ROW(),2)&lt;&gt;0</formula>
    </cfRule>
  </conditionalFormatting>
  <conditionalFormatting sqref="B26:E79">
    <cfRule type="expression" dxfId="261" priority="7" stopIfTrue="1">
      <formula>MOD(ROW(),2)=0</formula>
    </cfRule>
    <cfRule type="expression" dxfId="260" priority="8"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95B54-25EA-4C6F-A56B-29AB0B1427FE}">
  <sheetPr codeName="Sheet46"/>
  <dimension ref="A1:C47"/>
  <sheetViews>
    <sheetView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Scheme pays AA - x-607</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281</v>
      </c>
      <c r="C9" s="49"/>
    </row>
    <row r="10" spans="1:3" ht="25" x14ac:dyDescent="0.25">
      <c r="A10" s="40" t="s">
        <v>6</v>
      </c>
      <c r="B10" s="49" t="s">
        <v>285</v>
      </c>
      <c r="C10" s="49"/>
    </row>
    <row r="11" spans="1:3" x14ac:dyDescent="0.25">
      <c r="A11" s="40" t="s">
        <v>151</v>
      </c>
      <c r="B11" s="49" t="s">
        <v>216</v>
      </c>
      <c r="C11" s="49"/>
    </row>
    <row r="12" spans="1:3" x14ac:dyDescent="0.25">
      <c r="A12" s="40" t="s">
        <v>152</v>
      </c>
      <c r="B12" s="49" t="s">
        <v>166</v>
      </c>
      <c r="C12" s="49"/>
    </row>
    <row r="13" spans="1:3" x14ac:dyDescent="0.25">
      <c r="A13" s="40" t="s">
        <v>379</v>
      </c>
      <c r="B13" s="49">
        <v>0</v>
      </c>
      <c r="C13" s="49"/>
    </row>
    <row r="14" spans="1:3" x14ac:dyDescent="0.25">
      <c r="A14" s="40" t="s">
        <v>154</v>
      </c>
      <c r="B14" s="49">
        <v>607</v>
      </c>
      <c r="C14" s="49"/>
    </row>
    <row r="15" spans="1:3" x14ac:dyDescent="0.25">
      <c r="A15" s="40" t="s">
        <v>380</v>
      </c>
      <c r="B15" s="49" t="s">
        <v>286</v>
      </c>
      <c r="C15" s="49"/>
    </row>
    <row r="16" spans="1:3" x14ac:dyDescent="0.25">
      <c r="A16" s="40" t="s">
        <v>156</v>
      </c>
      <c r="B16" s="49" t="s">
        <v>287</v>
      </c>
      <c r="C16" s="49"/>
    </row>
    <row r="17" spans="1:3" x14ac:dyDescent="0.25">
      <c r="A17" s="41" t="s">
        <v>381</v>
      </c>
      <c r="B17" s="49"/>
      <c r="C17" s="49"/>
    </row>
    <row r="18" spans="1:3" x14ac:dyDescent="0.25">
      <c r="A18" s="40" t="s">
        <v>158</v>
      </c>
      <c r="B18" s="50">
        <v>45134</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13" x14ac:dyDescent="0.25">
      <c r="A26" s="56" t="s">
        <v>383</v>
      </c>
      <c r="B26" s="56" t="s">
        <v>424</v>
      </c>
      <c r="C26" s="56" t="s">
        <v>425</v>
      </c>
    </row>
    <row r="27" spans="1:3" x14ac:dyDescent="0.25">
      <c r="A27" s="43">
        <v>55</v>
      </c>
      <c r="B27" s="44">
        <v>24.11</v>
      </c>
      <c r="C27" s="44">
        <v>24.11</v>
      </c>
    </row>
    <row r="28" spans="1:3" x14ac:dyDescent="0.25">
      <c r="A28" s="43">
        <v>56</v>
      </c>
      <c r="B28" s="44">
        <v>23.53</v>
      </c>
      <c r="C28" s="44">
        <v>23.53</v>
      </c>
    </row>
    <row r="29" spans="1:3" x14ac:dyDescent="0.25">
      <c r="A29" s="43">
        <v>57</v>
      </c>
      <c r="B29" s="44">
        <v>22.95</v>
      </c>
      <c r="C29" s="44">
        <v>22.95</v>
      </c>
    </row>
    <row r="30" spans="1:3" x14ac:dyDescent="0.25">
      <c r="A30" s="43">
        <v>58</v>
      </c>
      <c r="B30" s="44">
        <v>22.36</v>
      </c>
      <c r="C30" s="44">
        <v>22.36</v>
      </c>
    </row>
    <row r="31" spans="1:3" x14ac:dyDescent="0.25">
      <c r="A31" s="43">
        <v>59</v>
      </c>
      <c r="B31" s="44">
        <v>21.77</v>
      </c>
      <c r="C31" s="44">
        <v>21.77</v>
      </c>
    </row>
    <row r="32" spans="1:3" x14ac:dyDescent="0.25">
      <c r="A32" s="43">
        <v>60</v>
      </c>
      <c r="B32" s="44">
        <v>21.18</v>
      </c>
      <c r="C32" s="44">
        <v>21.18</v>
      </c>
    </row>
    <row r="33" spans="1:3" x14ac:dyDescent="0.25">
      <c r="A33" s="43">
        <v>61</v>
      </c>
      <c r="B33" s="44">
        <v>20.58</v>
      </c>
      <c r="C33" s="44">
        <v>20.58</v>
      </c>
    </row>
    <row r="34" spans="1:3" x14ac:dyDescent="0.25">
      <c r="A34" s="43">
        <v>62</v>
      </c>
      <c r="B34" s="44">
        <v>19.989999999999998</v>
      </c>
      <c r="C34" s="44">
        <v>19.989999999999998</v>
      </c>
    </row>
    <row r="35" spans="1:3" x14ac:dyDescent="0.25">
      <c r="A35" s="43">
        <v>63</v>
      </c>
      <c r="B35" s="44">
        <v>19.39</v>
      </c>
      <c r="C35" s="44">
        <v>19.39</v>
      </c>
    </row>
    <row r="36" spans="1:3" x14ac:dyDescent="0.25">
      <c r="A36" s="43">
        <v>64</v>
      </c>
      <c r="B36" s="44">
        <v>18.8</v>
      </c>
      <c r="C36" s="44">
        <v>18.8</v>
      </c>
    </row>
    <row r="37" spans="1:3" x14ac:dyDescent="0.25">
      <c r="A37" s="43">
        <v>65</v>
      </c>
      <c r="B37" s="44">
        <v>18.16</v>
      </c>
      <c r="C37" s="44">
        <v>18.16</v>
      </c>
    </row>
    <row r="38" spans="1:3" x14ac:dyDescent="0.25">
      <c r="A38" s="43">
        <v>66</v>
      </c>
      <c r="B38" s="44">
        <v>17.48</v>
      </c>
      <c r="C38" s="44">
        <v>17.48</v>
      </c>
    </row>
    <row r="39" spans="1:3" x14ac:dyDescent="0.25">
      <c r="A39" s="43">
        <v>67</v>
      </c>
      <c r="B39" s="44">
        <v>16.8</v>
      </c>
      <c r="C39" s="44">
        <v>16.8</v>
      </c>
    </row>
    <row r="40" spans="1:3" x14ac:dyDescent="0.25">
      <c r="A40" s="43">
        <v>68</v>
      </c>
      <c r="B40" s="44">
        <v>16.11</v>
      </c>
      <c r="C40" s="44">
        <v>16.11</v>
      </c>
    </row>
    <row r="41" spans="1:3" x14ac:dyDescent="0.25">
      <c r="A41" s="43">
        <v>69</v>
      </c>
      <c r="B41" s="44">
        <v>15.43</v>
      </c>
      <c r="C41" s="44">
        <v>15.43</v>
      </c>
    </row>
    <row r="42" spans="1:3" x14ac:dyDescent="0.25">
      <c r="A42" s="43">
        <v>70</v>
      </c>
      <c r="B42" s="44">
        <v>14.74</v>
      </c>
      <c r="C42" s="44">
        <v>14.74</v>
      </c>
    </row>
    <row r="43" spans="1:3" x14ac:dyDescent="0.25">
      <c r="A43" s="43">
        <v>71</v>
      </c>
      <c r="B43" s="44">
        <v>14.07</v>
      </c>
      <c r="C43" s="44">
        <v>14.07</v>
      </c>
    </row>
    <row r="44" spans="1:3" x14ac:dyDescent="0.25">
      <c r="A44" s="43">
        <v>72</v>
      </c>
      <c r="B44" s="44">
        <v>13.4</v>
      </c>
      <c r="C44" s="44">
        <v>13.4</v>
      </c>
    </row>
    <row r="45" spans="1:3" x14ac:dyDescent="0.25">
      <c r="A45" s="43">
        <v>73</v>
      </c>
      <c r="B45" s="44">
        <v>12.74</v>
      </c>
      <c r="C45" s="44">
        <v>12.74</v>
      </c>
    </row>
    <row r="46" spans="1:3" x14ac:dyDescent="0.25">
      <c r="A46" s="43">
        <v>74</v>
      </c>
      <c r="B46" s="44">
        <v>12.09</v>
      </c>
      <c r="C46" s="44">
        <v>12.09</v>
      </c>
    </row>
    <row r="47" spans="1:3" x14ac:dyDescent="0.25">
      <c r="A47" s="43">
        <v>75</v>
      </c>
      <c r="B47" s="44">
        <v>11.46</v>
      </c>
      <c r="C47" s="44">
        <v>11.46</v>
      </c>
    </row>
  </sheetData>
  <sheetProtection algorithmName="SHA-512" hashValue="ZTr2VxqXkcAssEDrsqaMBe361A3HfGY42HpTX3B3gT6qUF+KgNV2w165nl4TYIMknT5vKFmDWHUTdnN2XtJ/Gw==" saltValue="sswEBGp5F6FNTaazurc5iw==" spinCount="100000" sheet="1" objects="1" scenarios="1"/>
  <conditionalFormatting sqref="A6:A21">
    <cfRule type="expression" dxfId="259" priority="1" stopIfTrue="1">
      <formula>MOD(ROW(),2)=0</formula>
    </cfRule>
    <cfRule type="expression" dxfId="258" priority="2" stopIfTrue="1">
      <formula>MOD(ROW(),2)&lt;&gt;0</formula>
    </cfRule>
  </conditionalFormatting>
  <conditionalFormatting sqref="B6:C21">
    <cfRule type="expression" dxfId="257" priority="3" stopIfTrue="1">
      <formula>MOD(ROW(),2)=0</formula>
    </cfRule>
    <cfRule type="expression" dxfId="256" priority="4" stopIfTrue="1">
      <formula>MOD(ROW(),2)&lt;&gt;0</formula>
    </cfRule>
  </conditionalFormatting>
  <conditionalFormatting sqref="A26:A47">
    <cfRule type="expression" dxfId="255" priority="5" stopIfTrue="1">
      <formula>MOD(ROW(),2)=0</formula>
    </cfRule>
    <cfRule type="expression" dxfId="254" priority="6" stopIfTrue="1">
      <formula>MOD(ROW(),2)&lt;&gt;0</formula>
    </cfRule>
  </conditionalFormatting>
  <conditionalFormatting sqref="B26:C47">
    <cfRule type="expression" dxfId="253" priority="7" stopIfTrue="1">
      <formula>MOD(ROW(),2)=0</formula>
    </cfRule>
    <cfRule type="expression" dxfId="252" priority="8"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90061-492C-487B-8FFA-2C00168F144C}">
  <sheetPr codeName="Sheet47"/>
  <dimension ref="A1:C82"/>
  <sheetViews>
    <sheetView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Scheme pays AA - x-608</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281</v>
      </c>
      <c r="C9" s="49"/>
    </row>
    <row r="10" spans="1:3" ht="25" x14ac:dyDescent="0.25">
      <c r="A10" s="40" t="s">
        <v>6</v>
      </c>
      <c r="B10" s="49" t="s">
        <v>288</v>
      </c>
      <c r="C10" s="49"/>
    </row>
    <row r="11" spans="1:3" x14ac:dyDescent="0.25">
      <c r="A11" s="40" t="s">
        <v>151</v>
      </c>
      <c r="B11" s="49" t="s">
        <v>216</v>
      </c>
      <c r="C11" s="49"/>
    </row>
    <row r="12" spans="1:3" x14ac:dyDescent="0.25">
      <c r="A12" s="40" t="s">
        <v>152</v>
      </c>
      <c r="B12" s="49" t="s">
        <v>166</v>
      </c>
      <c r="C12" s="49"/>
    </row>
    <row r="13" spans="1:3" x14ac:dyDescent="0.25">
      <c r="A13" s="40" t="s">
        <v>379</v>
      </c>
      <c r="B13" s="49">
        <v>0</v>
      </c>
      <c r="C13" s="49"/>
    </row>
    <row r="14" spans="1:3" x14ac:dyDescent="0.25">
      <c r="A14" s="40" t="s">
        <v>154</v>
      </c>
      <c r="B14" s="49">
        <v>608</v>
      </c>
      <c r="C14" s="49"/>
    </row>
    <row r="15" spans="1:3" x14ac:dyDescent="0.25">
      <c r="A15" s="40" t="s">
        <v>380</v>
      </c>
      <c r="B15" s="49" t="s">
        <v>289</v>
      </c>
      <c r="C15" s="49"/>
    </row>
    <row r="16" spans="1:3" x14ac:dyDescent="0.25">
      <c r="A16" s="40" t="s">
        <v>156</v>
      </c>
      <c r="B16" s="49" t="s">
        <v>290</v>
      </c>
      <c r="C16" s="49"/>
    </row>
    <row r="17" spans="1:3" x14ac:dyDescent="0.25">
      <c r="A17" s="41" t="s">
        <v>381</v>
      </c>
      <c r="B17" s="49"/>
      <c r="C17" s="49"/>
    </row>
    <row r="18" spans="1:3" x14ac:dyDescent="0.25">
      <c r="A18" s="40" t="s">
        <v>158</v>
      </c>
      <c r="B18" s="50">
        <v>45134</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13" x14ac:dyDescent="0.25">
      <c r="A26" s="56" t="s">
        <v>383</v>
      </c>
      <c r="B26" s="56" t="s">
        <v>424</v>
      </c>
      <c r="C26" s="56" t="s">
        <v>425</v>
      </c>
    </row>
    <row r="27" spans="1:3" x14ac:dyDescent="0.25">
      <c r="A27" s="43">
        <v>20</v>
      </c>
      <c r="B27" s="44">
        <v>28.86</v>
      </c>
      <c r="C27" s="44">
        <v>28.86</v>
      </c>
    </row>
    <row r="28" spans="1:3" x14ac:dyDescent="0.25">
      <c r="A28" s="43">
        <v>21</v>
      </c>
      <c r="B28" s="44">
        <v>28.63</v>
      </c>
      <c r="C28" s="44">
        <v>28.63</v>
      </c>
    </row>
    <row r="29" spans="1:3" x14ac:dyDescent="0.25">
      <c r="A29" s="43">
        <v>22</v>
      </c>
      <c r="B29" s="44">
        <v>28.41</v>
      </c>
      <c r="C29" s="44">
        <v>28.41</v>
      </c>
    </row>
    <row r="30" spans="1:3" x14ac:dyDescent="0.25">
      <c r="A30" s="43">
        <v>23</v>
      </c>
      <c r="B30" s="44">
        <v>28.19</v>
      </c>
      <c r="C30" s="44">
        <v>28.19</v>
      </c>
    </row>
    <row r="31" spans="1:3" x14ac:dyDescent="0.25">
      <c r="A31" s="43">
        <v>24</v>
      </c>
      <c r="B31" s="44">
        <v>27.97</v>
      </c>
      <c r="C31" s="44">
        <v>27.97</v>
      </c>
    </row>
    <row r="32" spans="1:3" x14ac:dyDescent="0.25">
      <c r="A32" s="43">
        <v>25</v>
      </c>
      <c r="B32" s="44">
        <v>27.74</v>
      </c>
      <c r="C32" s="44">
        <v>27.74</v>
      </c>
    </row>
    <row r="33" spans="1:3" x14ac:dyDescent="0.25">
      <c r="A33" s="43">
        <v>26</v>
      </c>
      <c r="B33" s="44">
        <v>27.51</v>
      </c>
      <c r="C33" s="44">
        <v>27.51</v>
      </c>
    </row>
    <row r="34" spans="1:3" x14ac:dyDescent="0.25">
      <c r="A34" s="43">
        <v>27</v>
      </c>
      <c r="B34" s="44">
        <v>27.28</v>
      </c>
      <c r="C34" s="44">
        <v>27.28</v>
      </c>
    </row>
    <row r="35" spans="1:3" x14ac:dyDescent="0.25">
      <c r="A35" s="43">
        <v>28</v>
      </c>
      <c r="B35" s="44">
        <v>27.05</v>
      </c>
      <c r="C35" s="44">
        <v>27.05</v>
      </c>
    </row>
    <row r="36" spans="1:3" x14ac:dyDescent="0.25">
      <c r="A36" s="43">
        <v>29</v>
      </c>
      <c r="B36" s="44">
        <v>26.84</v>
      </c>
      <c r="C36" s="44">
        <v>26.84</v>
      </c>
    </row>
    <row r="37" spans="1:3" x14ac:dyDescent="0.25">
      <c r="A37" s="43">
        <v>30</v>
      </c>
      <c r="B37" s="44">
        <v>26.62</v>
      </c>
      <c r="C37" s="44">
        <v>26.62</v>
      </c>
    </row>
    <row r="38" spans="1:3" x14ac:dyDescent="0.25">
      <c r="A38" s="43">
        <v>31</v>
      </c>
      <c r="B38" s="44">
        <v>26.41</v>
      </c>
      <c r="C38" s="44">
        <v>26.41</v>
      </c>
    </row>
    <row r="39" spans="1:3" x14ac:dyDescent="0.25">
      <c r="A39" s="43">
        <v>32</v>
      </c>
      <c r="B39" s="44">
        <v>26.21</v>
      </c>
      <c r="C39" s="44">
        <v>26.21</v>
      </c>
    </row>
    <row r="40" spans="1:3" x14ac:dyDescent="0.25">
      <c r="A40" s="43">
        <v>33</v>
      </c>
      <c r="B40" s="44">
        <v>26</v>
      </c>
      <c r="C40" s="44">
        <v>26</v>
      </c>
    </row>
    <row r="41" spans="1:3" x14ac:dyDescent="0.25">
      <c r="A41" s="43">
        <v>34</v>
      </c>
      <c r="B41" s="44">
        <v>25.79</v>
      </c>
      <c r="C41" s="44">
        <v>25.79</v>
      </c>
    </row>
    <row r="42" spans="1:3" x14ac:dyDescent="0.25">
      <c r="A42" s="43">
        <v>35</v>
      </c>
      <c r="B42" s="44">
        <v>25.58</v>
      </c>
      <c r="C42" s="44">
        <v>25.58</v>
      </c>
    </row>
    <row r="43" spans="1:3" x14ac:dyDescent="0.25">
      <c r="A43" s="43">
        <v>36</v>
      </c>
      <c r="B43" s="44">
        <v>25.37</v>
      </c>
      <c r="C43" s="44">
        <v>25.37</v>
      </c>
    </row>
    <row r="44" spans="1:3" x14ac:dyDescent="0.25">
      <c r="A44" s="43">
        <v>37</v>
      </c>
      <c r="B44" s="44">
        <v>25.15</v>
      </c>
      <c r="C44" s="44">
        <v>25.15</v>
      </c>
    </row>
    <row r="45" spans="1:3" x14ac:dyDescent="0.25">
      <c r="A45" s="43">
        <v>38</v>
      </c>
      <c r="B45" s="44">
        <v>24.93</v>
      </c>
      <c r="C45" s="44">
        <v>24.93</v>
      </c>
    </row>
    <row r="46" spans="1:3" x14ac:dyDescent="0.25">
      <c r="A46" s="43">
        <v>39</v>
      </c>
      <c r="B46" s="44">
        <v>24.7</v>
      </c>
      <c r="C46" s="44">
        <v>24.7</v>
      </c>
    </row>
    <row r="47" spans="1:3" x14ac:dyDescent="0.25">
      <c r="A47" s="43">
        <v>40</v>
      </c>
      <c r="B47" s="44">
        <v>24.46</v>
      </c>
      <c r="C47" s="44">
        <v>24.46</v>
      </c>
    </row>
    <row r="48" spans="1:3" x14ac:dyDescent="0.25">
      <c r="A48" s="43">
        <v>41</v>
      </c>
      <c r="B48" s="44">
        <v>24.21</v>
      </c>
      <c r="C48" s="44">
        <v>24.21</v>
      </c>
    </row>
    <row r="49" spans="1:3" x14ac:dyDescent="0.25">
      <c r="A49" s="43">
        <v>42</v>
      </c>
      <c r="B49" s="44">
        <v>23.96</v>
      </c>
      <c r="C49" s="44">
        <v>23.96</v>
      </c>
    </row>
    <row r="50" spans="1:3" x14ac:dyDescent="0.25">
      <c r="A50" s="43">
        <v>43</v>
      </c>
      <c r="B50" s="44">
        <v>23.7</v>
      </c>
      <c r="C50" s="44">
        <v>23.7</v>
      </c>
    </row>
    <row r="51" spans="1:3" x14ac:dyDescent="0.25">
      <c r="A51" s="43">
        <v>44</v>
      </c>
      <c r="B51" s="44">
        <v>23.43</v>
      </c>
      <c r="C51" s="44">
        <v>23.43</v>
      </c>
    </row>
    <row r="52" spans="1:3" x14ac:dyDescent="0.25">
      <c r="A52" s="43">
        <v>45</v>
      </c>
      <c r="B52" s="44">
        <v>23.15</v>
      </c>
      <c r="C52" s="44">
        <v>23.15</v>
      </c>
    </row>
    <row r="53" spans="1:3" x14ac:dyDescent="0.25">
      <c r="A53" s="43">
        <v>46</v>
      </c>
      <c r="B53" s="44">
        <v>22.87</v>
      </c>
      <c r="C53" s="44">
        <v>22.87</v>
      </c>
    </row>
    <row r="54" spans="1:3" x14ac:dyDescent="0.25">
      <c r="A54" s="43">
        <v>47</v>
      </c>
      <c r="B54" s="44">
        <v>22.58</v>
      </c>
      <c r="C54" s="44">
        <v>22.58</v>
      </c>
    </row>
    <row r="55" spans="1:3" x14ac:dyDescent="0.25">
      <c r="A55" s="43">
        <v>48</v>
      </c>
      <c r="B55" s="44">
        <v>22.27</v>
      </c>
      <c r="C55" s="44">
        <v>22.27</v>
      </c>
    </row>
    <row r="56" spans="1:3" x14ac:dyDescent="0.25">
      <c r="A56" s="43">
        <v>49</v>
      </c>
      <c r="B56" s="44">
        <v>21.96</v>
      </c>
      <c r="C56" s="44">
        <v>21.96</v>
      </c>
    </row>
    <row r="57" spans="1:3" x14ac:dyDescent="0.25">
      <c r="A57" s="43">
        <v>50</v>
      </c>
      <c r="B57" s="44">
        <v>21.63</v>
      </c>
      <c r="C57" s="44">
        <v>21.63</v>
      </c>
    </row>
    <row r="58" spans="1:3" x14ac:dyDescent="0.25">
      <c r="A58" s="43">
        <v>51</v>
      </c>
      <c r="B58" s="44">
        <v>21.28</v>
      </c>
      <c r="C58" s="44">
        <v>21.28</v>
      </c>
    </row>
    <row r="59" spans="1:3" x14ac:dyDescent="0.25">
      <c r="A59" s="43">
        <v>52</v>
      </c>
      <c r="B59" s="44">
        <v>20.92</v>
      </c>
      <c r="C59" s="44">
        <v>20.92</v>
      </c>
    </row>
    <row r="60" spans="1:3" x14ac:dyDescent="0.25">
      <c r="A60" s="43">
        <v>53</v>
      </c>
      <c r="B60" s="44">
        <v>20.54</v>
      </c>
      <c r="C60" s="44">
        <v>20.54</v>
      </c>
    </row>
    <row r="61" spans="1:3" x14ac:dyDescent="0.25">
      <c r="A61" s="43">
        <v>54</v>
      </c>
      <c r="B61" s="44">
        <v>20.149999999999999</v>
      </c>
      <c r="C61" s="44">
        <v>20.149999999999999</v>
      </c>
    </row>
    <row r="62" spans="1:3" x14ac:dyDescent="0.25">
      <c r="A62" s="43">
        <v>55</v>
      </c>
      <c r="B62" s="44">
        <v>19.739999999999998</v>
      </c>
      <c r="C62" s="44">
        <v>19.739999999999998</v>
      </c>
    </row>
    <row r="63" spans="1:3" x14ac:dyDescent="0.25">
      <c r="A63" s="43">
        <v>56</v>
      </c>
      <c r="B63" s="44">
        <v>19.32</v>
      </c>
      <c r="C63" s="44">
        <v>19.32</v>
      </c>
    </row>
    <row r="64" spans="1:3" x14ac:dyDescent="0.25">
      <c r="A64" s="43">
        <v>57</v>
      </c>
      <c r="B64" s="44">
        <v>18.88</v>
      </c>
      <c r="C64" s="44">
        <v>18.88</v>
      </c>
    </row>
    <row r="65" spans="1:3" x14ac:dyDescent="0.25">
      <c r="A65" s="43">
        <v>58</v>
      </c>
      <c r="B65" s="44">
        <v>18.43</v>
      </c>
      <c r="C65" s="44">
        <v>18.43</v>
      </c>
    </row>
    <row r="66" spans="1:3" x14ac:dyDescent="0.25">
      <c r="A66" s="43">
        <v>59</v>
      </c>
      <c r="B66" s="44">
        <v>17.96</v>
      </c>
      <c r="C66" s="44">
        <v>17.96</v>
      </c>
    </row>
    <row r="67" spans="1:3" x14ac:dyDescent="0.25">
      <c r="A67" s="43">
        <v>60</v>
      </c>
      <c r="B67" s="44">
        <v>17.48</v>
      </c>
      <c r="C67" s="44">
        <v>17.48</v>
      </c>
    </row>
    <row r="68" spans="1:3" x14ac:dyDescent="0.25">
      <c r="A68" s="43">
        <v>61</v>
      </c>
      <c r="B68" s="44">
        <v>16.989999999999998</v>
      </c>
      <c r="C68" s="44">
        <v>16.989999999999998</v>
      </c>
    </row>
    <row r="69" spans="1:3" x14ac:dyDescent="0.25">
      <c r="A69" s="43">
        <v>62</v>
      </c>
      <c r="B69" s="44">
        <v>16.48</v>
      </c>
      <c r="C69" s="44">
        <v>16.48</v>
      </c>
    </row>
    <row r="70" spans="1:3" x14ac:dyDescent="0.25">
      <c r="A70" s="43">
        <v>63</v>
      </c>
      <c r="B70" s="44">
        <v>15.96</v>
      </c>
      <c r="C70" s="44">
        <v>15.96</v>
      </c>
    </row>
    <row r="71" spans="1:3" x14ac:dyDescent="0.25">
      <c r="A71" s="43">
        <v>64</v>
      </c>
      <c r="B71" s="44">
        <v>15.43</v>
      </c>
      <c r="C71" s="44">
        <v>15.43</v>
      </c>
    </row>
    <row r="72" spans="1:3" x14ac:dyDescent="0.25">
      <c r="A72" s="43">
        <v>65</v>
      </c>
      <c r="B72" s="44">
        <v>14.88</v>
      </c>
      <c r="C72" s="44">
        <v>14.88</v>
      </c>
    </row>
    <row r="73" spans="1:3" x14ac:dyDescent="0.25">
      <c r="A73" s="43">
        <v>66</v>
      </c>
      <c r="B73" s="44">
        <v>14.32</v>
      </c>
      <c r="C73" s="44">
        <v>14.32</v>
      </c>
    </row>
    <row r="74" spans="1:3" x14ac:dyDescent="0.25">
      <c r="A74" s="43">
        <v>67</v>
      </c>
      <c r="B74" s="44">
        <v>13.76</v>
      </c>
      <c r="C74" s="44">
        <v>13.76</v>
      </c>
    </row>
    <row r="75" spans="1:3" x14ac:dyDescent="0.25">
      <c r="A75" s="43">
        <v>68</v>
      </c>
      <c r="B75" s="44">
        <v>13.19</v>
      </c>
      <c r="C75" s="44">
        <v>13.19</v>
      </c>
    </row>
    <row r="76" spans="1:3" x14ac:dyDescent="0.25">
      <c r="A76" s="43">
        <v>69</v>
      </c>
      <c r="B76" s="44">
        <v>12.61</v>
      </c>
      <c r="C76" s="44">
        <v>12.61</v>
      </c>
    </row>
    <row r="77" spans="1:3" x14ac:dyDescent="0.25">
      <c r="A77" s="43">
        <v>70</v>
      </c>
      <c r="B77" s="44">
        <v>12.03</v>
      </c>
      <c r="C77" s="44">
        <v>12.03</v>
      </c>
    </row>
    <row r="78" spans="1:3" x14ac:dyDescent="0.25">
      <c r="A78" s="43">
        <v>71</v>
      </c>
      <c r="B78" s="44">
        <v>11.44</v>
      </c>
      <c r="C78" s="44">
        <v>11.44</v>
      </c>
    </row>
    <row r="79" spans="1:3" x14ac:dyDescent="0.25">
      <c r="A79" s="43">
        <v>72</v>
      </c>
      <c r="B79" s="44">
        <v>10.86</v>
      </c>
      <c r="C79" s="44">
        <v>10.86</v>
      </c>
    </row>
    <row r="80" spans="1:3" x14ac:dyDescent="0.25">
      <c r="A80" s="43">
        <v>73</v>
      </c>
      <c r="B80" s="44">
        <v>10.28</v>
      </c>
      <c r="C80" s="44">
        <v>10.28</v>
      </c>
    </row>
    <row r="81" spans="1:3" x14ac:dyDescent="0.25">
      <c r="A81" s="43">
        <v>74</v>
      </c>
      <c r="B81" s="44">
        <v>9.7100000000000009</v>
      </c>
      <c r="C81" s="44">
        <v>9.7100000000000009</v>
      </c>
    </row>
    <row r="82" spans="1:3" x14ac:dyDescent="0.25">
      <c r="A82" s="43">
        <v>75</v>
      </c>
      <c r="B82" s="44">
        <v>9.15</v>
      </c>
      <c r="C82" s="44">
        <v>9.15</v>
      </c>
    </row>
  </sheetData>
  <sheetProtection algorithmName="SHA-512" hashValue="rEfzr1VM67xwRAMKVuwJ/UWt8je3OzGPzS56hzEZPdeN5E3tlGAOXnXE0QvsGZf3Acq0gQlCTVt82ywV8xb0JQ==" saltValue="WRxLZ2bbg+s/eH9jHAz3CA==" spinCount="100000" sheet="1" objects="1" scenarios="1"/>
  <conditionalFormatting sqref="A6:A21">
    <cfRule type="expression" dxfId="251" priority="1" stopIfTrue="1">
      <formula>MOD(ROW(),2)=0</formula>
    </cfRule>
    <cfRule type="expression" dxfId="250" priority="2" stopIfTrue="1">
      <formula>MOD(ROW(),2)&lt;&gt;0</formula>
    </cfRule>
  </conditionalFormatting>
  <conditionalFormatting sqref="B6:C21">
    <cfRule type="expression" dxfId="249" priority="3" stopIfTrue="1">
      <formula>MOD(ROW(),2)=0</formula>
    </cfRule>
    <cfRule type="expression" dxfId="248" priority="4" stopIfTrue="1">
      <formula>MOD(ROW(),2)&lt;&gt;0</formula>
    </cfRule>
  </conditionalFormatting>
  <conditionalFormatting sqref="A26:A82">
    <cfRule type="expression" dxfId="247" priority="5" stopIfTrue="1">
      <formula>MOD(ROW(),2)=0</formula>
    </cfRule>
    <cfRule type="expression" dxfId="246" priority="6" stopIfTrue="1">
      <formula>MOD(ROW(),2)&lt;&gt;0</formula>
    </cfRule>
  </conditionalFormatting>
  <conditionalFormatting sqref="B26:C82">
    <cfRule type="expression" dxfId="245" priority="7" stopIfTrue="1">
      <formula>MOD(ROW(),2)=0</formula>
    </cfRule>
    <cfRule type="expression" dxfId="244" priority="8"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BE8AF-49C4-4FA8-9C44-150D9680C740}">
  <sheetPr codeName="Sheet48"/>
  <dimension ref="A1:C72"/>
  <sheetViews>
    <sheetView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Scheme pays AA - x-609</v>
      </c>
    </row>
    <row r="6" spans="1:3" x14ac:dyDescent="0.25">
      <c r="A6" s="40" t="s">
        <v>376</v>
      </c>
      <c r="B6" s="49" t="s">
        <v>377</v>
      </c>
      <c r="C6" s="49"/>
    </row>
    <row r="7" spans="1:3" x14ac:dyDescent="0.25">
      <c r="A7" s="40" t="s">
        <v>378</v>
      </c>
      <c r="B7" s="49" t="s">
        <v>188</v>
      </c>
      <c r="C7" s="49"/>
    </row>
    <row r="8" spans="1:3" x14ac:dyDescent="0.25">
      <c r="A8" s="40" t="s">
        <v>149</v>
      </c>
      <c r="B8" s="49" t="s">
        <v>291</v>
      </c>
      <c r="C8" s="49"/>
    </row>
    <row r="9" spans="1:3" x14ac:dyDescent="0.25">
      <c r="A9" s="40" t="s">
        <v>150</v>
      </c>
      <c r="B9" s="49" t="s">
        <v>281</v>
      </c>
      <c r="C9" s="49"/>
    </row>
    <row r="10" spans="1:3" ht="25" x14ac:dyDescent="0.25">
      <c r="A10" s="40" t="s">
        <v>6</v>
      </c>
      <c r="B10" s="49" t="s">
        <v>292</v>
      </c>
      <c r="C10" s="49"/>
    </row>
    <row r="11" spans="1:3" x14ac:dyDescent="0.25">
      <c r="A11" s="40" t="s">
        <v>151</v>
      </c>
      <c r="B11" s="49" t="s">
        <v>216</v>
      </c>
      <c r="C11" s="49"/>
    </row>
    <row r="12" spans="1:3" ht="25" x14ac:dyDescent="0.25">
      <c r="A12" s="40" t="s">
        <v>152</v>
      </c>
      <c r="B12" s="49" t="s">
        <v>293</v>
      </c>
      <c r="C12" s="49"/>
    </row>
    <row r="13" spans="1:3" x14ac:dyDescent="0.25">
      <c r="A13" s="40" t="s">
        <v>379</v>
      </c>
      <c r="B13" s="49">
        <v>0</v>
      </c>
      <c r="C13" s="49"/>
    </row>
    <row r="14" spans="1:3" x14ac:dyDescent="0.25">
      <c r="A14" s="40" t="s">
        <v>154</v>
      </c>
      <c r="B14" s="49">
        <v>609</v>
      </c>
      <c r="C14" s="49"/>
    </row>
    <row r="15" spans="1:3" x14ac:dyDescent="0.25">
      <c r="A15" s="40" t="s">
        <v>380</v>
      </c>
      <c r="B15" s="49" t="s">
        <v>294</v>
      </c>
      <c r="C15" s="49"/>
    </row>
    <row r="16" spans="1:3" x14ac:dyDescent="0.25">
      <c r="A16" s="40" t="s">
        <v>156</v>
      </c>
      <c r="B16" s="49" t="s">
        <v>295</v>
      </c>
      <c r="C16" s="49"/>
    </row>
    <row r="17" spans="1:3" x14ac:dyDescent="0.25">
      <c r="A17" s="41" t="s">
        <v>381</v>
      </c>
      <c r="B17" s="49"/>
      <c r="C17" s="49"/>
    </row>
    <row r="18" spans="1:3" x14ac:dyDescent="0.25">
      <c r="A18" s="40" t="s">
        <v>158</v>
      </c>
      <c r="B18" s="50">
        <v>45134</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26" x14ac:dyDescent="0.25">
      <c r="A26" s="56" t="s">
        <v>248</v>
      </c>
      <c r="B26" s="56" t="s">
        <v>426</v>
      </c>
      <c r="C26" s="56" t="s">
        <v>427</v>
      </c>
    </row>
    <row r="27" spans="1:3" x14ac:dyDescent="0.25">
      <c r="A27" s="43">
        <v>0</v>
      </c>
      <c r="B27" s="45">
        <v>0</v>
      </c>
      <c r="C27" s="45">
        <v>0</v>
      </c>
    </row>
    <row r="28" spans="1:3" x14ac:dyDescent="0.25">
      <c r="A28" s="43">
        <v>1</v>
      </c>
      <c r="B28" s="45">
        <v>6</v>
      </c>
      <c r="C28" s="45">
        <v>6</v>
      </c>
    </row>
    <row r="29" spans="1:3" x14ac:dyDescent="0.25">
      <c r="A29" s="43">
        <v>2</v>
      </c>
      <c r="B29" s="45">
        <v>11.4</v>
      </c>
      <c r="C29" s="45">
        <v>11.4</v>
      </c>
    </row>
    <row r="30" spans="1:3" x14ac:dyDescent="0.25">
      <c r="A30" s="43">
        <v>3</v>
      </c>
      <c r="B30" s="45">
        <v>16.399999999999999</v>
      </c>
      <c r="C30" s="45">
        <v>16.399999999999999</v>
      </c>
    </row>
    <row r="31" spans="1:3" x14ac:dyDescent="0.25">
      <c r="A31" s="43">
        <v>4</v>
      </c>
      <c r="B31" s="45">
        <v>21</v>
      </c>
      <c r="C31" s="45">
        <v>21</v>
      </c>
    </row>
    <row r="32" spans="1:3" x14ac:dyDescent="0.25">
      <c r="A32" s="43">
        <v>5</v>
      </c>
      <c r="B32" s="45">
        <v>25.2</v>
      </c>
      <c r="C32" s="45">
        <v>25.2</v>
      </c>
    </row>
    <row r="33" spans="1:3" x14ac:dyDescent="0.25">
      <c r="A33" s="43">
        <v>6</v>
      </c>
      <c r="B33" s="45">
        <v>29.2</v>
      </c>
      <c r="C33" s="45">
        <v>29.2</v>
      </c>
    </row>
    <row r="34" spans="1:3" x14ac:dyDescent="0.25">
      <c r="A34" s="43">
        <v>7</v>
      </c>
      <c r="B34" s="45">
        <v>32.799999999999997</v>
      </c>
      <c r="C34" s="45">
        <v>32.799999999999997</v>
      </c>
    </row>
    <row r="35" spans="1:3" x14ac:dyDescent="0.25">
      <c r="A35" s="43">
        <v>8</v>
      </c>
      <c r="B35" s="45">
        <v>36.1</v>
      </c>
      <c r="C35" s="45">
        <v>36.1</v>
      </c>
    </row>
    <row r="36" spans="1:3" x14ac:dyDescent="0.25">
      <c r="A36" s="43">
        <v>9</v>
      </c>
      <c r="B36" s="45">
        <v>39.200000000000003</v>
      </c>
      <c r="C36" s="45">
        <v>39.200000000000003</v>
      </c>
    </row>
    <row r="37" spans="1:3" x14ac:dyDescent="0.25">
      <c r="A37" s="43">
        <v>10</v>
      </c>
      <c r="B37" s="45">
        <v>42.099999999999994</v>
      </c>
      <c r="C37" s="45">
        <v>42.099999999999994</v>
      </c>
    </row>
    <row r="38" spans="1:3" x14ac:dyDescent="0.25">
      <c r="A38" s="43">
        <v>11</v>
      </c>
      <c r="B38" s="45">
        <v>44.8</v>
      </c>
      <c r="C38" s="45">
        <v>44.8</v>
      </c>
    </row>
    <row r="39" spans="1:3" x14ac:dyDescent="0.25">
      <c r="A39" s="43">
        <v>12</v>
      </c>
      <c r="B39" s="45">
        <v>47.3</v>
      </c>
      <c r="C39" s="45">
        <v>47.3</v>
      </c>
    </row>
    <row r="40" spans="1:3" x14ac:dyDescent="0.25">
      <c r="A40" s="43">
        <v>13</v>
      </c>
      <c r="B40" s="45">
        <v>49.6</v>
      </c>
      <c r="C40" s="45">
        <v>49.6</v>
      </c>
    </row>
    <row r="41" spans="1:3" x14ac:dyDescent="0.25">
      <c r="A41" s="43">
        <v>14</v>
      </c>
      <c r="B41" s="45">
        <v>51.8</v>
      </c>
      <c r="C41" s="45">
        <v>51.8</v>
      </c>
    </row>
    <row r="42" spans="1:3" x14ac:dyDescent="0.25">
      <c r="A42" s="43">
        <v>15</v>
      </c>
      <c r="B42" s="45">
        <v>53.900000000000006</v>
      </c>
      <c r="C42" s="45">
        <v>53.900000000000006</v>
      </c>
    </row>
    <row r="43" spans="1:3" x14ac:dyDescent="0.25">
      <c r="A43" s="43">
        <v>16</v>
      </c>
      <c r="B43" s="45">
        <v>55.900000000000006</v>
      </c>
      <c r="C43" s="45">
        <v>55.900000000000006</v>
      </c>
    </row>
    <row r="44" spans="1:3" x14ac:dyDescent="0.25">
      <c r="A44" s="43">
        <v>17</v>
      </c>
      <c r="B44" s="45">
        <v>57.699999999999996</v>
      </c>
      <c r="C44" s="45">
        <v>57.699999999999996</v>
      </c>
    </row>
    <row r="45" spans="1:3" x14ac:dyDescent="0.25">
      <c r="A45" s="43">
        <v>18</v>
      </c>
      <c r="B45" s="45">
        <v>59.4</v>
      </c>
      <c r="C45" s="45">
        <v>59.4</v>
      </c>
    </row>
    <row r="46" spans="1:3" x14ac:dyDescent="0.25">
      <c r="A46" s="43">
        <v>19</v>
      </c>
      <c r="B46" s="45">
        <v>61</v>
      </c>
      <c r="C46" s="45">
        <v>61</v>
      </c>
    </row>
    <row r="47" spans="1:3" x14ac:dyDescent="0.25">
      <c r="A47" s="43">
        <v>20</v>
      </c>
      <c r="B47" s="45">
        <v>62.6</v>
      </c>
      <c r="C47" s="45">
        <v>62.6</v>
      </c>
    </row>
    <row r="48" spans="1:3" x14ac:dyDescent="0.25">
      <c r="A48" s="43">
        <v>21</v>
      </c>
      <c r="B48" s="45">
        <v>64</v>
      </c>
      <c r="C48" s="45">
        <v>64</v>
      </c>
    </row>
    <row r="49" spans="1:3" x14ac:dyDescent="0.25">
      <c r="A49" s="43">
        <v>22</v>
      </c>
      <c r="B49" s="45">
        <v>65.400000000000006</v>
      </c>
      <c r="C49" s="45">
        <v>65.400000000000006</v>
      </c>
    </row>
    <row r="50" spans="1:3" x14ac:dyDescent="0.25">
      <c r="A50" s="43">
        <v>23</v>
      </c>
      <c r="B50" s="45">
        <v>66.7</v>
      </c>
      <c r="C50" s="45">
        <v>66.7</v>
      </c>
    </row>
    <row r="51" spans="1:3" x14ac:dyDescent="0.25">
      <c r="A51" s="43">
        <v>24</v>
      </c>
      <c r="B51" s="45">
        <v>67.900000000000006</v>
      </c>
      <c r="C51" s="45">
        <v>67.900000000000006</v>
      </c>
    </row>
    <row r="52" spans="1:3" x14ac:dyDescent="0.25">
      <c r="A52" s="43">
        <v>25</v>
      </c>
      <c r="B52" s="45">
        <v>69.099999999999994</v>
      </c>
      <c r="C52" s="45">
        <v>69.099999999999994</v>
      </c>
    </row>
    <row r="53" spans="1:3" x14ac:dyDescent="0.25">
      <c r="A53" s="43">
        <v>26</v>
      </c>
      <c r="B53" s="45">
        <v>70.199999999999989</v>
      </c>
      <c r="C53" s="45">
        <v>70.199999999999989</v>
      </c>
    </row>
    <row r="54" spans="1:3" x14ac:dyDescent="0.25">
      <c r="A54" s="43">
        <v>27</v>
      </c>
      <c r="B54" s="45">
        <v>71.199999999999989</v>
      </c>
      <c r="C54" s="45">
        <v>71.199999999999989</v>
      </c>
    </row>
    <row r="55" spans="1:3" x14ac:dyDescent="0.25">
      <c r="A55" s="43">
        <v>28</v>
      </c>
      <c r="B55" s="45">
        <v>72.2</v>
      </c>
      <c r="C55" s="45">
        <v>72.2</v>
      </c>
    </row>
    <row r="56" spans="1:3" x14ac:dyDescent="0.25">
      <c r="A56" s="43">
        <v>29</v>
      </c>
      <c r="B56" s="45">
        <v>73.2</v>
      </c>
      <c r="C56" s="45">
        <v>73.2</v>
      </c>
    </row>
    <row r="57" spans="1:3" x14ac:dyDescent="0.25">
      <c r="A57" s="43">
        <v>30</v>
      </c>
      <c r="B57" s="45">
        <v>74.099999999999994</v>
      </c>
      <c r="C57" s="45">
        <v>74.099999999999994</v>
      </c>
    </row>
    <row r="58" spans="1:3" x14ac:dyDescent="0.25">
      <c r="A58" s="43">
        <v>31</v>
      </c>
      <c r="B58" s="45">
        <v>75</v>
      </c>
      <c r="C58" s="45">
        <v>75</v>
      </c>
    </row>
    <row r="59" spans="1:3" x14ac:dyDescent="0.25">
      <c r="A59" s="43">
        <v>32</v>
      </c>
      <c r="B59" s="45">
        <v>75.8</v>
      </c>
      <c r="C59" s="45">
        <v>75.8</v>
      </c>
    </row>
    <row r="60" spans="1:3" x14ac:dyDescent="0.25">
      <c r="A60" s="43">
        <v>33</v>
      </c>
      <c r="B60" s="45">
        <v>76.599999999999994</v>
      </c>
      <c r="C60" s="45">
        <v>76.599999999999994</v>
      </c>
    </row>
    <row r="61" spans="1:3" x14ac:dyDescent="0.25">
      <c r="A61" s="43">
        <v>34</v>
      </c>
      <c r="B61" s="45">
        <v>77.400000000000006</v>
      </c>
      <c r="C61" s="45">
        <v>77.400000000000006</v>
      </c>
    </row>
    <row r="62" spans="1:3" x14ac:dyDescent="0.25">
      <c r="A62" s="43">
        <v>35</v>
      </c>
      <c r="B62" s="45">
        <v>78.099999999999994</v>
      </c>
      <c r="C62" s="45">
        <v>78.099999999999994</v>
      </c>
    </row>
    <row r="63" spans="1:3" x14ac:dyDescent="0.25">
      <c r="A63" s="43">
        <v>36</v>
      </c>
      <c r="B63" s="45">
        <v>78.8</v>
      </c>
      <c r="C63" s="45">
        <v>78.8</v>
      </c>
    </row>
    <row r="64" spans="1:3" x14ac:dyDescent="0.25">
      <c r="A64" s="43">
        <v>37</v>
      </c>
      <c r="B64" s="45">
        <v>79.400000000000006</v>
      </c>
      <c r="C64" s="45">
        <v>79.400000000000006</v>
      </c>
    </row>
    <row r="65" spans="1:3" x14ac:dyDescent="0.25">
      <c r="A65" s="43">
        <v>38</v>
      </c>
      <c r="B65" s="45">
        <v>80.100000000000009</v>
      </c>
      <c r="C65" s="45">
        <v>80.100000000000009</v>
      </c>
    </row>
    <row r="66" spans="1:3" x14ac:dyDescent="0.25">
      <c r="A66" s="43">
        <v>39</v>
      </c>
      <c r="B66" s="45">
        <v>80.7</v>
      </c>
      <c r="C66" s="45">
        <v>80.7</v>
      </c>
    </row>
    <row r="67" spans="1:3" x14ac:dyDescent="0.25">
      <c r="A67" s="43">
        <v>40</v>
      </c>
      <c r="B67" s="45">
        <v>81.2</v>
      </c>
      <c r="C67" s="45">
        <v>81.2</v>
      </c>
    </row>
    <row r="68" spans="1:3" x14ac:dyDescent="0.25">
      <c r="A68" s="43">
        <v>41</v>
      </c>
      <c r="B68" s="45">
        <v>81.8</v>
      </c>
      <c r="C68" s="45">
        <v>81.8</v>
      </c>
    </row>
    <row r="69" spans="1:3" x14ac:dyDescent="0.25">
      <c r="A69" s="43">
        <v>42</v>
      </c>
      <c r="B69" s="45">
        <v>82.3</v>
      </c>
      <c r="C69" s="45">
        <v>82.3</v>
      </c>
    </row>
    <row r="70" spans="1:3" x14ac:dyDescent="0.25">
      <c r="A70" s="43">
        <v>43</v>
      </c>
      <c r="B70" s="45">
        <v>82.8</v>
      </c>
      <c r="C70" s="45">
        <v>82.8</v>
      </c>
    </row>
    <row r="71" spans="1:3" x14ac:dyDescent="0.25">
      <c r="A71" s="43">
        <v>44</v>
      </c>
      <c r="B71" s="45">
        <v>83.3</v>
      </c>
      <c r="C71" s="45">
        <v>83.3</v>
      </c>
    </row>
    <row r="72" spans="1:3" x14ac:dyDescent="0.25">
      <c r="A72" s="43">
        <v>45</v>
      </c>
      <c r="B72" s="45">
        <v>83.8</v>
      </c>
      <c r="C72" s="45">
        <v>83.8</v>
      </c>
    </row>
  </sheetData>
  <sheetProtection algorithmName="SHA-512" hashValue="t+nqX6zFNNA75F52GHjjuVyeT8Z/OgEJd1czc03YOyQ3rlbUmfvtBpqIE23+WKZ6k0NTA2PlwxaPFz30D4ZkHg==" saltValue="QsdEi+54QPN8LrZM/Rkmkw==" spinCount="100000" sheet="1" objects="1" scenarios="1"/>
  <conditionalFormatting sqref="A6:A21">
    <cfRule type="expression" dxfId="243" priority="1" stopIfTrue="1">
      <formula>MOD(ROW(),2)=0</formula>
    </cfRule>
    <cfRule type="expression" dxfId="242" priority="2" stopIfTrue="1">
      <formula>MOD(ROW(),2)&lt;&gt;0</formula>
    </cfRule>
  </conditionalFormatting>
  <conditionalFormatting sqref="B6:C21">
    <cfRule type="expression" dxfId="241" priority="3" stopIfTrue="1">
      <formula>MOD(ROW(),2)=0</formula>
    </cfRule>
    <cfRule type="expression" dxfId="240" priority="4" stopIfTrue="1">
      <formula>MOD(ROW(),2)&lt;&gt;0</formula>
    </cfRule>
  </conditionalFormatting>
  <conditionalFormatting sqref="A26:A72">
    <cfRule type="expression" dxfId="239" priority="5" stopIfTrue="1">
      <formula>MOD(ROW(),2)=0</formula>
    </cfRule>
    <cfRule type="expression" dxfId="238" priority="6" stopIfTrue="1">
      <formula>MOD(ROW(),2)&lt;&gt;0</formula>
    </cfRule>
  </conditionalFormatting>
  <conditionalFormatting sqref="B26:C72">
    <cfRule type="expression" dxfId="237" priority="7" stopIfTrue="1">
      <formula>MOD(ROW(),2)=0</formula>
    </cfRule>
    <cfRule type="expression" dxfId="236" priority="8"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FBBB1-1549-4605-9FA7-616327040D9D}">
  <sheetPr codeName="Sheet49"/>
  <dimension ref="A1:C37"/>
  <sheetViews>
    <sheetView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Scheme pays AA - x-610</v>
      </c>
    </row>
    <row r="6" spans="1:3" x14ac:dyDescent="0.25">
      <c r="A6" s="40" t="s">
        <v>376</v>
      </c>
      <c r="B6" s="49" t="s">
        <v>377</v>
      </c>
      <c r="C6" s="49"/>
    </row>
    <row r="7" spans="1:3" x14ac:dyDescent="0.25">
      <c r="A7" s="40" t="s">
        <v>378</v>
      </c>
      <c r="B7" s="49" t="s">
        <v>188</v>
      </c>
      <c r="C7" s="49"/>
    </row>
    <row r="8" spans="1:3" x14ac:dyDescent="0.25">
      <c r="A8" s="40" t="s">
        <v>149</v>
      </c>
      <c r="B8" s="49" t="s">
        <v>291</v>
      </c>
      <c r="C8" s="49"/>
    </row>
    <row r="9" spans="1:3" x14ac:dyDescent="0.25">
      <c r="A9" s="40" t="s">
        <v>150</v>
      </c>
      <c r="B9" s="49" t="s">
        <v>281</v>
      </c>
      <c r="C9" s="49"/>
    </row>
    <row r="10" spans="1:3" ht="25" x14ac:dyDescent="0.25">
      <c r="A10" s="40" t="s">
        <v>6</v>
      </c>
      <c r="B10" s="49" t="s">
        <v>296</v>
      </c>
      <c r="C10" s="49"/>
    </row>
    <row r="11" spans="1:3" x14ac:dyDescent="0.25">
      <c r="A11" s="40" t="s">
        <v>151</v>
      </c>
      <c r="B11" s="49" t="s">
        <v>216</v>
      </c>
      <c r="C11" s="49"/>
    </row>
    <row r="12" spans="1:3" ht="25" x14ac:dyDescent="0.25">
      <c r="A12" s="40" t="s">
        <v>152</v>
      </c>
      <c r="B12" s="49" t="s">
        <v>293</v>
      </c>
      <c r="C12" s="49"/>
    </row>
    <row r="13" spans="1:3" x14ac:dyDescent="0.25">
      <c r="A13" s="40" t="s">
        <v>379</v>
      </c>
      <c r="B13" s="49">
        <v>0</v>
      </c>
      <c r="C13" s="49"/>
    </row>
    <row r="14" spans="1:3" x14ac:dyDescent="0.25">
      <c r="A14" s="40" t="s">
        <v>154</v>
      </c>
      <c r="B14" s="49">
        <v>610</v>
      </c>
      <c r="C14" s="49"/>
    </row>
    <row r="15" spans="1:3" x14ac:dyDescent="0.25">
      <c r="A15" s="40" t="s">
        <v>380</v>
      </c>
      <c r="B15" s="49" t="s">
        <v>297</v>
      </c>
      <c r="C15" s="49"/>
    </row>
    <row r="16" spans="1:3" x14ac:dyDescent="0.25">
      <c r="A16" s="40" t="s">
        <v>156</v>
      </c>
      <c r="B16" s="49" t="s">
        <v>298</v>
      </c>
      <c r="C16" s="49"/>
    </row>
    <row r="17" spans="1:3" x14ac:dyDescent="0.25">
      <c r="A17" s="41" t="s">
        <v>381</v>
      </c>
      <c r="B17" s="49"/>
      <c r="C17" s="49"/>
    </row>
    <row r="18" spans="1:3" x14ac:dyDescent="0.25">
      <c r="A18" s="40" t="s">
        <v>158</v>
      </c>
      <c r="B18" s="50">
        <v>45134</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26" x14ac:dyDescent="0.25">
      <c r="A26" s="56" t="s">
        <v>248</v>
      </c>
      <c r="B26" s="56" t="s">
        <v>426</v>
      </c>
      <c r="C26" s="56" t="s">
        <v>427</v>
      </c>
    </row>
    <row r="27" spans="1:3" x14ac:dyDescent="0.25">
      <c r="A27" s="43">
        <v>0</v>
      </c>
      <c r="B27" s="45">
        <v>0</v>
      </c>
      <c r="C27" s="45">
        <v>0</v>
      </c>
    </row>
    <row r="28" spans="1:3" x14ac:dyDescent="0.25">
      <c r="A28" s="43">
        <v>1</v>
      </c>
      <c r="B28" s="45">
        <v>5</v>
      </c>
      <c r="C28" s="45">
        <v>5</v>
      </c>
    </row>
    <row r="29" spans="1:3" x14ac:dyDescent="0.25">
      <c r="A29" s="43">
        <v>2</v>
      </c>
      <c r="B29" s="45">
        <v>9.6999999999999993</v>
      </c>
      <c r="C29" s="45">
        <v>9.6999999999999993</v>
      </c>
    </row>
    <row r="30" spans="1:3" x14ac:dyDescent="0.25">
      <c r="A30" s="43">
        <v>3</v>
      </c>
      <c r="B30" s="45">
        <v>14.000000000000002</v>
      </c>
      <c r="C30" s="45">
        <v>14.000000000000002</v>
      </c>
    </row>
    <row r="31" spans="1:3" x14ac:dyDescent="0.25">
      <c r="A31" s="43">
        <v>4</v>
      </c>
      <c r="B31" s="45">
        <v>18</v>
      </c>
      <c r="C31" s="45">
        <v>18</v>
      </c>
    </row>
    <row r="32" spans="1:3" x14ac:dyDescent="0.25">
      <c r="A32" s="43">
        <v>5</v>
      </c>
      <c r="B32" s="45">
        <v>21.599999999999998</v>
      </c>
      <c r="C32" s="45">
        <v>21.599999999999998</v>
      </c>
    </row>
    <row r="33" spans="1:3" x14ac:dyDescent="0.25">
      <c r="A33" s="43">
        <v>6</v>
      </c>
      <c r="B33" s="45">
        <v>25</v>
      </c>
      <c r="C33" s="45">
        <v>25</v>
      </c>
    </row>
    <row r="34" spans="1:3" x14ac:dyDescent="0.25">
      <c r="A34" s="43">
        <v>7</v>
      </c>
      <c r="B34" s="45">
        <v>28.199999999999996</v>
      </c>
      <c r="C34" s="45">
        <v>28.199999999999996</v>
      </c>
    </row>
    <row r="35" spans="1:3" x14ac:dyDescent="0.25">
      <c r="A35" s="43">
        <v>8</v>
      </c>
      <c r="B35" s="45">
        <v>31.2</v>
      </c>
      <c r="C35" s="45">
        <v>31.2</v>
      </c>
    </row>
    <row r="36" spans="1:3" x14ac:dyDescent="0.25">
      <c r="A36" s="43">
        <v>9</v>
      </c>
      <c r="B36" s="45">
        <v>34</v>
      </c>
      <c r="C36" s="45">
        <v>34</v>
      </c>
    </row>
    <row r="37" spans="1:3" x14ac:dyDescent="0.25">
      <c r="A37" s="43">
        <v>10</v>
      </c>
      <c r="B37" s="45">
        <v>36.6</v>
      </c>
      <c r="C37" s="45">
        <v>36.6</v>
      </c>
    </row>
  </sheetData>
  <sheetProtection algorithmName="SHA-512" hashValue="4WxhVpwnPAnoO1aKzyTLY0jAtzEe3+XiJJ0isicS1OBelMu0tzujQwUfe+onZ2Gfz6FBoqCcg6Wmt2mFxthKaA==" saltValue="P1Vk3XpQ5CD4qRMc4srQhw==" spinCount="100000" sheet="1" objects="1" scenarios="1"/>
  <conditionalFormatting sqref="A6:A21">
    <cfRule type="expression" dxfId="235" priority="1" stopIfTrue="1">
      <formula>MOD(ROW(),2)=0</formula>
    </cfRule>
    <cfRule type="expression" dxfId="234" priority="2" stopIfTrue="1">
      <formula>MOD(ROW(),2)&lt;&gt;0</formula>
    </cfRule>
  </conditionalFormatting>
  <conditionalFormatting sqref="B6:C21">
    <cfRule type="expression" dxfId="233" priority="3" stopIfTrue="1">
      <formula>MOD(ROW(),2)=0</formula>
    </cfRule>
    <cfRule type="expression" dxfId="232" priority="4" stopIfTrue="1">
      <formula>MOD(ROW(),2)&lt;&gt;0</formula>
    </cfRule>
  </conditionalFormatting>
  <conditionalFormatting sqref="A26:A37">
    <cfRule type="expression" dxfId="231" priority="5" stopIfTrue="1">
      <formula>MOD(ROW(),2)=0</formula>
    </cfRule>
    <cfRule type="expression" dxfId="230" priority="6" stopIfTrue="1">
      <formula>MOD(ROW(),2)&lt;&gt;0</formula>
    </cfRule>
  </conditionalFormatting>
  <conditionalFormatting sqref="B26:C37">
    <cfRule type="expression" dxfId="229" priority="7" stopIfTrue="1">
      <formula>MOD(ROW(),2)=0</formula>
    </cfRule>
    <cfRule type="expression" dxfId="228" priority="8"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C7337-6EB0-4B5F-9E36-0E469B846C66}">
  <sheetPr codeName="Sheet50"/>
  <dimension ref="A1:C72"/>
  <sheetViews>
    <sheetView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Scheme pays AA - x-611</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281</v>
      </c>
      <c r="C9" s="49"/>
    </row>
    <row r="10" spans="1:3" ht="25" x14ac:dyDescent="0.25">
      <c r="A10" s="40" t="s">
        <v>6</v>
      </c>
      <c r="B10" s="49" t="s">
        <v>299</v>
      </c>
      <c r="C10" s="49"/>
    </row>
    <row r="11" spans="1:3" x14ac:dyDescent="0.25">
      <c r="A11" s="40" t="s">
        <v>151</v>
      </c>
      <c r="B11" s="49" t="s">
        <v>216</v>
      </c>
      <c r="C11" s="49"/>
    </row>
    <row r="12" spans="1:3" ht="25" x14ac:dyDescent="0.25">
      <c r="A12" s="40" t="s">
        <v>152</v>
      </c>
      <c r="B12" s="49" t="s">
        <v>300</v>
      </c>
      <c r="C12" s="49"/>
    </row>
    <row r="13" spans="1:3" x14ac:dyDescent="0.25">
      <c r="A13" s="40" t="s">
        <v>379</v>
      </c>
      <c r="B13" s="49">
        <v>0</v>
      </c>
      <c r="C13" s="49"/>
    </row>
    <row r="14" spans="1:3" x14ac:dyDescent="0.25">
      <c r="A14" s="40" t="s">
        <v>154</v>
      </c>
      <c r="B14" s="49">
        <v>611</v>
      </c>
      <c r="C14" s="49"/>
    </row>
    <row r="15" spans="1:3" x14ac:dyDescent="0.25">
      <c r="A15" s="40" t="s">
        <v>380</v>
      </c>
      <c r="B15" s="49" t="s">
        <v>301</v>
      </c>
      <c r="C15" s="49"/>
    </row>
    <row r="16" spans="1:3" x14ac:dyDescent="0.25">
      <c r="A16" s="40" t="s">
        <v>156</v>
      </c>
      <c r="B16" s="49" t="s">
        <v>295</v>
      </c>
      <c r="C16" s="49"/>
    </row>
    <row r="17" spans="1:3" x14ac:dyDescent="0.25">
      <c r="A17" s="41" t="s">
        <v>381</v>
      </c>
      <c r="B17" s="49"/>
      <c r="C17" s="49"/>
    </row>
    <row r="18" spans="1:3" x14ac:dyDescent="0.25">
      <c r="A18" s="40" t="s">
        <v>158</v>
      </c>
      <c r="B18" s="50">
        <v>45134</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26" x14ac:dyDescent="0.25">
      <c r="A26" s="56" t="s">
        <v>248</v>
      </c>
      <c r="B26" s="56" t="s">
        <v>426</v>
      </c>
      <c r="C26" s="56" t="s">
        <v>427</v>
      </c>
    </row>
    <row r="27" spans="1:3" x14ac:dyDescent="0.25">
      <c r="A27" s="43">
        <v>0</v>
      </c>
      <c r="B27" s="45">
        <v>0</v>
      </c>
      <c r="C27" s="45">
        <v>0</v>
      </c>
    </row>
    <row r="28" spans="1:3" x14ac:dyDescent="0.25">
      <c r="A28" s="43">
        <v>1</v>
      </c>
      <c r="B28" s="45">
        <v>6</v>
      </c>
      <c r="C28" s="45">
        <v>6</v>
      </c>
    </row>
    <row r="29" spans="1:3" x14ac:dyDescent="0.25">
      <c r="A29" s="43">
        <v>2</v>
      </c>
      <c r="B29" s="45">
        <v>11.4</v>
      </c>
      <c r="C29" s="45">
        <v>11.4</v>
      </c>
    </row>
    <row r="30" spans="1:3" x14ac:dyDescent="0.25">
      <c r="A30" s="43">
        <v>3</v>
      </c>
      <c r="B30" s="45">
        <v>16.399999999999999</v>
      </c>
      <c r="C30" s="45">
        <v>16.399999999999999</v>
      </c>
    </row>
    <row r="31" spans="1:3" x14ac:dyDescent="0.25">
      <c r="A31" s="43">
        <v>4</v>
      </c>
      <c r="B31" s="45">
        <v>21</v>
      </c>
      <c r="C31" s="45">
        <v>21</v>
      </c>
    </row>
    <row r="32" spans="1:3" x14ac:dyDescent="0.25">
      <c r="A32" s="43">
        <v>5</v>
      </c>
      <c r="B32" s="45">
        <v>25.2</v>
      </c>
      <c r="C32" s="45">
        <v>25.2</v>
      </c>
    </row>
    <row r="33" spans="1:3" x14ac:dyDescent="0.25">
      <c r="A33" s="43">
        <v>6</v>
      </c>
      <c r="B33" s="45">
        <v>29.2</v>
      </c>
      <c r="C33" s="45">
        <v>29.2</v>
      </c>
    </row>
    <row r="34" spans="1:3" x14ac:dyDescent="0.25">
      <c r="A34" s="43">
        <v>7</v>
      </c>
      <c r="B34" s="45">
        <v>32.799999999999997</v>
      </c>
      <c r="C34" s="45">
        <v>32.799999999999997</v>
      </c>
    </row>
    <row r="35" spans="1:3" x14ac:dyDescent="0.25">
      <c r="A35" s="43">
        <v>8</v>
      </c>
      <c r="B35" s="45">
        <v>36.1</v>
      </c>
      <c r="C35" s="45">
        <v>36.1</v>
      </c>
    </row>
    <row r="36" spans="1:3" x14ac:dyDescent="0.25">
      <c r="A36" s="43">
        <v>9</v>
      </c>
      <c r="B36" s="45">
        <v>39.200000000000003</v>
      </c>
      <c r="C36" s="45">
        <v>39.200000000000003</v>
      </c>
    </row>
    <row r="37" spans="1:3" x14ac:dyDescent="0.25">
      <c r="A37" s="43">
        <v>10</v>
      </c>
      <c r="B37" s="45">
        <v>42.099999999999994</v>
      </c>
      <c r="C37" s="45">
        <v>42.099999999999994</v>
      </c>
    </row>
    <row r="38" spans="1:3" x14ac:dyDescent="0.25">
      <c r="A38" s="43">
        <v>11</v>
      </c>
      <c r="B38" s="45">
        <v>44.8</v>
      </c>
      <c r="C38" s="45">
        <v>44.8</v>
      </c>
    </row>
    <row r="39" spans="1:3" x14ac:dyDescent="0.25">
      <c r="A39" s="43">
        <v>12</v>
      </c>
      <c r="B39" s="45">
        <v>47.3</v>
      </c>
      <c r="C39" s="45">
        <v>47.3</v>
      </c>
    </row>
    <row r="40" spans="1:3" x14ac:dyDescent="0.25">
      <c r="A40" s="43">
        <v>13</v>
      </c>
      <c r="B40" s="45">
        <v>49.6</v>
      </c>
      <c r="C40" s="45">
        <v>49.6</v>
      </c>
    </row>
    <row r="41" spans="1:3" x14ac:dyDescent="0.25">
      <c r="A41" s="43">
        <v>14</v>
      </c>
      <c r="B41" s="45">
        <v>51.8</v>
      </c>
      <c r="C41" s="45">
        <v>51.8</v>
      </c>
    </row>
    <row r="42" spans="1:3" x14ac:dyDescent="0.25">
      <c r="A42" s="43">
        <v>15</v>
      </c>
      <c r="B42" s="45">
        <v>53.900000000000006</v>
      </c>
      <c r="C42" s="45">
        <v>53.900000000000006</v>
      </c>
    </row>
    <row r="43" spans="1:3" x14ac:dyDescent="0.25">
      <c r="A43" s="43">
        <v>16</v>
      </c>
      <c r="B43" s="45">
        <v>55.900000000000006</v>
      </c>
      <c r="C43" s="45">
        <v>55.900000000000006</v>
      </c>
    </row>
    <row r="44" spans="1:3" x14ac:dyDescent="0.25">
      <c r="A44" s="43">
        <v>17</v>
      </c>
      <c r="B44" s="45">
        <v>57.699999999999996</v>
      </c>
      <c r="C44" s="45">
        <v>57.699999999999996</v>
      </c>
    </row>
    <row r="45" spans="1:3" x14ac:dyDescent="0.25">
      <c r="A45" s="43">
        <v>18</v>
      </c>
      <c r="B45" s="45">
        <v>59.4</v>
      </c>
      <c r="C45" s="45">
        <v>59.4</v>
      </c>
    </row>
    <row r="46" spans="1:3" x14ac:dyDescent="0.25">
      <c r="A46" s="43">
        <v>19</v>
      </c>
      <c r="B46" s="45">
        <v>61</v>
      </c>
      <c r="C46" s="45">
        <v>61</v>
      </c>
    </row>
    <row r="47" spans="1:3" x14ac:dyDescent="0.25">
      <c r="A47" s="43">
        <v>20</v>
      </c>
      <c r="B47" s="45">
        <v>62.6</v>
      </c>
      <c r="C47" s="45">
        <v>62.6</v>
      </c>
    </row>
    <row r="48" spans="1:3" x14ac:dyDescent="0.25">
      <c r="A48" s="43">
        <v>21</v>
      </c>
      <c r="B48" s="45">
        <v>64</v>
      </c>
      <c r="C48" s="45">
        <v>64</v>
      </c>
    </row>
    <row r="49" spans="1:3" x14ac:dyDescent="0.25">
      <c r="A49" s="43">
        <v>22</v>
      </c>
      <c r="B49" s="45">
        <v>65.400000000000006</v>
      </c>
      <c r="C49" s="45">
        <v>65.400000000000006</v>
      </c>
    </row>
    <row r="50" spans="1:3" x14ac:dyDescent="0.25">
      <c r="A50" s="43">
        <v>23</v>
      </c>
      <c r="B50" s="45">
        <v>66.7</v>
      </c>
      <c r="C50" s="45">
        <v>66.7</v>
      </c>
    </row>
    <row r="51" spans="1:3" x14ac:dyDescent="0.25">
      <c r="A51" s="43">
        <v>24</v>
      </c>
      <c r="B51" s="45">
        <v>67.900000000000006</v>
      </c>
      <c r="C51" s="45">
        <v>67.900000000000006</v>
      </c>
    </row>
    <row r="52" spans="1:3" x14ac:dyDescent="0.25">
      <c r="A52" s="43">
        <v>25</v>
      </c>
      <c r="B52" s="45">
        <v>69.099999999999994</v>
      </c>
      <c r="C52" s="45">
        <v>69.099999999999994</v>
      </c>
    </row>
    <row r="53" spans="1:3" x14ac:dyDescent="0.25">
      <c r="A53" s="43">
        <v>26</v>
      </c>
      <c r="B53" s="45">
        <v>70.199999999999989</v>
      </c>
      <c r="C53" s="45">
        <v>70.199999999999989</v>
      </c>
    </row>
    <row r="54" spans="1:3" x14ac:dyDescent="0.25">
      <c r="A54" s="43">
        <v>27</v>
      </c>
      <c r="B54" s="45">
        <v>71.199999999999989</v>
      </c>
      <c r="C54" s="45">
        <v>71.199999999999989</v>
      </c>
    </row>
    <row r="55" spans="1:3" x14ac:dyDescent="0.25">
      <c r="A55" s="43">
        <v>28</v>
      </c>
      <c r="B55" s="45">
        <v>72.2</v>
      </c>
      <c r="C55" s="45">
        <v>72.2</v>
      </c>
    </row>
    <row r="56" spans="1:3" x14ac:dyDescent="0.25">
      <c r="A56" s="43">
        <v>29</v>
      </c>
      <c r="B56" s="45">
        <v>73.2</v>
      </c>
      <c r="C56" s="45">
        <v>73.2</v>
      </c>
    </row>
    <row r="57" spans="1:3" x14ac:dyDescent="0.25">
      <c r="A57" s="43">
        <v>30</v>
      </c>
      <c r="B57" s="45">
        <v>74.099999999999994</v>
      </c>
      <c r="C57" s="45">
        <v>74.099999999999994</v>
      </c>
    </row>
    <row r="58" spans="1:3" x14ac:dyDescent="0.25">
      <c r="A58" s="43">
        <v>31</v>
      </c>
      <c r="B58" s="45">
        <v>75</v>
      </c>
      <c r="C58" s="45">
        <v>75</v>
      </c>
    </row>
    <row r="59" spans="1:3" x14ac:dyDescent="0.25">
      <c r="A59" s="43">
        <v>32</v>
      </c>
      <c r="B59" s="45">
        <v>75.8</v>
      </c>
      <c r="C59" s="45">
        <v>75.8</v>
      </c>
    </row>
    <row r="60" spans="1:3" x14ac:dyDescent="0.25">
      <c r="A60" s="43">
        <v>33</v>
      </c>
      <c r="B60" s="45">
        <v>76.599999999999994</v>
      </c>
      <c r="C60" s="45">
        <v>76.599999999999994</v>
      </c>
    </row>
    <row r="61" spans="1:3" x14ac:dyDescent="0.25">
      <c r="A61" s="43">
        <v>34</v>
      </c>
      <c r="B61" s="45">
        <v>77.400000000000006</v>
      </c>
      <c r="C61" s="45">
        <v>77.400000000000006</v>
      </c>
    </row>
    <row r="62" spans="1:3" x14ac:dyDescent="0.25">
      <c r="A62" s="43">
        <v>35</v>
      </c>
      <c r="B62" s="45">
        <v>78.099999999999994</v>
      </c>
      <c r="C62" s="45">
        <v>78.099999999999994</v>
      </c>
    </row>
    <row r="63" spans="1:3" x14ac:dyDescent="0.25">
      <c r="A63" s="43">
        <v>36</v>
      </c>
      <c r="B63" s="45">
        <v>78.8</v>
      </c>
      <c r="C63" s="45">
        <v>78.8</v>
      </c>
    </row>
    <row r="64" spans="1:3" x14ac:dyDescent="0.25">
      <c r="A64" s="43">
        <v>37</v>
      </c>
      <c r="B64" s="45">
        <v>79.400000000000006</v>
      </c>
      <c r="C64" s="45">
        <v>79.400000000000006</v>
      </c>
    </row>
    <row r="65" spans="1:3" x14ac:dyDescent="0.25">
      <c r="A65" s="43">
        <v>38</v>
      </c>
      <c r="B65" s="45">
        <v>80.100000000000009</v>
      </c>
      <c r="C65" s="45">
        <v>80.100000000000009</v>
      </c>
    </row>
    <row r="66" spans="1:3" x14ac:dyDescent="0.25">
      <c r="A66" s="43">
        <v>39</v>
      </c>
      <c r="B66" s="45">
        <v>80.7</v>
      </c>
      <c r="C66" s="45">
        <v>80.7</v>
      </c>
    </row>
    <row r="67" spans="1:3" x14ac:dyDescent="0.25">
      <c r="A67" s="43">
        <v>40</v>
      </c>
      <c r="B67" s="45">
        <v>81.2</v>
      </c>
      <c r="C67" s="45">
        <v>81.2</v>
      </c>
    </row>
    <row r="68" spans="1:3" x14ac:dyDescent="0.25">
      <c r="A68" s="43">
        <v>41</v>
      </c>
      <c r="B68" s="45">
        <v>81.8</v>
      </c>
      <c r="C68" s="45">
        <v>81.8</v>
      </c>
    </row>
    <row r="69" spans="1:3" x14ac:dyDescent="0.25">
      <c r="A69" s="43">
        <v>42</v>
      </c>
      <c r="B69" s="45">
        <v>82.3</v>
      </c>
      <c r="C69" s="45">
        <v>82.3</v>
      </c>
    </row>
    <row r="70" spans="1:3" x14ac:dyDescent="0.25">
      <c r="A70" s="43">
        <v>43</v>
      </c>
      <c r="B70" s="45">
        <v>82.8</v>
      </c>
      <c r="C70" s="45">
        <v>82.8</v>
      </c>
    </row>
    <row r="71" spans="1:3" x14ac:dyDescent="0.25">
      <c r="A71" s="43">
        <v>44</v>
      </c>
      <c r="B71" s="45">
        <v>83.3</v>
      </c>
      <c r="C71" s="45">
        <v>83.3</v>
      </c>
    </row>
    <row r="72" spans="1:3" x14ac:dyDescent="0.25">
      <c r="A72" s="43">
        <v>45</v>
      </c>
      <c r="B72" s="45">
        <v>83.8</v>
      </c>
      <c r="C72" s="45">
        <v>83.8</v>
      </c>
    </row>
  </sheetData>
  <sheetProtection algorithmName="SHA-512" hashValue="XzcCeFqRoj4KcXMQ7PZrgLkWx9VOZWxxsbgT8Acmo0tEWxLc5Qkesn8GZkVIDPgB+1xkVIXjb08quJNmeeN1Fw==" saltValue="JBfZBa+IX3J+KPAUguOCTQ==" spinCount="100000" sheet="1" objects="1" scenarios="1"/>
  <conditionalFormatting sqref="A6:A21">
    <cfRule type="expression" dxfId="227" priority="1" stopIfTrue="1">
      <formula>MOD(ROW(),2)=0</formula>
    </cfRule>
    <cfRule type="expression" dxfId="226" priority="2" stopIfTrue="1">
      <formula>MOD(ROW(),2)&lt;&gt;0</formula>
    </cfRule>
  </conditionalFormatting>
  <conditionalFormatting sqref="B6:C21">
    <cfRule type="expression" dxfId="225" priority="3" stopIfTrue="1">
      <formula>MOD(ROW(),2)=0</formula>
    </cfRule>
    <cfRule type="expression" dxfId="224" priority="4" stopIfTrue="1">
      <formula>MOD(ROW(),2)&lt;&gt;0</formula>
    </cfRule>
  </conditionalFormatting>
  <conditionalFormatting sqref="A26:A72">
    <cfRule type="expression" dxfId="223" priority="5" stopIfTrue="1">
      <formula>MOD(ROW(),2)=0</formula>
    </cfRule>
    <cfRule type="expression" dxfId="222" priority="6" stopIfTrue="1">
      <formula>MOD(ROW(),2)&lt;&gt;0</formula>
    </cfRule>
  </conditionalFormatting>
  <conditionalFormatting sqref="B26:C72">
    <cfRule type="expression" dxfId="221" priority="7" stopIfTrue="1">
      <formula>MOD(ROW(),2)=0</formula>
    </cfRule>
    <cfRule type="expression" dxfId="220" priority="8"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9EB4-2142-4F2C-9324-37296FBD2DE0}">
  <sheetPr codeName="Sheet51"/>
  <dimension ref="A1:C40"/>
  <sheetViews>
    <sheetView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Scheme pays AA - x-612</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281</v>
      </c>
      <c r="C9" s="49"/>
    </row>
    <row r="10" spans="1:3" ht="25" x14ac:dyDescent="0.25">
      <c r="A10" s="40" t="s">
        <v>6</v>
      </c>
      <c r="B10" s="49" t="s">
        <v>302</v>
      </c>
      <c r="C10" s="49"/>
    </row>
    <row r="11" spans="1:3" x14ac:dyDescent="0.25">
      <c r="A11" s="40" t="s">
        <v>151</v>
      </c>
      <c r="B11" s="49" t="s">
        <v>216</v>
      </c>
      <c r="C11" s="49"/>
    </row>
    <row r="12" spans="1:3" ht="25" x14ac:dyDescent="0.25">
      <c r="A12" s="40" t="s">
        <v>152</v>
      </c>
      <c r="B12" s="49" t="s">
        <v>300</v>
      </c>
      <c r="C12" s="49"/>
    </row>
    <row r="13" spans="1:3" x14ac:dyDescent="0.25">
      <c r="A13" s="40" t="s">
        <v>379</v>
      </c>
      <c r="B13" s="49">
        <v>0</v>
      </c>
      <c r="C13" s="49"/>
    </row>
    <row r="14" spans="1:3" x14ac:dyDescent="0.25">
      <c r="A14" s="40" t="s">
        <v>154</v>
      </c>
      <c r="B14" s="49">
        <v>612</v>
      </c>
      <c r="C14" s="49"/>
    </row>
    <row r="15" spans="1:3" x14ac:dyDescent="0.25">
      <c r="A15" s="40" t="s">
        <v>380</v>
      </c>
      <c r="B15" s="49" t="s">
        <v>303</v>
      </c>
      <c r="C15" s="49"/>
    </row>
    <row r="16" spans="1:3" x14ac:dyDescent="0.25">
      <c r="A16" s="40" t="s">
        <v>156</v>
      </c>
      <c r="B16" s="49" t="s">
        <v>298</v>
      </c>
      <c r="C16" s="49"/>
    </row>
    <row r="17" spans="1:3" x14ac:dyDescent="0.25">
      <c r="A17" s="41" t="s">
        <v>381</v>
      </c>
      <c r="B17" s="49"/>
      <c r="C17" s="49"/>
    </row>
    <row r="18" spans="1:3" x14ac:dyDescent="0.25">
      <c r="A18" s="40" t="s">
        <v>158</v>
      </c>
      <c r="B18" s="50">
        <v>45134</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26" x14ac:dyDescent="0.25">
      <c r="A26" s="56" t="s">
        <v>248</v>
      </c>
      <c r="B26" s="56" t="s">
        <v>426</v>
      </c>
      <c r="C26" s="56" t="s">
        <v>427</v>
      </c>
    </row>
    <row r="27" spans="1:3" x14ac:dyDescent="0.25">
      <c r="A27" s="43">
        <v>0</v>
      </c>
      <c r="B27" s="45">
        <v>0</v>
      </c>
      <c r="C27" s="45">
        <v>0</v>
      </c>
    </row>
    <row r="28" spans="1:3" x14ac:dyDescent="0.25">
      <c r="A28" s="43">
        <v>1</v>
      </c>
      <c r="B28" s="45">
        <v>5</v>
      </c>
      <c r="C28" s="45">
        <v>5</v>
      </c>
    </row>
    <row r="29" spans="1:3" x14ac:dyDescent="0.25">
      <c r="A29" s="43">
        <v>2</v>
      </c>
      <c r="B29" s="45">
        <v>9.6999999999999993</v>
      </c>
      <c r="C29" s="45">
        <v>9.6999999999999993</v>
      </c>
    </row>
    <row r="30" spans="1:3" x14ac:dyDescent="0.25">
      <c r="A30" s="43">
        <v>3</v>
      </c>
      <c r="B30" s="45">
        <v>14.000000000000002</v>
      </c>
      <c r="C30" s="45">
        <v>14.000000000000002</v>
      </c>
    </row>
    <row r="31" spans="1:3" x14ac:dyDescent="0.25">
      <c r="A31" s="43">
        <v>4</v>
      </c>
      <c r="B31" s="45">
        <v>18</v>
      </c>
      <c r="C31" s="45">
        <v>18</v>
      </c>
    </row>
    <row r="32" spans="1:3" x14ac:dyDescent="0.25">
      <c r="A32" s="43">
        <v>5</v>
      </c>
      <c r="B32" s="45">
        <v>21.599999999999998</v>
      </c>
      <c r="C32" s="45">
        <v>21.599999999999998</v>
      </c>
    </row>
    <row r="33" spans="1:3" x14ac:dyDescent="0.25">
      <c r="A33" s="43">
        <v>6</v>
      </c>
      <c r="B33" s="45">
        <v>25</v>
      </c>
      <c r="C33" s="45">
        <v>25</v>
      </c>
    </row>
    <row r="34" spans="1:3" x14ac:dyDescent="0.25">
      <c r="A34" s="43">
        <v>7</v>
      </c>
      <c r="B34" s="45">
        <v>28.199999999999996</v>
      </c>
      <c r="C34" s="45">
        <v>28.199999999999996</v>
      </c>
    </row>
    <row r="35" spans="1:3" x14ac:dyDescent="0.25">
      <c r="A35" s="43">
        <v>8</v>
      </c>
      <c r="B35" s="45">
        <v>31.2</v>
      </c>
      <c r="C35" s="45">
        <v>31.2</v>
      </c>
    </row>
    <row r="36" spans="1:3" x14ac:dyDescent="0.25">
      <c r="A36" s="43">
        <v>9</v>
      </c>
      <c r="B36" s="45">
        <v>34</v>
      </c>
      <c r="C36" s="45">
        <v>34</v>
      </c>
    </row>
    <row r="37" spans="1:3" x14ac:dyDescent="0.25">
      <c r="A37" s="43">
        <v>10</v>
      </c>
      <c r="B37" s="45">
        <v>36.6</v>
      </c>
      <c r="C37" s="45">
        <v>36.6</v>
      </c>
    </row>
    <row r="38" spans="1:3" x14ac:dyDescent="0.25">
      <c r="A38" s="43">
        <v>11</v>
      </c>
      <c r="B38" s="45">
        <v>40.6</v>
      </c>
      <c r="C38" s="45">
        <v>40.6</v>
      </c>
    </row>
    <row r="39" spans="1:3" x14ac:dyDescent="0.25">
      <c r="A39" s="43">
        <v>12</v>
      </c>
      <c r="B39" s="45">
        <v>42.9</v>
      </c>
      <c r="C39" s="45">
        <v>42.9</v>
      </c>
    </row>
    <row r="40" spans="1:3" x14ac:dyDescent="0.25">
      <c r="A40" s="43">
        <v>13</v>
      </c>
      <c r="B40" s="45">
        <v>45.1</v>
      </c>
      <c r="C40" s="45">
        <v>45.1</v>
      </c>
    </row>
  </sheetData>
  <sheetProtection algorithmName="SHA-512" hashValue="Uwj/FQzdCex3pOKoZj5vVKlmwh8e8OFVtz1fbqee8ahEfLp3e/kAbBCrM4Pdm/ZlHRx0umeRY4Fa+PxMdT22sw==" saltValue="tsdy1oVLiZ8lH6A8gYRCLA==" spinCount="100000" sheet="1" objects="1" scenarios="1"/>
  <conditionalFormatting sqref="A6:A21">
    <cfRule type="expression" dxfId="219" priority="1" stopIfTrue="1">
      <formula>MOD(ROW(),2)=0</formula>
    </cfRule>
    <cfRule type="expression" dxfId="218" priority="2" stopIfTrue="1">
      <formula>MOD(ROW(),2)&lt;&gt;0</formula>
    </cfRule>
  </conditionalFormatting>
  <conditionalFormatting sqref="B6:C21">
    <cfRule type="expression" dxfId="217" priority="3" stopIfTrue="1">
      <formula>MOD(ROW(),2)=0</formula>
    </cfRule>
    <cfRule type="expression" dxfId="216" priority="4" stopIfTrue="1">
      <formula>MOD(ROW(),2)&lt;&gt;0</formula>
    </cfRule>
  </conditionalFormatting>
  <conditionalFormatting sqref="A26:A40">
    <cfRule type="expression" dxfId="215" priority="5" stopIfTrue="1">
      <formula>MOD(ROW(),2)=0</formula>
    </cfRule>
    <cfRule type="expression" dxfId="214" priority="6" stopIfTrue="1">
      <formula>MOD(ROW(),2)&lt;&gt;0</formula>
    </cfRule>
  </conditionalFormatting>
  <conditionalFormatting sqref="B26:C40">
    <cfRule type="expression" dxfId="213" priority="7" stopIfTrue="1">
      <formula>MOD(ROW(),2)=0</formula>
    </cfRule>
    <cfRule type="expression" dxfId="212" priority="8"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78"/>
  <sheetViews>
    <sheetView tabSelected="1" workbookViewId="0">
      <selection activeCell="O76" sqref="O76"/>
    </sheetView>
  </sheetViews>
  <sheetFormatPr defaultColWidth="9.1796875" defaultRowHeight="12.5" x14ac:dyDescent="0.25"/>
  <cols>
    <col min="1" max="4" width="12.54296875" style="32" customWidth="1"/>
    <col min="5" max="5" width="48.54296875" style="32" customWidth="1"/>
    <col min="6" max="6" width="12.54296875" style="32" customWidth="1"/>
    <col min="7" max="7" width="48.54296875" style="32" customWidth="1"/>
    <col min="8" max="9" width="12.54296875" style="32" customWidth="1"/>
    <col min="10" max="10" width="18.54296875" style="32" customWidth="1"/>
    <col min="11" max="11" width="12.54296875" style="32" customWidth="1"/>
    <col min="12" max="12" width="48.54296875" style="32" hidden="1" customWidth="1"/>
    <col min="13" max="14" width="12.54296875" style="33" customWidth="1"/>
    <col min="15" max="16" width="12.54296875" style="32" customWidth="1"/>
    <col min="17" max="16384" width="9.1796875" style="32"/>
  </cols>
  <sheetData>
    <row r="1" spans="1:16" s="1" customFormat="1" ht="20" x14ac:dyDescent="0.4">
      <c r="A1" s="2" t="s">
        <v>0</v>
      </c>
      <c r="M1" s="31"/>
      <c r="N1" s="31"/>
    </row>
    <row r="2" spans="1:16" s="1" customFormat="1" ht="15.5" x14ac:dyDescent="0.35">
      <c r="A2" s="30" t="s">
        <v>1</v>
      </c>
      <c r="B2" s="3" t="str">
        <f>wb_title</f>
        <v>LGPS_S - Consolidated Factor Spreadsheet</v>
      </c>
      <c r="M2" s="31"/>
      <c r="N2" s="31"/>
    </row>
    <row r="3" spans="1:16" s="1" customFormat="1" ht="15.5" x14ac:dyDescent="0.35">
      <c r="A3" s="30" t="s">
        <v>2</v>
      </c>
      <c r="B3" s="3" t="s">
        <v>146</v>
      </c>
      <c r="M3" s="31"/>
      <c r="N3" s="31"/>
    </row>
    <row r="6" spans="1:16" ht="13" x14ac:dyDescent="0.3">
      <c r="A6" s="34" t="s">
        <v>146</v>
      </c>
    </row>
    <row r="7" spans="1:16" s="35" customFormat="1" ht="37.5" x14ac:dyDescent="0.25">
      <c r="A7" s="35" t="s">
        <v>147</v>
      </c>
      <c r="B7" s="35" t="s">
        <v>148</v>
      </c>
      <c r="C7" s="35" t="s">
        <v>149</v>
      </c>
      <c r="D7" s="35" t="s">
        <v>150</v>
      </c>
      <c r="E7" s="35" t="s">
        <v>6</v>
      </c>
      <c r="F7" s="35" t="s">
        <v>151</v>
      </c>
      <c r="G7" s="35" t="s">
        <v>152</v>
      </c>
      <c r="H7" s="35" t="s">
        <v>153</v>
      </c>
      <c r="I7" s="35" t="s">
        <v>154</v>
      </c>
      <c r="J7" s="35" t="s">
        <v>155</v>
      </c>
      <c r="K7" s="35" t="s">
        <v>156</v>
      </c>
      <c r="L7" s="35" t="s">
        <v>157</v>
      </c>
      <c r="M7" s="36" t="s">
        <v>158</v>
      </c>
      <c r="N7" s="36" t="s">
        <v>159</v>
      </c>
      <c r="O7" s="35" t="s">
        <v>160</v>
      </c>
      <c r="P7" s="35" t="s">
        <v>161</v>
      </c>
    </row>
    <row r="8" spans="1:16" ht="25" x14ac:dyDescent="0.25">
      <c r="A8" s="60" t="str">
        <f>HYPERLINK("#'x-" &amp; factor_list_table[[#This Row],[Series Number]] &amp; "'!A1", "x-" &amp; factor_list_table[[#This Row],[Series Number]])</f>
        <v>x-201</v>
      </c>
      <c r="B8" s="61" t="s">
        <v>188</v>
      </c>
      <c r="C8" s="63" t="s">
        <v>162</v>
      </c>
      <c r="D8" s="61" t="s">
        <v>163</v>
      </c>
      <c r="E8" s="61" t="s">
        <v>164</v>
      </c>
      <c r="F8" s="61" t="s">
        <v>165</v>
      </c>
      <c r="G8" s="61" t="s">
        <v>166</v>
      </c>
      <c r="H8" s="63">
        <v>0</v>
      </c>
      <c r="I8" s="63">
        <v>201</v>
      </c>
      <c r="J8" s="63" t="s">
        <v>167</v>
      </c>
      <c r="K8" s="63" t="s">
        <v>168</v>
      </c>
      <c r="L8" s="61"/>
      <c r="M8" s="62">
        <v>46175</v>
      </c>
      <c r="N8" s="62">
        <v>46161</v>
      </c>
      <c r="O8" s="61" t="s">
        <v>169</v>
      </c>
      <c r="P8" s="61" t="s">
        <v>84</v>
      </c>
    </row>
    <row r="9" spans="1:16" ht="25" x14ac:dyDescent="0.25">
      <c r="A9" s="60" t="str">
        <f>HYPERLINK("#'x-" &amp; factor_list_table[[#This Row],[Series Number]] &amp; "'!A1", "x-" &amp; factor_list_table[[#This Row],[Series Number]])</f>
        <v>x-202</v>
      </c>
      <c r="B9" s="61" t="s">
        <v>188</v>
      </c>
      <c r="C9" s="63" t="s">
        <v>162</v>
      </c>
      <c r="D9" s="61" t="s">
        <v>163</v>
      </c>
      <c r="E9" s="61" t="s">
        <v>164</v>
      </c>
      <c r="F9" s="61" t="s">
        <v>170</v>
      </c>
      <c r="G9" s="61" t="s">
        <v>166</v>
      </c>
      <c r="H9" s="63">
        <v>0</v>
      </c>
      <c r="I9" s="63">
        <v>202</v>
      </c>
      <c r="J9" s="63" t="s">
        <v>171</v>
      </c>
      <c r="K9" s="63" t="s">
        <v>172</v>
      </c>
      <c r="L9" s="61"/>
      <c r="M9" s="62">
        <v>46175</v>
      </c>
      <c r="N9" s="62">
        <v>46161</v>
      </c>
      <c r="O9" s="61" t="s">
        <v>169</v>
      </c>
      <c r="P9" s="61" t="s">
        <v>84</v>
      </c>
    </row>
    <row r="10" spans="1:16" ht="25" x14ac:dyDescent="0.25">
      <c r="A10" s="60" t="str">
        <f>HYPERLINK("#'x-" &amp; factor_list_table[[#This Row],[Series Number]] &amp; "'!A1", "x-" &amp; factor_list_table[[#This Row],[Series Number]])</f>
        <v>x-203</v>
      </c>
      <c r="B10" s="61" t="s">
        <v>188</v>
      </c>
      <c r="C10" s="63" t="s">
        <v>162</v>
      </c>
      <c r="D10" s="61" t="s">
        <v>163</v>
      </c>
      <c r="E10" s="61" t="s">
        <v>173</v>
      </c>
      <c r="F10" s="61" t="s">
        <v>165</v>
      </c>
      <c r="G10" s="61" t="s">
        <v>166</v>
      </c>
      <c r="H10" s="63">
        <v>0</v>
      </c>
      <c r="I10" s="63">
        <v>203</v>
      </c>
      <c r="J10" s="63" t="s">
        <v>174</v>
      </c>
      <c r="K10" s="63" t="s">
        <v>175</v>
      </c>
      <c r="L10" s="61"/>
      <c r="M10" s="62">
        <v>46175</v>
      </c>
      <c r="N10" s="62">
        <v>46161</v>
      </c>
      <c r="O10" s="61" t="s">
        <v>169</v>
      </c>
      <c r="P10" s="61" t="s">
        <v>84</v>
      </c>
    </row>
    <row r="11" spans="1:16" ht="25" x14ac:dyDescent="0.25">
      <c r="A11" s="60" t="str">
        <f>HYPERLINK("#'x-" &amp; factor_list_table[[#This Row],[Series Number]] &amp; "'!A1", "x-" &amp; factor_list_table[[#This Row],[Series Number]])</f>
        <v>x-204</v>
      </c>
      <c r="B11" s="61" t="s">
        <v>188</v>
      </c>
      <c r="C11" s="63" t="s">
        <v>162</v>
      </c>
      <c r="D11" s="61" t="s">
        <v>163</v>
      </c>
      <c r="E11" s="61" t="s">
        <v>173</v>
      </c>
      <c r="F11" s="61" t="s">
        <v>170</v>
      </c>
      <c r="G11" s="61" t="s">
        <v>166</v>
      </c>
      <c r="H11" s="63">
        <v>0</v>
      </c>
      <c r="I11" s="63">
        <v>204</v>
      </c>
      <c r="J11" s="63" t="s">
        <v>176</v>
      </c>
      <c r="K11" s="63" t="s">
        <v>177</v>
      </c>
      <c r="L11" s="61"/>
      <c r="M11" s="62">
        <v>46175</v>
      </c>
      <c r="N11" s="62">
        <v>46161</v>
      </c>
      <c r="O11" s="61" t="s">
        <v>169</v>
      </c>
      <c r="P11" s="61" t="s">
        <v>84</v>
      </c>
    </row>
    <row r="12" spans="1:16" ht="25" x14ac:dyDescent="0.25">
      <c r="A12" s="60" t="str">
        <f>HYPERLINK("#'x-" &amp; factor_list_table[[#This Row],[Series Number]] &amp; "'!A1", "x-" &amp; factor_list_table[[#This Row],[Series Number]])</f>
        <v>x-205</v>
      </c>
      <c r="B12" s="61" t="s">
        <v>188</v>
      </c>
      <c r="C12" s="63" t="s">
        <v>162</v>
      </c>
      <c r="D12" s="61" t="s">
        <v>163</v>
      </c>
      <c r="E12" s="61" t="s">
        <v>178</v>
      </c>
      <c r="F12" s="61" t="s">
        <v>165</v>
      </c>
      <c r="G12" s="61" t="s">
        <v>166</v>
      </c>
      <c r="H12" s="63">
        <v>0</v>
      </c>
      <c r="I12" s="63">
        <v>205</v>
      </c>
      <c r="J12" s="63" t="s">
        <v>179</v>
      </c>
      <c r="K12" s="63" t="s">
        <v>180</v>
      </c>
      <c r="L12" s="61"/>
      <c r="M12" s="62">
        <v>46175</v>
      </c>
      <c r="N12" s="62">
        <v>46161</v>
      </c>
      <c r="O12" s="61" t="s">
        <v>169</v>
      </c>
      <c r="P12" s="61" t="s">
        <v>84</v>
      </c>
    </row>
    <row r="13" spans="1:16" ht="25" x14ac:dyDescent="0.25">
      <c r="A13" s="60" t="str">
        <f>HYPERLINK("#'x-" &amp; factor_list_table[[#This Row],[Series Number]] &amp; "'!A1", "x-" &amp; factor_list_table[[#This Row],[Series Number]])</f>
        <v>x-206</v>
      </c>
      <c r="B13" s="61" t="s">
        <v>188</v>
      </c>
      <c r="C13" s="63" t="s">
        <v>162</v>
      </c>
      <c r="D13" s="61" t="s">
        <v>163</v>
      </c>
      <c r="E13" s="61" t="s">
        <v>178</v>
      </c>
      <c r="F13" s="61" t="s">
        <v>170</v>
      </c>
      <c r="G13" s="61" t="s">
        <v>166</v>
      </c>
      <c r="H13" s="63">
        <v>0</v>
      </c>
      <c r="I13" s="63">
        <v>206</v>
      </c>
      <c r="J13" s="63" t="s">
        <v>181</v>
      </c>
      <c r="K13" s="63" t="s">
        <v>182</v>
      </c>
      <c r="L13" s="61"/>
      <c r="M13" s="62">
        <v>46175</v>
      </c>
      <c r="N13" s="62">
        <v>46161</v>
      </c>
      <c r="O13" s="61" t="s">
        <v>169</v>
      </c>
      <c r="P13" s="61" t="s">
        <v>84</v>
      </c>
    </row>
    <row r="14" spans="1:16" ht="25" x14ac:dyDescent="0.25">
      <c r="A14" s="60" t="str">
        <f>HYPERLINK("#'x-" &amp; factor_list_table[[#This Row],[Series Number]] &amp; "'!A1", "x-" &amp; factor_list_table[[#This Row],[Series Number]])</f>
        <v>x-207</v>
      </c>
      <c r="B14" s="61" t="s">
        <v>188</v>
      </c>
      <c r="C14" s="63" t="s">
        <v>162</v>
      </c>
      <c r="D14" s="61" t="s">
        <v>163</v>
      </c>
      <c r="E14" s="61" t="s">
        <v>183</v>
      </c>
      <c r="F14" s="61" t="s">
        <v>165</v>
      </c>
      <c r="G14" s="61" t="s">
        <v>166</v>
      </c>
      <c r="H14" s="63">
        <v>0</v>
      </c>
      <c r="I14" s="63">
        <v>207</v>
      </c>
      <c r="J14" s="63" t="s">
        <v>184</v>
      </c>
      <c r="K14" s="63" t="s">
        <v>185</v>
      </c>
      <c r="L14" s="61"/>
      <c r="M14" s="62">
        <v>46175</v>
      </c>
      <c r="N14" s="62">
        <v>46161</v>
      </c>
      <c r="O14" s="61" t="s">
        <v>169</v>
      </c>
      <c r="P14" s="61" t="s">
        <v>84</v>
      </c>
    </row>
    <row r="15" spans="1:16" ht="25" x14ac:dyDescent="0.25">
      <c r="A15" s="60" t="str">
        <f>HYPERLINK("#'x-" &amp; factor_list_table[[#This Row],[Series Number]] &amp; "'!A1", "x-" &amp; factor_list_table[[#This Row],[Series Number]])</f>
        <v>x-208</v>
      </c>
      <c r="B15" s="61" t="s">
        <v>188</v>
      </c>
      <c r="C15" s="63" t="s">
        <v>162</v>
      </c>
      <c r="D15" s="61" t="s">
        <v>163</v>
      </c>
      <c r="E15" s="61" t="s">
        <v>183</v>
      </c>
      <c r="F15" s="61" t="s">
        <v>170</v>
      </c>
      <c r="G15" s="61" t="s">
        <v>166</v>
      </c>
      <c r="H15" s="63">
        <v>0</v>
      </c>
      <c r="I15" s="63">
        <v>208</v>
      </c>
      <c r="J15" s="63" t="s">
        <v>186</v>
      </c>
      <c r="K15" s="63" t="s">
        <v>187</v>
      </c>
      <c r="L15" s="61"/>
      <c r="M15" s="62">
        <v>46175</v>
      </c>
      <c r="N15" s="62">
        <v>46161</v>
      </c>
      <c r="O15" s="61" t="s">
        <v>169</v>
      </c>
      <c r="P15" s="61" t="s">
        <v>84</v>
      </c>
    </row>
    <row r="16" spans="1:16" ht="25" x14ac:dyDescent="0.25">
      <c r="A16" s="60" t="str">
        <f>HYPERLINK("#'x-" &amp; factor_list_table[[#This Row],[Series Number]] &amp; "'!A1", "x-" &amp; factor_list_table[[#This Row],[Series Number]])</f>
        <v>x-209</v>
      </c>
      <c r="B16" s="61" t="s">
        <v>188</v>
      </c>
      <c r="C16" s="63">
        <v>2014</v>
      </c>
      <c r="D16" s="61" t="s">
        <v>189</v>
      </c>
      <c r="E16" s="61" t="s">
        <v>190</v>
      </c>
      <c r="F16" s="61" t="s">
        <v>165</v>
      </c>
      <c r="G16" s="61" t="s">
        <v>166</v>
      </c>
      <c r="H16" s="63">
        <v>0</v>
      </c>
      <c r="I16" s="63">
        <v>209</v>
      </c>
      <c r="J16" s="63" t="s">
        <v>191</v>
      </c>
      <c r="K16" s="63" t="s">
        <v>192</v>
      </c>
      <c r="L16" s="61"/>
      <c r="M16" s="62">
        <v>45107</v>
      </c>
      <c r="N16" s="62"/>
      <c r="O16" s="61" t="s">
        <v>169</v>
      </c>
      <c r="P16" s="61" t="s">
        <v>85</v>
      </c>
    </row>
    <row r="17" spans="1:16" ht="25" x14ac:dyDescent="0.25">
      <c r="A17" s="60" t="str">
        <f>HYPERLINK("#'x-" &amp; factor_list_table[[#This Row],[Series Number]] &amp; "'!A1", "x-" &amp; factor_list_table[[#This Row],[Series Number]])</f>
        <v>x-210</v>
      </c>
      <c r="B17" s="61" t="s">
        <v>188</v>
      </c>
      <c r="C17" s="63">
        <v>2014</v>
      </c>
      <c r="D17" s="61" t="s">
        <v>189</v>
      </c>
      <c r="E17" s="61" t="s">
        <v>190</v>
      </c>
      <c r="F17" s="61" t="s">
        <v>170</v>
      </c>
      <c r="G17" s="61" t="s">
        <v>166</v>
      </c>
      <c r="H17" s="63">
        <v>0</v>
      </c>
      <c r="I17" s="63">
        <v>210</v>
      </c>
      <c r="J17" s="63" t="s">
        <v>193</v>
      </c>
      <c r="K17" s="63" t="s">
        <v>194</v>
      </c>
      <c r="L17" s="61"/>
      <c r="M17" s="62">
        <v>45107</v>
      </c>
      <c r="N17" s="62"/>
      <c r="O17" s="61" t="s">
        <v>169</v>
      </c>
      <c r="P17" s="61" t="s">
        <v>85</v>
      </c>
    </row>
    <row r="18" spans="1:16" ht="25" x14ac:dyDescent="0.25">
      <c r="A18" s="60" t="str">
        <f>HYPERLINK("#'x-" &amp; factor_list_table[[#This Row],[Series Number]] &amp; "'!A1", "x-" &amp; factor_list_table[[#This Row],[Series Number]])</f>
        <v>x-211</v>
      </c>
      <c r="B18" s="61" t="s">
        <v>188</v>
      </c>
      <c r="C18" s="63">
        <v>2014</v>
      </c>
      <c r="D18" s="61" t="s">
        <v>189</v>
      </c>
      <c r="E18" s="61" t="s">
        <v>195</v>
      </c>
      <c r="F18" s="61" t="s">
        <v>165</v>
      </c>
      <c r="G18" s="61" t="s">
        <v>166</v>
      </c>
      <c r="H18" s="63">
        <v>0</v>
      </c>
      <c r="I18" s="63">
        <v>211</v>
      </c>
      <c r="J18" s="63" t="s">
        <v>196</v>
      </c>
      <c r="K18" s="63" t="s">
        <v>197</v>
      </c>
      <c r="L18" s="61"/>
      <c r="M18" s="62">
        <v>45107</v>
      </c>
      <c r="N18" s="62"/>
      <c r="O18" s="61" t="s">
        <v>169</v>
      </c>
      <c r="P18" s="61" t="s">
        <v>85</v>
      </c>
    </row>
    <row r="19" spans="1:16" ht="25" x14ac:dyDescent="0.25">
      <c r="A19" s="60" t="str">
        <f>HYPERLINK("#'x-" &amp; factor_list_table[[#This Row],[Series Number]] &amp; "'!A1", "x-" &amp; factor_list_table[[#This Row],[Series Number]])</f>
        <v>x-212</v>
      </c>
      <c r="B19" s="61" t="s">
        <v>188</v>
      </c>
      <c r="C19" s="63">
        <v>2014</v>
      </c>
      <c r="D19" s="61" t="s">
        <v>189</v>
      </c>
      <c r="E19" s="61" t="s">
        <v>195</v>
      </c>
      <c r="F19" s="61" t="s">
        <v>170</v>
      </c>
      <c r="G19" s="61" t="s">
        <v>166</v>
      </c>
      <c r="H19" s="63">
        <v>0</v>
      </c>
      <c r="I19" s="63">
        <v>212</v>
      </c>
      <c r="J19" s="63" t="s">
        <v>198</v>
      </c>
      <c r="K19" s="63" t="s">
        <v>199</v>
      </c>
      <c r="L19" s="61"/>
      <c r="M19" s="62">
        <v>45107</v>
      </c>
      <c r="N19" s="62"/>
      <c r="O19" s="61" t="s">
        <v>169</v>
      </c>
      <c r="P19" s="61" t="s">
        <v>85</v>
      </c>
    </row>
    <row r="20" spans="1:16" ht="25" x14ac:dyDescent="0.25">
      <c r="A20" s="60" t="str">
        <f>HYPERLINK("#'x-" &amp; factor_list_table[[#This Row],[Series Number]] &amp; "'!A1", "x-" &amp; factor_list_table[[#This Row],[Series Number]])</f>
        <v>x-213</v>
      </c>
      <c r="B20" s="61" t="s">
        <v>188</v>
      </c>
      <c r="C20" s="63">
        <v>2014</v>
      </c>
      <c r="D20" s="61" t="s">
        <v>189</v>
      </c>
      <c r="E20" s="61" t="s">
        <v>200</v>
      </c>
      <c r="F20" s="61" t="s">
        <v>165</v>
      </c>
      <c r="G20" s="61" t="s">
        <v>166</v>
      </c>
      <c r="H20" s="63">
        <v>0</v>
      </c>
      <c r="I20" s="63">
        <v>213</v>
      </c>
      <c r="J20" s="63" t="s">
        <v>201</v>
      </c>
      <c r="K20" s="63" t="s">
        <v>202</v>
      </c>
      <c r="L20" s="61"/>
      <c r="M20" s="62">
        <v>45107</v>
      </c>
      <c r="N20" s="62"/>
      <c r="O20" s="61" t="s">
        <v>169</v>
      </c>
      <c r="P20" s="61" t="s">
        <v>85</v>
      </c>
    </row>
    <row r="21" spans="1:16" ht="25" x14ac:dyDescent="0.25">
      <c r="A21" s="60" t="str">
        <f>HYPERLINK("#'x-" &amp; factor_list_table[[#This Row],[Series Number]] &amp; "'!A1", "x-" &amp; factor_list_table[[#This Row],[Series Number]])</f>
        <v>x-214</v>
      </c>
      <c r="B21" s="61" t="s">
        <v>188</v>
      </c>
      <c r="C21" s="63">
        <v>2014</v>
      </c>
      <c r="D21" s="61" t="s">
        <v>189</v>
      </c>
      <c r="E21" s="61" t="s">
        <v>200</v>
      </c>
      <c r="F21" s="61" t="s">
        <v>170</v>
      </c>
      <c r="G21" s="61" t="s">
        <v>166</v>
      </c>
      <c r="H21" s="63">
        <v>0</v>
      </c>
      <c r="I21" s="63">
        <v>214</v>
      </c>
      <c r="J21" s="63" t="s">
        <v>203</v>
      </c>
      <c r="K21" s="63" t="s">
        <v>204</v>
      </c>
      <c r="L21" s="61"/>
      <c r="M21" s="62">
        <v>45107</v>
      </c>
      <c r="N21" s="62"/>
      <c r="O21" s="61" t="s">
        <v>169</v>
      </c>
      <c r="P21" s="61" t="s">
        <v>85</v>
      </c>
    </row>
    <row r="22" spans="1:16" ht="25" x14ac:dyDescent="0.25">
      <c r="A22" s="60" t="str">
        <f>HYPERLINK("#'x-" &amp; factor_list_table[[#This Row],[Series Number]] &amp; "'!A1", "x-" &amp; factor_list_table[[#This Row],[Series Number]])</f>
        <v>x-215</v>
      </c>
      <c r="B22" s="61" t="s">
        <v>188</v>
      </c>
      <c r="C22" s="63">
        <v>2014</v>
      </c>
      <c r="D22" s="61" t="s">
        <v>189</v>
      </c>
      <c r="E22" s="61" t="s">
        <v>205</v>
      </c>
      <c r="F22" s="61" t="s">
        <v>165</v>
      </c>
      <c r="G22" s="61" t="s">
        <v>166</v>
      </c>
      <c r="H22" s="63">
        <v>0</v>
      </c>
      <c r="I22" s="63">
        <v>215</v>
      </c>
      <c r="J22" s="63" t="s">
        <v>206</v>
      </c>
      <c r="K22" s="63" t="s">
        <v>207</v>
      </c>
      <c r="L22" s="61"/>
      <c r="M22" s="62">
        <v>45107</v>
      </c>
      <c r="N22" s="62"/>
      <c r="O22" s="61" t="s">
        <v>169</v>
      </c>
      <c r="P22" s="61" t="s">
        <v>85</v>
      </c>
    </row>
    <row r="23" spans="1:16" ht="25" x14ac:dyDescent="0.25">
      <c r="A23" s="60" t="str">
        <f>HYPERLINK("#'x-" &amp; factor_list_table[[#This Row],[Series Number]] &amp; "'!A1", "x-" &amp; factor_list_table[[#This Row],[Series Number]])</f>
        <v>x-216</v>
      </c>
      <c r="B23" s="61" t="s">
        <v>188</v>
      </c>
      <c r="C23" s="63">
        <v>2014</v>
      </c>
      <c r="D23" s="61" t="s">
        <v>189</v>
      </c>
      <c r="E23" s="61" t="s">
        <v>205</v>
      </c>
      <c r="F23" s="61" t="s">
        <v>170</v>
      </c>
      <c r="G23" s="61" t="s">
        <v>166</v>
      </c>
      <c r="H23" s="63">
        <v>0</v>
      </c>
      <c r="I23" s="63">
        <v>216</v>
      </c>
      <c r="J23" s="63" t="s">
        <v>208</v>
      </c>
      <c r="K23" s="63" t="s">
        <v>209</v>
      </c>
      <c r="L23" s="61"/>
      <c r="M23" s="62">
        <v>45107</v>
      </c>
      <c r="N23" s="62"/>
      <c r="O23" s="61" t="s">
        <v>169</v>
      </c>
      <c r="P23" s="61" t="s">
        <v>85</v>
      </c>
    </row>
    <row r="24" spans="1:16" ht="25" x14ac:dyDescent="0.25">
      <c r="A24" s="60" t="str">
        <f>HYPERLINK("#'x-" &amp; factor_list_table[[#This Row],[Series Number]] &amp; "'!A1", "x-" &amp; factor_list_table[[#This Row],[Series Number]])</f>
        <v>x-217</v>
      </c>
      <c r="B24" s="61" t="s">
        <v>188</v>
      </c>
      <c r="C24" s="63">
        <v>2014</v>
      </c>
      <c r="D24" s="61" t="s">
        <v>189</v>
      </c>
      <c r="E24" s="61" t="s">
        <v>210</v>
      </c>
      <c r="F24" s="61" t="s">
        <v>165</v>
      </c>
      <c r="G24" s="61" t="s">
        <v>166</v>
      </c>
      <c r="H24" s="63">
        <v>0</v>
      </c>
      <c r="I24" s="63">
        <v>217</v>
      </c>
      <c r="J24" s="63" t="s">
        <v>211</v>
      </c>
      <c r="K24" s="63" t="s">
        <v>212</v>
      </c>
      <c r="L24" s="61"/>
      <c r="M24" s="62">
        <v>45107</v>
      </c>
      <c r="N24" s="62"/>
      <c r="O24" s="61" t="s">
        <v>169</v>
      </c>
      <c r="P24" s="61" t="s">
        <v>85</v>
      </c>
    </row>
    <row r="25" spans="1:16" ht="25" x14ac:dyDescent="0.25">
      <c r="A25" s="60" t="str">
        <f>HYPERLINK("#'x-" &amp; factor_list_table[[#This Row],[Series Number]] &amp; "'!A1", "x-" &amp; factor_list_table[[#This Row],[Series Number]])</f>
        <v>x-218</v>
      </c>
      <c r="B25" s="61" t="s">
        <v>188</v>
      </c>
      <c r="C25" s="63">
        <v>2015</v>
      </c>
      <c r="D25" s="61" t="s">
        <v>189</v>
      </c>
      <c r="E25" s="61" t="s">
        <v>210</v>
      </c>
      <c r="F25" s="61" t="s">
        <v>170</v>
      </c>
      <c r="G25" s="61" t="s">
        <v>166</v>
      </c>
      <c r="H25" s="63">
        <v>0</v>
      </c>
      <c r="I25" s="63">
        <v>218</v>
      </c>
      <c r="J25" s="63" t="s">
        <v>213</v>
      </c>
      <c r="K25" s="63" t="s">
        <v>214</v>
      </c>
      <c r="L25" s="61"/>
      <c r="M25" s="62">
        <v>45107</v>
      </c>
      <c r="N25" s="62"/>
      <c r="O25" s="61" t="s">
        <v>169</v>
      </c>
      <c r="P25" s="61" t="s">
        <v>85</v>
      </c>
    </row>
    <row r="26" spans="1:16" ht="25" x14ac:dyDescent="0.25">
      <c r="A26" s="60" t="str">
        <f>HYPERLINK("#'x-" &amp; factor_list_table[[#This Row],[Series Number]] &amp; "'!A1", "x-" &amp; factor_list_table[[#This Row],[Series Number]])</f>
        <v>x-219</v>
      </c>
      <c r="B26" s="61" t="s">
        <v>188</v>
      </c>
      <c r="C26" s="63">
        <v>2015</v>
      </c>
      <c r="D26" s="61" t="s">
        <v>163</v>
      </c>
      <c r="E26" s="61" t="s">
        <v>215</v>
      </c>
      <c r="F26" s="61" t="s">
        <v>216</v>
      </c>
      <c r="G26" s="61" t="s">
        <v>217</v>
      </c>
      <c r="H26" s="63">
        <v>0</v>
      </c>
      <c r="I26" s="63">
        <v>219</v>
      </c>
      <c r="J26" s="63" t="s">
        <v>218</v>
      </c>
      <c r="K26" s="63" t="s">
        <v>219</v>
      </c>
      <c r="L26" s="61"/>
      <c r="M26" s="62">
        <v>46175</v>
      </c>
      <c r="N26" s="62">
        <v>46161</v>
      </c>
      <c r="O26" s="61" t="s">
        <v>169</v>
      </c>
      <c r="P26" s="61" t="s">
        <v>84</v>
      </c>
    </row>
    <row r="27" spans="1:16" ht="25" x14ac:dyDescent="0.25">
      <c r="A27" s="60" t="str">
        <f>HYPERLINK("#'x-" &amp; factor_list_table[[#This Row],[Series Number]] &amp; "'!A1", "x-" &amp; factor_list_table[[#This Row],[Series Number]])</f>
        <v>x-301</v>
      </c>
      <c r="B27" s="61" t="s">
        <v>188</v>
      </c>
      <c r="C27" s="63">
        <v>2015</v>
      </c>
      <c r="D27" s="61" t="s">
        <v>220</v>
      </c>
      <c r="E27" s="61" t="s">
        <v>221</v>
      </c>
      <c r="F27" s="61" t="s">
        <v>165</v>
      </c>
      <c r="G27" s="61" t="s">
        <v>166</v>
      </c>
      <c r="H27" s="63">
        <v>0</v>
      </c>
      <c r="I27" s="63">
        <v>301</v>
      </c>
      <c r="J27" s="63" t="s">
        <v>222</v>
      </c>
      <c r="K27" s="63" t="s">
        <v>223</v>
      </c>
      <c r="L27" s="61"/>
      <c r="M27" s="62">
        <v>46175</v>
      </c>
      <c r="N27" s="62">
        <v>46161</v>
      </c>
      <c r="O27" s="61" t="s">
        <v>169</v>
      </c>
      <c r="P27" s="61" t="s">
        <v>84</v>
      </c>
    </row>
    <row r="28" spans="1:16" ht="25" x14ac:dyDescent="0.25">
      <c r="A28" s="60" t="str">
        <f>HYPERLINK("#'x-" &amp; factor_list_table[[#This Row],[Series Number]] &amp; "'!A1", "x-" &amp; factor_list_table[[#This Row],[Series Number]])</f>
        <v>x-302</v>
      </c>
      <c r="B28" s="61" t="s">
        <v>188</v>
      </c>
      <c r="C28" s="63">
        <v>2015</v>
      </c>
      <c r="D28" s="61" t="s">
        <v>220</v>
      </c>
      <c r="E28" s="61" t="s">
        <v>221</v>
      </c>
      <c r="F28" s="61" t="s">
        <v>170</v>
      </c>
      <c r="G28" s="61" t="s">
        <v>166</v>
      </c>
      <c r="H28" s="63">
        <v>0</v>
      </c>
      <c r="I28" s="63">
        <v>302</v>
      </c>
      <c r="J28" s="63" t="s">
        <v>224</v>
      </c>
      <c r="K28" s="63" t="s">
        <v>225</v>
      </c>
      <c r="L28" s="61"/>
      <c r="M28" s="62">
        <v>46175</v>
      </c>
      <c r="N28" s="62">
        <v>46161</v>
      </c>
      <c r="O28" s="61" t="s">
        <v>169</v>
      </c>
      <c r="P28" s="61" t="s">
        <v>84</v>
      </c>
    </row>
    <row r="29" spans="1:16" ht="25" x14ac:dyDescent="0.25">
      <c r="A29" s="60" t="str">
        <f>HYPERLINK("#'x-" &amp; factor_list_table[[#This Row],[Series Number]] &amp; "'!A1", "x-" &amp; factor_list_table[[#This Row],[Series Number]])</f>
        <v>x-303</v>
      </c>
      <c r="B29" s="61" t="s">
        <v>188</v>
      </c>
      <c r="C29" s="63">
        <v>2015</v>
      </c>
      <c r="D29" s="61" t="s">
        <v>220</v>
      </c>
      <c r="E29" s="61" t="s">
        <v>226</v>
      </c>
      <c r="F29" s="61" t="s">
        <v>165</v>
      </c>
      <c r="G29" s="61" t="s">
        <v>166</v>
      </c>
      <c r="H29" s="63">
        <v>0</v>
      </c>
      <c r="I29" s="63">
        <v>303</v>
      </c>
      <c r="J29" s="63" t="s">
        <v>227</v>
      </c>
      <c r="K29" s="63" t="s">
        <v>228</v>
      </c>
      <c r="L29" s="61"/>
      <c r="M29" s="62">
        <v>46175</v>
      </c>
      <c r="N29" s="62">
        <v>46161</v>
      </c>
      <c r="O29" s="61" t="s">
        <v>169</v>
      </c>
      <c r="P29" s="61" t="s">
        <v>84</v>
      </c>
    </row>
    <row r="30" spans="1:16" ht="25" x14ac:dyDescent="0.25">
      <c r="A30" s="60" t="str">
        <f>HYPERLINK("#'x-" &amp; factor_list_table[[#This Row],[Series Number]] &amp; "'!A1", "x-" &amp; factor_list_table[[#This Row],[Series Number]])</f>
        <v>x-304</v>
      </c>
      <c r="B30" s="61" t="s">
        <v>188</v>
      </c>
      <c r="C30" s="63">
        <v>2015</v>
      </c>
      <c r="D30" s="61" t="s">
        <v>220</v>
      </c>
      <c r="E30" s="61" t="s">
        <v>226</v>
      </c>
      <c r="F30" s="61" t="s">
        <v>170</v>
      </c>
      <c r="G30" s="61" t="s">
        <v>166</v>
      </c>
      <c r="H30" s="63">
        <v>0</v>
      </c>
      <c r="I30" s="63">
        <v>304</v>
      </c>
      <c r="J30" s="63" t="s">
        <v>229</v>
      </c>
      <c r="K30" s="63" t="s">
        <v>230</v>
      </c>
      <c r="L30" s="61"/>
      <c r="M30" s="62">
        <v>46175</v>
      </c>
      <c r="N30" s="62">
        <v>46161</v>
      </c>
      <c r="O30" s="61" t="s">
        <v>169</v>
      </c>
      <c r="P30" s="61" t="s">
        <v>84</v>
      </c>
    </row>
    <row r="31" spans="1:16" ht="25" x14ac:dyDescent="0.25">
      <c r="A31" s="60" t="str">
        <f>HYPERLINK("#'x-" &amp; factor_list_table[[#This Row],[Series Number]] &amp; "'!A1", "x-" &amp; factor_list_table[[#This Row],[Series Number]])</f>
        <v>x-306</v>
      </c>
      <c r="B31" s="61" t="s">
        <v>188</v>
      </c>
      <c r="C31" s="63">
        <v>2015</v>
      </c>
      <c r="D31" s="61" t="s">
        <v>231</v>
      </c>
      <c r="E31" s="61" t="s">
        <v>232</v>
      </c>
      <c r="F31" s="61" t="s">
        <v>165</v>
      </c>
      <c r="G31" s="61" t="s">
        <v>166</v>
      </c>
      <c r="H31" s="63">
        <v>0</v>
      </c>
      <c r="I31" s="63">
        <v>306</v>
      </c>
      <c r="J31" s="63" t="s">
        <v>233</v>
      </c>
      <c r="K31" s="63" t="s">
        <v>234</v>
      </c>
      <c r="L31" s="61"/>
      <c r="M31" s="62">
        <v>46175</v>
      </c>
      <c r="N31" s="62">
        <v>46161</v>
      </c>
      <c r="O31" s="61" t="s">
        <v>169</v>
      </c>
      <c r="P31" s="61" t="s">
        <v>84</v>
      </c>
    </row>
    <row r="32" spans="1:16" ht="25" x14ac:dyDescent="0.25">
      <c r="A32" s="60" t="str">
        <f>HYPERLINK("#'x-" &amp; factor_list_table[[#This Row],[Series Number]] &amp; "'!A1", "x-" &amp; factor_list_table[[#This Row],[Series Number]])</f>
        <v>x-307</v>
      </c>
      <c r="B32" s="61" t="s">
        <v>188</v>
      </c>
      <c r="C32" s="63">
        <v>2015</v>
      </c>
      <c r="D32" s="61" t="s">
        <v>231</v>
      </c>
      <c r="E32" s="61" t="s">
        <v>232</v>
      </c>
      <c r="F32" s="61" t="s">
        <v>170</v>
      </c>
      <c r="G32" s="61" t="s">
        <v>166</v>
      </c>
      <c r="H32" s="63">
        <v>0</v>
      </c>
      <c r="I32" s="63">
        <v>307</v>
      </c>
      <c r="J32" s="63" t="s">
        <v>235</v>
      </c>
      <c r="K32" s="63" t="s">
        <v>236</v>
      </c>
      <c r="L32" s="61"/>
      <c r="M32" s="62">
        <v>46175</v>
      </c>
      <c r="N32" s="62">
        <v>46161</v>
      </c>
      <c r="O32" s="61" t="s">
        <v>169</v>
      </c>
      <c r="P32" s="61" t="s">
        <v>84</v>
      </c>
    </row>
    <row r="33" spans="1:16" ht="25" x14ac:dyDescent="0.25">
      <c r="A33" s="60" t="str">
        <f>HYPERLINK("#'x-" &amp; factor_list_table[[#This Row],[Series Number]] &amp; "'!A1", "x-" &amp; factor_list_table[[#This Row],[Series Number]])</f>
        <v>x-308</v>
      </c>
      <c r="B33" s="61" t="s">
        <v>188</v>
      </c>
      <c r="C33" s="63">
        <v>2015</v>
      </c>
      <c r="D33" s="61" t="s">
        <v>231</v>
      </c>
      <c r="E33" s="61" t="s">
        <v>237</v>
      </c>
      <c r="F33" s="61" t="s">
        <v>165</v>
      </c>
      <c r="G33" s="61" t="s">
        <v>166</v>
      </c>
      <c r="H33" s="63">
        <v>0</v>
      </c>
      <c r="I33" s="63">
        <v>308</v>
      </c>
      <c r="J33" s="63" t="s">
        <v>238</v>
      </c>
      <c r="K33" s="63" t="s">
        <v>239</v>
      </c>
      <c r="L33" s="61"/>
      <c r="M33" s="62">
        <v>46175</v>
      </c>
      <c r="N33" s="62">
        <v>46161</v>
      </c>
      <c r="O33" s="61" t="s">
        <v>169</v>
      </c>
      <c r="P33" s="61" t="s">
        <v>84</v>
      </c>
    </row>
    <row r="34" spans="1:16" ht="25" x14ac:dyDescent="0.25">
      <c r="A34" s="60" t="str">
        <f>HYPERLINK("#'x-" &amp; factor_list_table[[#This Row],[Series Number]] &amp; "'!A1", "x-" &amp; factor_list_table[[#This Row],[Series Number]])</f>
        <v>x-309</v>
      </c>
      <c r="B34" s="61" t="s">
        <v>188</v>
      </c>
      <c r="C34" s="63">
        <v>2015</v>
      </c>
      <c r="D34" s="61" t="s">
        <v>231</v>
      </c>
      <c r="E34" s="61" t="s">
        <v>237</v>
      </c>
      <c r="F34" s="61" t="s">
        <v>170</v>
      </c>
      <c r="G34" s="61" t="s">
        <v>166</v>
      </c>
      <c r="H34" s="63">
        <v>0</v>
      </c>
      <c r="I34" s="63">
        <v>309</v>
      </c>
      <c r="J34" s="63" t="s">
        <v>240</v>
      </c>
      <c r="K34" s="63" t="s">
        <v>241</v>
      </c>
      <c r="L34" s="61"/>
      <c r="M34" s="62">
        <v>46175</v>
      </c>
      <c r="N34" s="62">
        <v>46161</v>
      </c>
      <c r="O34" s="61" t="s">
        <v>169</v>
      </c>
      <c r="P34" s="61" t="s">
        <v>84</v>
      </c>
    </row>
    <row r="35" spans="1:16" ht="25" x14ac:dyDescent="0.25">
      <c r="A35" s="60" t="str">
        <f>HYPERLINK("#'x-" &amp; factor_list_table[[#This Row],[Series Number]] &amp; "'!A1", "x-" &amp; factor_list_table[[#This Row],[Series Number]])</f>
        <v>x-310</v>
      </c>
      <c r="B35" s="61" t="s">
        <v>188</v>
      </c>
      <c r="C35" s="63">
        <v>2015</v>
      </c>
      <c r="D35" s="61" t="s">
        <v>231</v>
      </c>
      <c r="E35" s="61" t="s">
        <v>242</v>
      </c>
      <c r="F35" s="61" t="s">
        <v>243</v>
      </c>
      <c r="G35" s="61" t="s">
        <v>166</v>
      </c>
      <c r="H35" s="63">
        <v>0</v>
      </c>
      <c r="I35" s="63">
        <v>310</v>
      </c>
      <c r="J35" s="63" t="s">
        <v>244</v>
      </c>
      <c r="K35" s="63" t="s">
        <v>245</v>
      </c>
      <c r="L35" s="61"/>
      <c r="M35" s="62">
        <v>46175</v>
      </c>
      <c r="N35" s="62">
        <v>46161</v>
      </c>
      <c r="O35" s="61" t="s">
        <v>169</v>
      </c>
      <c r="P35" s="61" t="s">
        <v>84</v>
      </c>
    </row>
    <row r="36" spans="1:16" ht="27.65" customHeight="1" x14ac:dyDescent="0.25">
      <c r="A36" s="60" t="str">
        <f>HYPERLINK("#'x-" &amp; factor_list_table[[#This Row],[Series Number]] &amp; "'!A1", "x-" &amp; factor_list_table[[#This Row],[Series Number]])</f>
        <v>x-316</v>
      </c>
      <c r="B36" s="61" t="s">
        <v>188</v>
      </c>
      <c r="C36" s="63">
        <v>2015</v>
      </c>
      <c r="D36" s="61" t="s">
        <v>258</v>
      </c>
      <c r="E36" s="61" t="s">
        <v>246</v>
      </c>
      <c r="F36" s="61" t="s">
        <v>247</v>
      </c>
      <c r="G36" s="61" t="s">
        <v>248</v>
      </c>
      <c r="H36" s="63">
        <v>0</v>
      </c>
      <c r="I36" s="63">
        <v>316</v>
      </c>
      <c r="J36" s="63" t="s">
        <v>249</v>
      </c>
      <c r="K36" s="63" t="s">
        <v>250</v>
      </c>
      <c r="L36" s="61" t="s">
        <v>656</v>
      </c>
      <c r="M36" s="62">
        <v>45072</v>
      </c>
      <c r="N36" s="62">
        <v>45014</v>
      </c>
      <c r="O36" s="61" t="s">
        <v>169</v>
      </c>
      <c r="P36" s="61" t="s">
        <v>85</v>
      </c>
    </row>
    <row r="37" spans="1:16" ht="27.65" customHeight="1" x14ac:dyDescent="0.25">
      <c r="A37" s="60" t="str">
        <f>HYPERLINK("#'x-" &amp; factor_list_table[[#This Row],[Series Number]] &amp; "'!A1", "x-" &amp; factor_list_table[[#This Row],[Series Number]])</f>
        <v>x-317</v>
      </c>
      <c r="B37" s="61" t="s">
        <v>188</v>
      </c>
      <c r="C37" s="63">
        <v>2015</v>
      </c>
      <c r="D37" s="61" t="s">
        <v>258</v>
      </c>
      <c r="E37" s="61" t="s">
        <v>251</v>
      </c>
      <c r="F37" s="61" t="s">
        <v>247</v>
      </c>
      <c r="G37" s="61" t="s">
        <v>248</v>
      </c>
      <c r="H37" s="63">
        <v>0</v>
      </c>
      <c r="I37" s="63">
        <v>317</v>
      </c>
      <c r="J37" s="63" t="s">
        <v>252</v>
      </c>
      <c r="K37" s="63" t="s">
        <v>253</v>
      </c>
      <c r="L37" s="61" t="s">
        <v>656</v>
      </c>
      <c r="M37" s="62">
        <v>45072</v>
      </c>
      <c r="N37" s="62">
        <v>45014</v>
      </c>
      <c r="O37" s="61" t="s">
        <v>169</v>
      </c>
      <c r="P37" s="61" t="s">
        <v>85</v>
      </c>
    </row>
    <row r="38" spans="1:16" ht="27.65" customHeight="1" x14ac:dyDescent="0.25">
      <c r="A38" s="60" t="str">
        <f>HYPERLINK("#'x-" &amp; factor_list_table[[#This Row],[Series Number]] &amp; "'!A1", "x-" &amp; factor_list_table[[#This Row],[Series Number]])</f>
        <v>x-318</v>
      </c>
      <c r="B38" s="61" t="s">
        <v>188</v>
      </c>
      <c r="C38" s="63">
        <v>2015</v>
      </c>
      <c r="D38" s="61" t="s">
        <v>258</v>
      </c>
      <c r="E38" s="61" t="s">
        <v>254</v>
      </c>
      <c r="F38" s="61" t="s">
        <v>247</v>
      </c>
      <c r="G38" s="61" t="s">
        <v>248</v>
      </c>
      <c r="H38" s="63">
        <v>0</v>
      </c>
      <c r="I38" s="63">
        <v>318</v>
      </c>
      <c r="J38" s="63" t="s">
        <v>255</v>
      </c>
      <c r="K38" s="63" t="s">
        <v>250</v>
      </c>
      <c r="L38" s="61" t="s">
        <v>657</v>
      </c>
      <c r="M38" s="62">
        <v>45072</v>
      </c>
      <c r="N38" s="62">
        <v>45014</v>
      </c>
      <c r="O38" s="61" t="s">
        <v>169</v>
      </c>
      <c r="P38" s="61" t="s">
        <v>85</v>
      </c>
    </row>
    <row r="39" spans="1:16" ht="27.65" customHeight="1" x14ac:dyDescent="0.25">
      <c r="A39" s="60" t="str">
        <f>HYPERLINK("#'x-" &amp; factor_list_table[[#This Row],[Series Number]] &amp; "'!A1", "x-" &amp; factor_list_table[[#This Row],[Series Number]])</f>
        <v>x-319</v>
      </c>
      <c r="B39" s="61" t="s">
        <v>188</v>
      </c>
      <c r="C39" s="63">
        <v>2015</v>
      </c>
      <c r="D39" s="61" t="s">
        <v>258</v>
      </c>
      <c r="E39" s="61" t="s">
        <v>256</v>
      </c>
      <c r="F39" s="61" t="s">
        <v>247</v>
      </c>
      <c r="G39" s="61" t="s">
        <v>248</v>
      </c>
      <c r="H39" s="63">
        <v>0</v>
      </c>
      <c r="I39" s="63">
        <v>319</v>
      </c>
      <c r="J39" s="63" t="s">
        <v>257</v>
      </c>
      <c r="K39" s="63" t="s">
        <v>253</v>
      </c>
      <c r="L39" s="61" t="s">
        <v>657</v>
      </c>
      <c r="M39" s="62">
        <v>45072</v>
      </c>
      <c r="N39" s="62">
        <v>45014</v>
      </c>
      <c r="O39" s="61" t="s">
        <v>169</v>
      </c>
      <c r="P39" s="61" t="s">
        <v>85</v>
      </c>
    </row>
    <row r="40" spans="1:16" ht="25" x14ac:dyDescent="0.25">
      <c r="A40" s="60" t="str">
        <f>HYPERLINK("#'x-" &amp; factor_list_table[[#This Row],[Series Number]] &amp; "'!A1", "x-" &amp; factor_list_table[[#This Row],[Series Number]])</f>
        <v>x-401</v>
      </c>
      <c r="B40" s="61" t="s">
        <v>188</v>
      </c>
      <c r="C40" s="63">
        <v>2015</v>
      </c>
      <c r="D40" s="61" t="s">
        <v>258</v>
      </c>
      <c r="E40" s="61" t="s">
        <v>259</v>
      </c>
      <c r="F40" s="61" t="s">
        <v>216</v>
      </c>
      <c r="G40" s="61" t="s">
        <v>248</v>
      </c>
      <c r="H40" s="63">
        <v>0</v>
      </c>
      <c r="I40" s="63">
        <v>401</v>
      </c>
      <c r="J40" s="63" t="s">
        <v>260</v>
      </c>
      <c r="K40" s="63" t="s">
        <v>261</v>
      </c>
      <c r="L40" s="61"/>
      <c r="M40" s="62">
        <v>45107</v>
      </c>
      <c r="N40" s="62"/>
      <c r="O40" s="61" t="s">
        <v>169</v>
      </c>
      <c r="P40" s="61" t="s">
        <v>85</v>
      </c>
    </row>
    <row r="41" spans="1:16" ht="25" x14ac:dyDescent="0.25">
      <c r="A41" s="60" t="str">
        <f>HYPERLINK("#'x-" &amp; factor_list_table[[#This Row],[Series Number]] &amp; "'!A1", "x-" &amp; factor_list_table[[#This Row],[Series Number]])</f>
        <v>x-402</v>
      </c>
      <c r="B41" s="61" t="s">
        <v>188</v>
      </c>
      <c r="C41" s="63">
        <v>2015</v>
      </c>
      <c r="D41" s="61" t="s">
        <v>262</v>
      </c>
      <c r="E41" s="61" t="s">
        <v>263</v>
      </c>
      <c r="F41" s="61" t="s">
        <v>243</v>
      </c>
      <c r="G41" s="61" t="s">
        <v>264</v>
      </c>
      <c r="H41" s="63">
        <v>0</v>
      </c>
      <c r="I41" s="63">
        <v>402</v>
      </c>
      <c r="J41" s="63" t="s">
        <v>265</v>
      </c>
      <c r="K41" s="63" t="s">
        <v>266</v>
      </c>
      <c r="L41" s="61"/>
      <c r="M41" s="62">
        <v>45107</v>
      </c>
      <c r="N41" s="62"/>
      <c r="O41" s="61" t="s">
        <v>169</v>
      </c>
      <c r="P41" s="61" t="s">
        <v>85</v>
      </c>
    </row>
    <row r="42" spans="1:16" ht="25" x14ac:dyDescent="0.25">
      <c r="A42" s="60" t="str">
        <f>HYPERLINK("#'x-" &amp; factor_list_table[[#This Row],[Series Number]] &amp; "'!A1", "x-" &amp; factor_list_table[[#This Row],[Series Number]])</f>
        <v>x-501</v>
      </c>
      <c r="B42" s="61" t="s">
        <v>188</v>
      </c>
      <c r="C42" s="63">
        <v>2015</v>
      </c>
      <c r="D42" s="61" t="s">
        <v>267</v>
      </c>
      <c r="E42" s="61" t="s">
        <v>268</v>
      </c>
      <c r="F42" s="61" t="s">
        <v>216</v>
      </c>
      <c r="G42" s="61" t="s">
        <v>269</v>
      </c>
      <c r="H42" s="63">
        <v>0</v>
      </c>
      <c r="I42" s="63">
        <v>501</v>
      </c>
      <c r="J42" s="63" t="s">
        <v>270</v>
      </c>
      <c r="K42" s="63" t="s">
        <v>250</v>
      </c>
      <c r="L42" s="61"/>
      <c r="M42" s="62">
        <v>45134</v>
      </c>
      <c r="N42" s="62"/>
      <c r="O42" s="61" t="s">
        <v>169</v>
      </c>
      <c r="P42" s="61" t="s">
        <v>85</v>
      </c>
    </row>
    <row r="43" spans="1:16" ht="25" x14ac:dyDescent="0.25">
      <c r="A43" s="60" t="str">
        <f>HYPERLINK("#'x-" &amp; factor_list_table[[#This Row],[Series Number]] &amp; "'!A1", "x-" &amp; factor_list_table[[#This Row],[Series Number]])</f>
        <v>x-502</v>
      </c>
      <c r="B43" s="61" t="s">
        <v>188</v>
      </c>
      <c r="C43" s="63">
        <v>2015</v>
      </c>
      <c r="D43" s="61" t="s">
        <v>267</v>
      </c>
      <c r="E43" s="61" t="s">
        <v>271</v>
      </c>
      <c r="F43" s="61" t="s">
        <v>216</v>
      </c>
      <c r="G43" s="61" t="s">
        <v>272</v>
      </c>
      <c r="H43" s="63">
        <v>0</v>
      </c>
      <c r="I43" s="63">
        <v>502</v>
      </c>
      <c r="J43" s="63" t="s">
        <v>273</v>
      </c>
      <c r="K43" s="63" t="s">
        <v>253</v>
      </c>
      <c r="L43" s="61"/>
      <c r="M43" s="62">
        <v>45134</v>
      </c>
      <c r="N43" s="62"/>
      <c r="O43" s="61" t="s">
        <v>169</v>
      </c>
      <c r="P43" s="61" t="s">
        <v>85</v>
      </c>
    </row>
    <row r="44" spans="1:16" ht="37.5" x14ac:dyDescent="0.25">
      <c r="A44" s="60" t="str">
        <f>HYPERLINK("#'x-" &amp; factor_list_table[[#This Row],[Series Number]] &amp; "'!A1", "x-" &amp; factor_list_table[[#This Row],[Series Number]])</f>
        <v>x-503</v>
      </c>
      <c r="B44" s="61" t="s">
        <v>188</v>
      </c>
      <c r="C44" s="63">
        <v>2015</v>
      </c>
      <c r="D44" s="61" t="s">
        <v>267</v>
      </c>
      <c r="E44" s="61" t="s">
        <v>274</v>
      </c>
      <c r="F44" s="61" t="s">
        <v>243</v>
      </c>
      <c r="G44" s="61" t="s">
        <v>275</v>
      </c>
      <c r="H44" s="63">
        <v>0</v>
      </c>
      <c r="I44" s="63">
        <v>503</v>
      </c>
      <c r="J44" s="63" t="s">
        <v>276</v>
      </c>
      <c r="K44" s="63" t="s">
        <v>277</v>
      </c>
      <c r="L44" s="61"/>
      <c r="M44" s="62">
        <v>45134</v>
      </c>
      <c r="N44" s="62"/>
      <c r="O44" s="61" t="s">
        <v>169</v>
      </c>
      <c r="P44" s="61" t="s">
        <v>85</v>
      </c>
    </row>
    <row r="45" spans="1:16" ht="37.5" x14ac:dyDescent="0.25">
      <c r="A45" s="60" t="str">
        <f>HYPERLINK("#'x-" &amp; factor_list_table[[#This Row],[Series Number]] &amp; "'!A1", "x-" &amp; factor_list_table[[#This Row],[Series Number]])</f>
        <v>x-503</v>
      </c>
      <c r="B45" s="61" t="s">
        <v>188</v>
      </c>
      <c r="C45" s="63">
        <v>2015</v>
      </c>
      <c r="D45" s="61" t="s">
        <v>267</v>
      </c>
      <c r="E45" s="61" t="s">
        <v>278</v>
      </c>
      <c r="F45" s="61" t="s">
        <v>243</v>
      </c>
      <c r="G45" s="61" t="s">
        <v>279</v>
      </c>
      <c r="H45" s="63">
        <v>0</v>
      </c>
      <c r="I45" s="63">
        <v>503</v>
      </c>
      <c r="J45" s="63" t="s">
        <v>280</v>
      </c>
      <c r="K45" s="63" t="s">
        <v>277</v>
      </c>
      <c r="L45" s="61"/>
      <c r="M45" s="62">
        <v>45134</v>
      </c>
      <c r="N45" s="62"/>
      <c r="O45" s="61" t="s">
        <v>169</v>
      </c>
      <c r="P45" s="61" t="s">
        <v>85</v>
      </c>
    </row>
    <row r="46" spans="1:16" ht="25" x14ac:dyDescent="0.25">
      <c r="A46" s="60" t="str">
        <f>HYPERLINK("#'x-" &amp; factor_list_table[[#This Row],[Series Number]] &amp; "'!A1", "x-" &amp; factor_list_table[[#This Row],[Series Number]])</f>
        <v>x-605</v>
      </c>
      <c r="B46" s="61" t="s">
        <v>188</v>
      </c>
      <c r="C46" s="63">
        <v>2015</v>
      </c>
      <c r="D46" s="61" t="s">
        <v>281</v>
      </c>
      <c r="E46" s="61" t="s">
        <v>282</v>
      </c>
      <c r="F46" s="61" t="s">
        <v>216</v>
      </c>
      <c r="G46" s="61" t="s">
        <v>166</v>
      </c>
      <c r="H46" s="63">
        <v>0</v>
      </c>
      <c r="I46" s="63">
        <v>605</v>
      </c>
      <c r="J46" s="63" t="s">
        <v>283</v>
      </c>
      <c r="K46" s="63" t="s">
        <v>284</v>
      </c>
      <c r="L46" s="61"/>
      <c r="M46" s="62">
        <v>45134</v>
      </c>
      <c r="N46" s="62"/>
      <c r="O46" s="61" t="s">
        <v>169</v>
      </c>
      <c r="P46" s="61" t="s">
        <v>85</v>
      </c>
    </row>
    <row r="47" spans="1:16" ht="25" x14ac:dyDescent="0.25">
      <c r="A47" s="60" t="str">
        <f>HYPERLINK("#'x-" &amp; factor_list_table[[#This Row],[Series Number]] &amp; "'!A1", "x-" &amp; factor_list_table[[#This Row],[Series Number]])</f>
        <v>x-607</v>
      </c>
      <c r="B47" s="61" t="s">
        <v>188</v>
      </c>
      <c r="C47" s="63">
        <v>2015</v>
      </c>
      <c r="D47" s="61" t="s">
        <v>281</v>
      </c>
      <c r="E47" s="61" t="s">
        <v>285</v>
      </c>
      <c r="F47" s="61" t="s">
        <v>216</v>
      </c>
      <c r="G47" s="61" t="s">
        <v>166</v>
      </c>
      <c r="H47" s="63">
        <v>0</v>
      </c>
      <c r="I47" s="63">
        <v>607</v>
      </c>
      <c r="J47" s="63" t="s">
        <v>286</v>
      </c>
      <c r="K47" s="63" t="s">
        <v>287</v>
      </c>
      <c r="L47" s="61"/>
      <c r="M47" s="62">
        <v>45134</v>
      </c>
      <c r="N47" s="62"/>
      <c r="O47" s="61" t="s">
        <v>169</v>
      </c>
      <c r="P47" s="61" t="s">
        <v>85</v>
      </c>
    </row>
    <row r="48" spans="1:16" ht="25" x14ac:dyDescent="0.25">
      <c r="A48" s="60" t="str">
        <f>HYPERLINK("#'x-" &amp; factor_list_table[[#This Row],[Series Number]] &amp; "'!A1", "x-" &amp; factor_list_table[[#This Row],[Series Number]])</f>
        <v>x-608</v>
      </c>
      <c r="B48" s="61" t="s">
        <v>188</v>
      </c>
      <c r="C48" s="63">
        <v>2015</v>
      </c>
      <c r="D48" s="61" t="s">
        <v>281</v>
      </c>
      <c r="E48" s="61" t="s">
        <v>288</v>
      </c>
      <c r="F48" s="61" t="s">
        <v>216</v>
      </c>
      <c r="G48" s="61" t="s">
        <v>166</v>
      </c>
      <c r="H48" s="63">
        <v>0</v>
      </c>
      <c r="I48" s="63">
        <v>608</v>
      </c>
      <c r="J48" s="63" t="s">
        <v>289</v>
      </c>
      <c r="K48" s="63" t="s">
        <v>290</v>
      </c>
      <c r="L48" s="61"/>
      <c r="M48" s="62">
        <v>45134</v>
      </c>
      <c r="N48" s="62"/>
      <c r="O48" s="61" t="s">
        <v>169</v>
      </c>
      <c r="P48" s="61" t="s">
        <v>85</v>
      </c>
    </row>
    <row r="49" spans="1:16" ht="25" x14ac:dyDescent="0.25">
      <c r="A49" s="60" t="str">
        <f>HYPERLINK("#'x-" &amp; factor_list_table[[#This Row],[Series Number]] &amp; "'!A1", "x-" &amp; factor_list_table[[#This Row],[Series Number]])</f>
        <v>x-609</v>
      </c>
      <c r="B49" s="61" t="s">
        <v>188</v>
      </c>
      <c r="C49" s="63" t="s">
        <v>291</v>
      </c>
      <c r="D49" s="61" t="s">
        <v>281</v>
      </c>
      <c r="E49" s="61" t="s">
        <v>292</v>
      </c>
      <c r="F49" s="61" t="s">
        <v>216</v>
      </c>
      <c r="G49" s="61" t="s">
        <v>293</v>
      </c>
      <c r="H49" s="63">
        <v>0</v>
      </c>
      <c r="I49" s="63">
        <v>609</v>
      </c>
      <c r="J49" s="63" t="s">
        <v>294</v>
      </c>
      <c r="K49" s="63" t="s">
        <v>295</v>
      </c>
      <c r="L49" s="61"/>
      <c r="M49" s="62">
        <v>45134</v>
      </c>
      <c r="N49" s="62"/>
      <c r="O49" s="61" t="s">
        <v>169</v>
      </c>
      <c r="P49" s="61" t="s">
        <v>85</v>
      </c>
    </row>
    <row r="50" spans="1:16" ht="25" x14ac:dyDescent="0.25">
      <c r="A50" s="60" t="str">
        <f>HYPERLINK("#'x-" &amp; factor_list_table[[#This Row],[Series Number]] &amp; "'!A1", "x-" &amp; factor_list_table[[#This Row],[Series Number]])</f>
        <v>x-610</v>
      </c>
      <c r="B50" s="61" t="s">
        <v>188</v>
      </c>
      <c r="C50" s="63" t="s">
        <v>291</v>
      </c>
      <c r="D50" s="61" t="s">
        <v>281</v>
      </c>
      <c r="E50" s="61" t="s">
        <v>296</v>
      </c>
      <c r="F50" s="61" t="s">
        <v>216</v>
      </c>
      <c r="G50" s="61" t="s">
        <v>293</v>
      </c>
      <c r="H50" s="63">
        <v>0</v>
      </c>
      <c r="I50" s="63">
        <v>610</v>
      </c>
      <c r="J50" s="63" t="s">
        <v>297</v>
      </c>
      <c r="K50" s="63" t="s">
        <v>298</v>
      </c>
      <c r="L50" s="61"/>
      <c r="M50" s="62">
        <v>45134</v>
      </c>
      <c r="N50" s="62"/>
      <c r="O50" s="61" t="s">
        <v>169</v>
      </c>
      <c r="P50" s="61" t="s">
        <v>85</v>
      </c>
    </row>
    <row r="51" spans="1:16" ht="25" x14ac:dyDescent="0.25">
      <c r="A51" s="60" t="str">
        <f>HYPERLINK("#'x-" &amp; factor_list_table[[#This Row],[Series Number]] &amp; "'!A1", "x-" &amp; factor_list_table[[#This Row],[Series Number]])</f>
        <v>x-611</v>
      </c>
      <c r="B51" s="61" t="s">
        <v>188</v>
      </c>
      <c r="C51" s="63">
        <v>2015</v>
      </c>
      <c r="D51" s="61" t="s">
        <v>281</v>
      </c>
      <c r="E51" s="61" t="s">
        <v>299</v>
      </c>
      <c r="F51" s="61" t="s">
        <v>216</v>
      </c>
      <c r="G51" s="61" t="s">
        <v>300</v>
      </c>
      <c r="H51" s="63">
        <v>0</v>
      </c>
      <c r="I51" s="63">
        <v>611</v>
      </c>
      <c r="J51" s="63" t="s">
        <v>301</v>
      </c>
      <c r="K51" s="63" t="s">
        <v>295</v>
      </c>
      <c r="L51" s="61"/>
      <c r="M51" s="62">
        <v>45134</v>
      </c>
      <c r="N51" s="62"/>
      <c r="O51" s="61" t="s">
        <v>169</v>
      </c>
      <c r="P51" s="61" t="s">
        <v>85</v>
      </c>
    </row>
    <row r="52" spans="1:16" ht="25" x14ac:dyDescent="0.25">
      <c r="A52" s="60" t="str">
        <f>HYPERLINK("#'x-" &amp; factor_list_table[[#This Row],[Series Number]] &amp; "'!A1", "x-" &amp; factor_list_table[[#This Row],[Series Number]])</f>
        <v>x-612</v>
      </c>
      <c r="B52" s="61" t="s">
        <v>188</v>
      </c>
      <c r="C52" s="63">
        <v>2015</v>
      </c>
      <c r="D52" s="61" t="s">
        <v>281</v>
      </c>
      <c r="E52" s="61" t="s">
        <v>302</v>
      </c>
      <c r="F52" s="61" t="s">
        <v>216</v>
      </c>
      <c r="G52" s="61" t="s">
        <v>300</v>
      </c>
      <c r="H52" s="63">
        <v>0</v>
      </c>
      <c r="I52" s="63">
        <v>612</v>
      </c>
      <c r="J52" s="63" t="s">
        <v>303</v>
      </c>
      <c r="K52" s="63" t="s">
        <v>298</v>
      </c>
      <c r="L52" s="61"/>
      <c r="M52" s="62">
        <v>45134</v>
      </c>
      <c r="N52" s="62"/>
      <c r="O52" s="61" t="s">
        <v>169</v>
      </c>
      <c r="P52" s="61" t="s">
        <v>85</v>
      </c>
    </row>
    <row r="53" spans="1:16" ht="25" x14ac:dyDescent="0.25">
      <c r="A53" s="60" t="str">
        <f>HYPERLINK("#'x-" &amp; factor_list_table[[#This Row],[Series Number]] &amp; "'!A1", "x-" &amp; factor_list_table[[#This Row],[Series Number]])</f>
        <v>x-613</v>
      </c>
      <c r="B53" s="61" t="s">
        <v>188</v>
      </c>
      <c r="C53" s="63">
        <v>2015</v>
      </c>
      <c r="D53" s="61" t="s">
        <v>304</v>
      </c>
      <c r="E53" s="61" t="s">
        <v>305</v>
      </c>
      <c r="F53" s="61" t="s">
        <v>216</v>
      </c>
      <c r="G53" s="61" t="s">
        <v>306</v>
      </c>
      <c r="H53" s="63">
        <v>0</v>
      </c>
      <c r="I53" s="63">
        <v>613</v>
      </c>
      <c r="J53" s="63" t="s">
        <v>307</v>
      </c>
      <c r="K53" s="63" t="s">
        <v>250</v>
      </c>
      <c r="L53" s="61"/>
      <c r="M53" s="62">
        <v>45134</v>
      </c>
      <c r="N53" s="62"/>
      <c r="O53" s="61" t="s">
        <v>169</v>
      </c>
      <c r="P53" s="61" t="s">
        <v>85</v>
      </c>
    </row>
    <row r="54" spans="1:16" ht="25" x14ac:dyDescent="0.25">
      <c r="A54" s="60" t="str">
        <f>HYPERLINK("#'x-" &amp; factor_list_table[[#This Row],[Series Number]] &amp; "'!A1", "x-" &amp; factor_list_table[[#This Row],[Series Number]])</f>
        <v>x-614</v>
      </c>
      <c r="B54" s="61" t="s">
        <v>188</v>
      </c>
      <c r="C54" s="63">
        <v>2015</v>
      </c>
      <c r="D54" s="61" t="s">
        <v>304</v>
      </c>
      <c r="E54" s="61" t="s">
        <v>308</v>
      </c>
      <c r="F54" s="61" t="s">
        <v>216</v>
      </c>
      <c r="G54" s="61" t="s">
        <v>306</v>
      </c>
      <c r="H54" s="63">
        <v>0</v>
      </c>
      <c r="I54" s="63">
        <v>614</v>
      </c>
      <c r="J54" s="63" t="s">
        <v>309</v>
      </c>
      <c r="K54" s="63" t="s">
        <v>253</v>
      </c>
      <c r="L54" s="61"/>
      <c r="M54" s="62">
        <v>45134</v>
      </c>
      <c r="N54" s="62"/>
      <c r="O54" s="61" t="s">
        <v>169</v>
      </c>
      <c r="P54" s="61" t="s">
        <v>85</v>
      </c>
    </row>
    <row r="55" spans="1:16" ht="37.5" x14ac:dyDescent="0.25">
      <c r="A55" s="60" t="str">
        <f>HYPERLINK("#'x-" &amp; factor_list_table[[#This Row],[Series Number]] &amp; "'!A1", "x-" &amp; factor_list_table[[#This Row],[Series Number]])</f>
        <v>x-701</v>
      </c>
      <c r="B55" s="61" t="s">
        <v>188</v>
      </c>
      <c r="C55" s="63" t="s">
        <v>310</v>
      </c>
      <c r="D55" s="61" t="s">
        <v>311</v>
      </c>
      <c r="E55" s="61" t="s">
        <v>312</v>
      </c>
      <c r="F55" s="61" t="s">
        <v>165</v>
      </c>
      <c r="G55" s="61" t="s">
        <v>313</v>
      </c>
      <c r="H55" s="63">
        <v>0</v>
      </c>
      <c r="I55" s="63">
        <v>701</v>
      </c>
      <c r="J55" s="63" t="s">
        <v>314</v>
      </c>
      <c r="K55" s="63" t="s">
        <v>250</v>
      </c>
      <c r="L55" s="61"/>
      <c r="M55" s="62">
        <v>45233</v>
      </c>
      <c r="N55" s="62">
        <v>45383</v>
      </c>
      <c r="O55" s="61" t="s">
        <v>169</v>
      </c>
      <c r="P55" s="61" t="s">
        <v>85</v>
      </c>
    </row>
    <row r="56" spans="1:16" ht="37.5" x14ac:dyDescent="0.25">
      <c r="A56" s="60" t="str">
        <f>HYPERLINK("#'x-" &amp; factor_list_table[[#This Row],[Series Number]] &amp; "'!A1", "x-" &amp; factor_list_table[[#This Row],[Series Number]])</f>
        <v>x-702</v>
      </c>
      <c r="B56" s="61" t="s">
        <v>188</v>
      </c>
      <c r="C56" s="63" t="s">
        <v>310</v>
      </c>
      <c r="D56" s="61" t="s">
        <v>311</v>
      </c>
      <c r="E56" s="61" t="s">
        <v>315</v>
      </c>
      <c r="F56" s="61" t="s">
        <v>170</v>
      </c>
      <c r="G56" s="61" t="s">
        <v>313</v>
      </c>
      <c r="H56" s="63">
        <v>0</v>
      </c>
      <c r="I56" s="63">
        <v>702</v>
      </c>
      <c r="J56" s="63" t="s">
        <v>316</v>
      </c>
      <c r="K56" s="63" t="s">
        <v>253</v>
      </c>
      <c r="L56" s="61"/>
      <c r="M56" s="62">
        <v>45233</v>
      </c>
      <c r="N56" s="62">
        <v>45383</v>
      </c>
      <c r="O56" s="61" t="s">
        <v>169</v>
      </c>
      <c r="P56" s="61" t="s">
        <v>85</v>
      </c>
    </row>
    <row r="57" spans="1:16" ht="37.5" x14ac:dyDescent="0.25">
      <c r="A57" s="60" t="str">
        <f>HYPERLINK("#'x-" &amp; factor_list_table[[#This Row],[Series Number]] &amp; "'!A1", "x-" &amp; factor_list_table[[#This Row],[Series Number]])</f>
        <v>x-703</v>
      </c>
      <c r="B57" s="61" t="s">
        <v>188</v>
      </c>
      <c r="C57" s="63" t="s">
        <v>310</v>
      </c>
      <c r="D57" s="61" t="s">
        <v>311</v>
      </c>
      <c r="E57" s="61" t="s">
        <v>317</v>
      </c>
      <c r="F57" s="61" t="s">
        <v>165</v>
      </c>
      <c r="G57" s="61" t="s">
        <v>313</v>
      </c>
      <c r="H57" s="63">
        <v>0</v>
      </c>
      <c r="I57" s="63">
        <v>703</v>
      </c>
      <c r="J57" s="63" t="s">
        <v>318</v>
      </c>
      <c r="K57" s="63" t="s">
        <v>250</v>
      </c>
      <c r="L57" s="61"/>
      <c r="M57" s="62">
        <v>45233</v>
      </c>
      <c r="N57" s="62">
        <v>45383</v>
      </c>
      <c r="O57" s="61" t="s">
        <v>169</v>
      </c>
      <c r="P57" s="61" t="s">
        <v>85</v>
      </c>
    </row>
    <row r="58" spans="1:16" ht="37.5" x14ac:dyDescent="0.25">
      <c r="A58" s="60" t="str">
        <f>HYPERLINK("#'x-" &amp; factor_list_table[[#This Row],[Series Number]] &amp; "'!A1", "x-" &amp; factor_list_table[[#This Row],[Series Number]])</f>
        <v>x-704</v>
      </c>
      <c r="B58" s="61" t="s">
        <v>188</v>
      </c>
      <c r="C58" s="63" t="s">
        <v>310</v>
      </c>
      <c r="D58" s="61" t="s">
        <v>311</v>
      </c>
      <c r="E58" s="61" t="s">
        <v>319</v>
      </c>
      <c r="F58" s="61" t="s">
        <v>170</v>
      </c>
      <c r="G58" s="61" t="s">
        <v>313</v>
      </c>
      <c r="H58" s="63">
        <v>0</v>
      </c>
      <c r="I58" s="63">
        <v>704</v>
      </c>
      <c r="J58" s="63" t="s">
        <v>320</v>
      </c>
      <c r="K58" s="63" t="s">
        <v>253</v>
      </c>
      <c r="L58" s="61"/>
      <c r="M58" s="62">
        <v>45233</v>
      </c>
      <c r="N58" s="62">
        <v>45383</v>
      </c>
      <c r="O58" s="61" t="s">
        <v>169</v>
      </c>
      <c r="P58" s="61" t="s">
        <v>85</v>
      </c>
    </row>
    <row r="59" spans="1:16" ht="50" x14ac:dyDescent="0.25">
      <c r="A59" s="60" t="str">
        <f>HYPERLINK("#'x-" &amp; factor_list_table[[#This Row],[Series Number]] &amp; "'!A1", "x-" &amp; factor_list_table[[#This Row],[Series Number]])</f>
        <v>x-705</v>
      </c>
      <c r="B59" s="61" t="s">
        <v>188</v>
      </c>
      <c r="C59" s="63" t="s">
        <v>321</v>
      </c>
      <c r="D59" s="61" t="s">
        <v>311</v>
      </c>
      <c r="E59" s="61" t="s">
        <v>322</v>
      </c>
      <c r="F59" s="61" t="s">
        <v>165</v>
      </c>
      <c r="G59" s="61" t="s">
        <v>313</v>
      </c>
      <c r="H59" s="63">
        <v>0</v>
      </c>
      <c r="I59" s="63">
        <v>705</v>
      </c>
      <c r="J59" s="63" t="s">
        <v>323</v>
      </c>
      <c r="K59" s="63" t="s">
        <v>277</v>
      </c>
      <c r="L59" s="61"/>
      <c r="M59" s="62">
        <v>45233</v>
      </c>
      <c r="N59" s="62">
        <v>45383</v>
      </c>
      <c r="O59" s="61" t="s">
        <v>169</v>
      </c>
      <c r="P59" s="61" t="s">
        <v>85</v>
      </c>
    </row>
    <row r="60" spans="1:16" ht="50" x14ac:dyDescent="0.25">
      <c r="A60" s="60" t="str">
        <f>HYPERLINK("#'x-" &amp; factor_list_table[[#This Row],[Series Number]] &amp; "'!A1", "x-" &amp; factor_list_table[[#This Row],[Series Number]])</f>
        <v>x-706</v>
      </c>
      <c r="B60" s="61" t="s">
        <v>188</v>
      </c>
      <c r="C60" s="63" t="s">
        <v>321</v>
      </c>
      <c r="D60" s="61" t="s">
        <v>311</v>
      </c>
      <c r="E60" s="61" t="s">
        <v>324</v>
      </c>
      <c r="F60" s="61" t="s">
        <v>170</v>
      </c>
      <c r="G60" s="61" t="s">
        <v>313</v>
      </c>
      <c r="H60" s="63">
        <v>0</v>
      </c>
      <c r="I60" s="63">
        <v>706</v>
      </c>
      <c r="J60" s="63" t="s">
        <v>325</v>
      </c>
      <c r="K60" s="63" t="s">
        <v>326</v>
      </c>
      <c r="L60" s="61"/>
      <c r="M60" s="62">
        <v>45233</v>
      </c>
      <c r="N60" s="62">
        <v>45383</v>
      </c>
      <c r="O60" s="61" t="s">
        <v>169</v>
      </c>
      <c r="P60" s="61" t="s">
        <v>85</v>
      </c>
    </row>
    <row r="61" spans="1:16" ht="50" x14ac:dyDescent="0.25">
      <c r="A61" s="60" t="str">
        <f>HYPERLINK("#'x-" &amp; factor_list_table[[#This Row],[Series Number]] &amp; "'!A1", "x-" &amp; factor_list_table[[#This Row],[Series Number]])</f>
        <v>x-707</v>
      </c>
      <c r="B61" s="61" t="s">
        <v>188</v>
      </c>
      <c r="C61" s="63" t="s">
        <v>321</v>
      </c>
      <c r="D61" s="61" t="s">
        <v>311</v>
      </c>
      <c r="E61" s="61" t="s">
        <v>327</v>
      </c>
      <c r="F61" s="61" t="s">
        <v>165</v>
      </c>
      <c r="G61" s="61" t="s">
        <v>313</v>
      </c>
      <c r="H61" s="63">
        <v>0</v>
      </c>
      <c r="I61" s="63">
        <v>707</v>
      </c>
      <c r="J61" s="63" t="s">
        <v>328</v>
      </c>
      <c r="K61" s="63" t="s">
        <v>329</v>
      </c>
      <c r="L61" s="61"/>
      <c r="M61" s="62">
        <v>45233</v>
      </c>
      <c r="N61" s="62">
        <v>45383</v>
      </c>
      <c r="O61" s="61" t="s">
        <v>169</v>
      </c>
      <c r="P61" s="61" t="s">
        <v>85</v>
      </c>
    </row>
    <row r="62" spans="1:16" ht="50" x14ac:dyDescent="0.25">
      <c r="A62" s="60" t="str">
        <f>HYPERLINK("#'x-" &amp; factor_list_table[[#This Row],[Series Number]] &amp; "'!A1", "x-" &amp; factor_list_table[[#This Row],[Series Number]])</f>
        <v>x-708</v>
      </c>
      <c r="B62" s="61" t="s">
        <v>188</v>
      </c>
      <c r="C62" s="63" t="s">
        <v>321</v>
      </c>
      <c r="D62" s="61" t="s">
        <v>311</v>
      </c>
      <c r="E62" s="61" t="s">
        <v>330</v>
      </c>
      <c r="F62" s="61" t="s">
        <v>170</v>
      </c>
      <c r="G62" s="61" t="s">
        <v>313</v>
      </c>
      <c r="H62" s="63">
        <v>0</v>
      </c>
      <c r="I62" s="63">
        <v>708</v>
      </c>
      <c r="J62" s="63" t="s">
        <v>331</v>
      </c>
      <c r="K62" s="63" t="s">
        <v>332</v>
      </c>
      <c r="L62" s="61"/>
      <c r="M62" s="62">
        <v>45233</v>
      </c>
      <c r="N62" s="62">
        <v>45383</v>
      </c>
      <c r="O62" s="61" t="s">
        <v>169</v>
      </c>
      <c r="P62" s="61" t="s">
        <v>85</v>
      </c>
    </row>
    <row r="63" spans="1:16" ht="25" x14ac:dyDescent="0.25">
      <c r="A63" s="60" t="str">
        <f>HYPERLINK("#'x-" &amp; factor_list_table[[#This Row],[Series Number]] &amp; "'!A1", "x-" &amp; factor_list_table[[#This Row],[Series Number]])</f>
        <v>x-711</v>
      </c>
      <c r="B63" s="61" t="s">
        <v>188</v>
      </c>
      <c r="C63" s="63" t="s">
        <v>333</v>
      </c>
      <c r="D63" s="61" t="s">
        <v>311</v>
      </c>
      <c r="E63" s="61" t="s">
        <v>334</v>
      </c>
      <c r="F63" s="61" t="s">
        <v>165</v>
      </c>
      <c r="G63" s="61" t="s">
        <v>335</v>
      </c>
      <c r="H63" s="63">
        <v>0</v>
      </c>
      <c r="I63" s="63">
        <v>711</v>
      </c>
      <c r="J63" s="63" t="s">
        <v>336</v>
      </c>
      <c r="K63" s="63" t="s">
        <v>250</v>
      </c>
      <c r="L63" s="61"/>
      <c r="M63" s="62">
        <v>45233</v>
      </c>
      <c r="N63" s="62">
        <v>45383</v>
      </c>
      <c r="O63" s="61" t="s">
        <v>169</v>
      </c>
      <c r="P63" s="61" t="s">
        <v>85</v>
      </c>
    </row>
    <row r="64" spans="1:16" ht="25" x14ac:dyDescent="0.25">
      <c r="A64" s="60" t="str">
        <f>HYPERLINK("#'x-" &amp; factor_list_table[[#This Row],[Series Number]] &amp; "'!A1", "x-" &amp; factor_list_table[[#This Row],[Series Number]])</f>
        <v>x-712</v>
      </c>
      <c r="B64" s="61" t="s">
        <v>188</v>
      </c>
      <c r="C64" s="63" t="s">
        <v>333</v>
      </c>
      <c r="D64" s="61" t="s">
        <v>311</v>
      </c>
      <c r="E64" s="61" t="s">
        <v>337</v>
      </c>
      <c r="F64" s="61" t="s">
        <v>170</v>
      </c>
      <c r="G64" s="61" t="s">
        <v>335</v>
      </c>
      <c r="H64" s="63">
        <v>0</v>
      </c>
      <c r="I64" s="63">
        <v>712</v>
      </c>
      <c r="J64" s="63" t="s">
        <v>338</v>
      </c>
      <c r="K64" s="63" t="s">
        <v>253</v>
      </c>
      <c r="L64" s="61"/>
      <c r="M64" s="62">
        <v>45233</v>
      </c>
      <c r="N64" s="62">
        <v>45383</v>
      </c>
      <c r="O64" s="61" t="s">
        <v>169</v>
      </c>
      <c r="P64" s="61" t="s">
        <v>85</v>
      </c>
    </row>
    <row r="65" spans="1:16" ht="37.5" x14ac:dyDescent="0.25">
      <c r="A65" s="60" t="str">
        <f>HYPERLINK("#'x-" &amp; factor_list_table[[#This Row],[Series Number]] &amp; "'!A1", "x-" &amp; factor_list_table[[#This Row],[Series Number]])</f>
        <v>x-713</v>
      </c>
      <c r="B65" s="61" t="s">
        <v>188</v>
      </c>
      <c r="C65" s="63" t="s">
        <v>333</v>
      </c>
      <c r="D65" s="61" t="s">
        <v>311</v>
      </c>
      <c r="E65" s="61" t="s">
        <v>339</v>
      </c>
      <c r="F65" s="61" t="s">
        <v>165</v>
      </c>
      <c r="G65" s="61" t="s">
        <v>313</v>
      </c>
      <c r="H65" s="63">
        <v>0</v>
      </c>
      <c r="I65" s="63">
        <v>713</v>
      </c>
      <c r="J65" s="63" t="s">
        <v>340</v>
      </c>
      <c r="K65" s="63" t="s">
        <v>277</v>
      </c>
      <c r="L65" s="61"/>
      <c r="M65" s="62">
        <v>45233</v>
      </c>
      <c r="N65" s="62">
        <v>45383</v>
      </c>
      <c r="O65" s="61" t="s">
        <v>169</v>
      </c>
      <c r="P65" s="61" t="s">
        <v>85</v>
      </c>
    </row>
    <row r="66" spans="1:16" ht="37.5" x14ac:dyDescent="0.25">
      <c r="A66" s="60" t="str">
        <f>HYPERLINK("#'x-" &amp; factor_list_table[[#This Row],[Series Number]] &amp; "'!A1", "x-" &amp; factor_list_table[[#This Row],[Series Number]])</f>
        <v>x-714</v>
      </c>
      <c r="B66" s="61" t="s">
        <v>188</v>
      </c>
      <c r="C66" s="63" t="s">
        <v>333</v>
      </c>
      <c r="D66" s="61" t="s">
        <v>311</v>
      </c>
      <c r="E66" s="61" t="s">
        <v>341</v>
      </c>
      <c r="F66" s="61" t="s">
        <v>170</v>
      </c>
      <c r="G66" s="61" t="s">
        <v>313</v>
      </c>
      <c r="H66" s="63">
        <v>0</v>
      </c>
      <c r="I66" s="63">
        <v>714</v>
      </c>
      <c r="J66" s="63" t="s">
        <v>342</v>
      </c>
      <c r="K66" s="63" t="s">
        <v>326</v>
      </c>
      <c r="L66" s="61"/>
      <c r="M66" s="62">
        <v>45233</v>
      </c>
      <c r="N66" s="62">
        <v>45383</v>
      </c>
      <c r="O66" s="61" t="s">
        <v>169</v>
      </c>
      <c r="P66" s="61" t="s">
        <v>85</v>
      </c>
    </row>
    <row r="67" spans="1:16" ht="37.5" x14ac:dyDescent="0.25">
      <c r="A67" s="60" t="str">
        <f>HYPERLINK("#'x-" &amp; factor_list_table[[#This Row],[Series Number]] &amp; "'!A1", "x-" &amp; factor_list_table[[#This Row],[Series Number]])</f>
        <v>x-715</v>
      </c>
      <c r="B67" s="61" t="s">
        <v>188</v>
      </c>
      <c r="C67" s="63" t="s">
        <v>333</v>
      </c>
      <c r="D67" s="61" t="s">
        <v>311</v>
      </c>
      <c r="E67" s="61" t="s">
        <v>343</v>
      </c>
      <c r="F67" s="61" t="s">
        <v>165</v>
      </c>
      <c r="G67" s="61" t="s">
        <v>313</v>
      </c>
      <c r="H67" s="63">
        <v>0</v>
      </c>
      <c r="I67" s="63">
        <v>715</v>
      </c>
      <c r="J67" s="63" t="s">
        <v>344</v>
      </c>
      <c r="K67" s="63" t="s">
        <v>329</v>
      </c>
      <c r="L67" s="61"/>
      <c r="M67" s="62">
        <v>45233</v>
      </c>
      <c r="N67" s="62">
        <v>45383</v>
      </c>
      <c r="O67" s="61" t="s">
        <v>169</v>
      </c>
      <c r="P67" s="61" t="s">
        <v>85</v>
      </c>
    </row>
    <row r="68" spans="1:16" ht="37.5" x14ac:dyDescent="0.25">
      <c r="A68" s="60" t="str">
        <f>HYPERLINK("#'x-" &amp; factor_list_table[[#This Row],[Series Number]] &amp; "'!A1", "x-" &amp; factor_list_table[[#This Row],[Series Number]])</f>
        <v>x-716</v>
      </c>
      <c r="B68" s="61" t="s">
        <v>188</v>
      </c>
      <c r="C68" s="63" t="s">
        <v>333</v>
      </c>
      <c r="D68" s="61" t="s">
        <v>311</v>
      </c>
      <c r="E68" s="61" t="s">
        <v>345</v>
      </c>
      <c r="F68" s="61" t="s">
        <v>170</v>
      </c>
      <c r="G68" s="61" t="s">
        <v>313</v>
      </c>
      <c r="H68" s="63">
        <v>0</v>
      </c>
      <c r="I68" s="63">
        <v>716</v>
      </c>
      <c r="J68" s="63" t="s">
        <v>346</v>
      </c>
      <c r="K68" s="63" t="s">
        <v>332</v>
      </c>
      <c r="L68" s="61"/>
      <c r="M68" s="62">
        <v>45233</v>
      </c>
      <c r="N68" s="62">
        <v>45383</v>
      </c>
      <c r="O68" s="61" t="s">
        <v>169</v>
      </c>
      <c r="P68" s="61" t="s">
        <v>85</v>
      </c>
    </row>
    <row r="69" spans="1:16" ht="37.5" x14ac:dyDescent="0.25">
      <c r="A69" s="60" t="str">
        <f>HYPERLINK("#'x-" &amp; factor_list_table[[#This Row],[Series Number]] &amp; "'!A1", "x-" &amp; factor_list_table[[#This Row],[Series Number]])</f>
        <v>x-717</v>
      </c>
      <c r="B69" s="61" t="s">
        <v>188</v>
      </c>
      <c r="C69" s="63" t="s">
        <v>333</v>
      </c>
      <c r="D69" s="61" t="s">
        <v>311</v>
      </c>
      <c r="E69" s="61" t="s">
        <v>347</v>
      </c>
      <c r="F69" s="61" t="s">
        <v>165</v>
      </c>
      <c r="G69" s="61" t="s">
        <v>313</v>
      </c>
      <c r="H69" s="63">
        <v>0</v>
      </c>
      <c r="I69" s="63">
        <v>717</v>
      </c>
      <c r="J69" s="63" t="s">
        <v>348</v>
      </c>
      <c r="K69" s="63" t="s">
        <v>349</v>
      </c>
      <c r="L69" s="61"/>
      <c r="M69" s="62">
        <v>45233</v>
      </c>
      <c r="N69" s="62">
        <v>45383</v>
      </c>
      <c r="O69" s="61" t="s">
        <v>169</v>
      </c>
      <c r="P69" s="61" t="s">
        <v>85</v>
      </c>
    </row>
    <row r="70" spans="1:16" ht="37.5" x14ac:dyDescent="0.25">
      <c r="A70" s="60" t="str">
        <f>HYPERLINK("#'x-" &amp; factor_list_table[[#This Row],[Series Number]] &amp; "'!A1", "x-" &amp; factor_list_table[[#This Row],[Series Number]])</f>
        <v>x-718</v>
      </c>
      <c r="B70" s="61" t="s">
        <v>188</v>
      </c>
      <c r="C70" s="63" t="s">
        <v>333</v>
      </c>
      <c r="D70" s="61" t="s">
        <v>311</v>
      </c>
      <c r="E70" s="61" t="s">
        <v>350</v>
      </c>
      <c r="F70" s="61" t="s">
        <v>170</v>
      </c>
      <c r="G70" s="61" t="s">
        <v>313</v>
      </c>
      <c r="H70" s="63">
        <v>0</v>
      </c>
      <c r="I70" s="63">
        <v>718</v>
      </c>
      <c r="J70" s="63" t="s">
        <v>351</v>
      </c>
      <c r="K70" s="63" t="s">
        <v>352</v>
      </c>
      <c r="L70" s="61"/>
      <c r="M70" s="62">
        <v>45233</v>
      </c>
      <c r="N70" s="62">
        <v>45383</v>
      </c>
      <c r="O70" s="61" t="s">
        <v>169</v>
      </c>
      <c r="P70" s="61" t="s">
        <v>85</v>
      </c>
    </row>
    <row r="71" spans="1:16" ht="37.5" x14ac:dyDescent="0.25">
      <c r="A71" s="60" t="str">
        <f>HYPERLINK("#'x-" &amp; factor_list_table[[#This Row],[Series Number]] &amp; "'!A1", "x-" &amp; factor_list_table[[#This Row],[Series Number]])</f>
        <v>x-719</v>
      </c>
      <c r="B71" s="61" t="s">
        <v>188</v>
      </c>
      <c r="C71" s="63" t="s">
        <v>333</v>
      </c>
      <c r="D71" s="61" t="s">
        <v>311</v>
      </c>
      <c r="E71" s="61" t="s">
        <v>353</v>
      </c>
      <c r="F71" s="61" t="s">
        <v>165</v>
      </c>
      <c r="G71" s="61" t="s">
        <v>313</v>
      </c>
      <c r="H71" s="63">
        <v>0</v>
      </c>
      <c r="I71" s="63">
        <v>719</v>
      </c>
      <c r="J71" s="63" t="s">
        <v>354</v>
      </c>
      <c r="K71" s="63" t="s">
        <v>355</v>
      </c>
      <c r="L71" s="61"/>
      <c r="M71" s="62">
        <v>45233</v>
      </c>
      <c r="N71" s="62">
        <v>45383</v>
      </c>
      <c r="O71" s="61" t="s">
        <v>169</v>
      </c>
      <c r="P71" s="61" t="s">
        <v>85</v>
      </c>
    </row>
    <row r="72" spans="1:16" ht="37.5" x14ac:dyDescent="0.25">
      <c r="A72" s="60" t="str">
        <f>HYPERLINK("#'x-" &amp; factor_list_table[[#This Row],[Series Number]] &amp; "'!A1", "x-" &amp; factor_list_table[[#This Row],[Series Number]])</f>
        <v>x-720</v>
      </c>
      <c r="B72" s="61" t="s">
        <v>188</v>
      </c>
      <c r="C72" s="63" t="s">
        <v>333</v>
      </c>
      <c r="D72" s="61" t="s">
        <v>311</v>
      </c>
      <c r="E72" s="61" t="s">
        <v>356</v>
      </c>
      <c r="F72" s="61" t="s">
        <v>170</v>
      </c>
      <c r="G72" s="61" t="s">
        <v>313</v>
      </c>
      <c r="H72" s="63">
        <v>0</v>
      </c>
      <c r="I72" s="63">
        <v>720</v>
      </c>
      <c r="J72" s="63" t="s">
        <v>357</v>
      </c>
      <c r="K72" s="63" t="s">
        <v>358</v>
      </c>
      <c r="L72" s="61"/>
      <c r="M72" s="62">
        <v>45233</v>
      </c>
      <c r="N72" s="62">
        <v>45383</v>
      </c>
      <c r="O72" s="61" t="s">
        <v>169</v>
      </c>
      <c r="P72" s="61" t="s">
        <v>85</v>
      </c>
    </row>
    <row r="73" spans="1:16" ht="50" x14ac:dyDescent="0.25">
      <c r="A73" s="60" t="str">
        <f>HYPERLINK("#'x-" &amp; factor_list_table[[#This Row],[Series Number]] &amp; "'!A1", "x-" &amp; factor_list_table[[#This Row],[Series Number]])</f>
        <v>x-801</v>
      </c>
      <c r="B73" s="61" t="s">
        <v>188</v>
      </c>
      <c r="C73" s="63" t="s">
        <v>162</v>
      </c>
      <c r="D73" s="61" t="s">
        <v>359</v>
      </c>
      <c r="E73" s="61" t="s">
        <v>360</v>
      </c>
      <c r="F73" s="61" t="s">
        <v>165</v>
      </c>
      <c r="G73" s="61" t="s">
        <v>313</v>
      </c>
      <c r="H73" s="63">
        <v>0</v>
      </c>
      <c r="I73" s="63">
        <v>801</v>
      </c>
      <c r="J73" s="63" t="s">
        <v>361</v>
      </c>
      <c r="K73" s="63" t="s">
        <v>250</v>
      </c>
      <c r="L73" s="61"/>
      <c r="M73" s="62">
        <v>45195</v>
      </c>
      <c r="N73" s="62"/>
      <c r="O73" s="61" t="s">
        <v>169</v>
      </c>
      <c r="P73" s="61" t="s">
        <v>85</v>
      </c>
    </row>
    <row r="74" spans="1:16" ht="50" x14ac:dyDescent="0.25">
      <c r="A74" s="60" t="str">
        <f>HYPERLINK("#'x-" &amp; factor_list_table[[#This Row],[Series Number]] &amp; "'!A1", "x-" &amp; factor_list_table[[#This Row],[Series Number]])</f>
        <v>x-802</v>
      </c>
      <c r="B74" s="61" t="s">
        <v>188</v>
      </c>
      <c r="C74" s="63" t="s">
        <v>162</v>
      </c>
      <c r="D74" s="61" t="s">
        <v>359</v>
      </c>
      <c r="E74" s="61" t="s">
        <v>362</v>
      </c>
      <c r="F74" s="61" t="s">
        <v>170</v>
      </c>
      <c r="G74" s="61" t="s">
        <v>313</v>
      </c>
      <c r="H74" s="63">
        <v>0</v>
      </c>
      <c r="I74" s="63">
        <v>802</v>
      </c>
      <c r="J74" s="63" t="s">
        <v>363</v>
      </c>
      <c r="K74" s="63" t="s">
        <v>253</v>
      </c>
      <c r="L74" s="61"/>
      <c r="M74" s="62">
        <v>45195</v>
      </c>
      <c r="N74" s="62"/>
      <c r="O74" s="61" t="s">
        <v>169</v>
      </c>
      <c r="P74" s="61" t="s">
        <v>85</v>
      </c>
    </row>
    <row r="75" spans="1:16" ht="50" x14ac:dyDescent="0.25">
      <c r="A75" s="60" t="str">
        <f>HYPERLINK("#'x-" &amp; factor_list_table[[#This Row],[Series Number]] &amp; "'!A1", "x-" &amp; factor_list_table[[#This Row],[Series Number]])</f>
        <v>x-803</v>
      </c>
      <c r="B75" s="61" t="s">
        <v>188</v>
      </c>
      <c r="C75" s="63" t="s">
        <v>162</v>
      </c>
      <c r="D75" s="61" t="s">
        <v>359</v>
      </c>
      <c r="E75" s="61" t="s">
        <v>364</v>
      </c>
      <c r="F75" s="61" t="s">
        <v>165</v>
      </c>
      <c r="G75" s="61" t="s">
        <v>313</v>
      </c>
      <c r="H75" s="63">
        <v>0</v>
      </c>
      <c r="I75" s="63">
        <v>803</v>
      </c>
      <c r="J75" s="63" t="s">
        <v>365</v>
      </c>
      <c r="K75" s="63" t="s">
        <v>277</v>
      </c>
      <c r="L75" s="61"/>
      <c r="M75" s="62">
        <v>45195</v>
      </c>
      <c r="N75" s="62"/>
      <c r="O75" s="61" t="s">
        <v>169</v>
      </c>
      <c r="P75" s="61" t="s">
        <v>85</v>
      </c>
    </row>
    <row r="76" spans="1:16" ht="50" x14ac:dyDescent="0.25">
      <c r="A76" s="60" t="str">
        <f>HYPERLINK("#'x-" &amp; factor_list_table[[#This Row],[Series Number]] &amp; "'!A1", "x-" &amp; factor_list_table[[#This Row],[Series Number]])</f>
        <v>x-804</v>
      </c>
      <c r="B76" s="61" t="s">
        <v>188</v>
      </c>
      <c r="C76" s="63" t="s">
        <v>162</v>
      </c>
      <c r="D76" s="61" t="s">
        <v>359</v>
      </c>
      <c r="E76" s="61" t="s">
        <v>366</v>
      </c>
      <c r="F76" s="61" t="s">
        <v>170</v>
      </c>
      <c r="G76" s="61" t="s">
        <v>313</v>
      </c>
      <c r="H76" s="63">
        <v>0</v>
      </c>
      <c r="I76" s="63">
        <v>804</v>
      </c>
      <c r="J76" s="63" t="s">
        <v>367</v>
      </c>
      <c r="K76" s="63" t="s">
        <v>326</v>
      </c>
      <c r="L76" s="61"/>
      <c r="M76" s="62">
        <v>45195</v>
      </c>
      <c r="N76" s="62"/>
      <c r="O76" s="61" t="s">
        <v>169</v>
      </c>
      <c r="P76" s="61" t="s">
        <v>85</v>
      </c>
    </row>
    <row r="77" spans="1:16" ht="37.5" x14ac:dyDescent="0.25">
      <c r="A77" s="60" t="str">
        <f>HYPERLINK("#'x-" &amp; factor_list_table[[#This Row],[Series Number]] &amp; "'!A1", "x-" &amp; factor_list_table[[#This Row],[Series Number]])</f>
        <v>x-805</v>
      </c>
      <c r="B77" s="61" t="s">
        <v>188</v>
      </c>
      <c r="C77" s="63" t="s">
        <v>162</v>
      </c>
      <c r="D77" s="61" t="s">
        <v>368</v>
      </c>
      <c r="E77" s="61" t="s">
        <v>369</v>
      </c>
      <c r="F77" s="61" t="s">
        <v>247</v>
      </c>
      <c r="G77" s="61" t="s">
        <v>370</v>
      </c>
      <c r="H77" s="63">
        <v>0</v>
      </c>
      <c r="I77" s="63">
        <v>805</v>
      </c>
      <c r="J77" s="63" t="s">
        <v>371</v>
      </c>
      <c r="K77" s="63" t="s">
        <v>372</v>
      </c>
      <c r="L77" s="61"/>
      <c r="M77" s="62">
        <v>45195</v>
      </c>
      <c r="N77" s="62"/>
      <c r="O77" s="61" t="s">
        <v>169</v>
      </c>
      <c r="P77" s="61" t="s">
        <v>85</v>
      </c>
    </row>
    <row r="78" spans="1:16" ht="37.5" x14ac:dyDescent="0.25">
      <c r="A78" s="60" t="str">
        <f>HYPERLINK("#'x-" &amp; factor_list_table[[#This Row],[Series Number]] &amp; "'!A1", "x-" &amp; factor_list_table[[#This Row],[Series Number]])</f>
        <v>x-806</v>
      </c>
      <c r="B78" s="61" t="s">
        <v>188</v>
      </c>
      <c r="C78" s="63" t="s">
        <v>162</v>
      </c>
      <c r="D78" s="61" t="s">
        <v>368</v>
      </c>
      <c r="E78" s="61" t="s">
        <v>373</v>
      </c>
      <c r="F78" s="61" t="s">
        <v>247</v>
      </c>
      <c r="G78" s="61" t="s">
        <v>370</v>
      </c>
      <c r="H78" s="63">
        <v>0</v>
      </c>
      <c r="I78" s="63">
        <v>806</v>
      </c>
      <c r="J78" s="63" t="s">
        <v>374</v>
      </c>
      <c r="K78" s="63" t="s">
        <v>375</v>
      </c>
      <c r="L78" s="61"/>
      <c r="M78" s="62">
        <v>45195</v>
      </c>
      <c r="N78" s="62"/>
      <c r="O78" s="61" t="s">
        <v>169</v>
      </c>
      <c r="P78" s="61" t="s">
        <v>85</v>
      </c>
    </row>
  </sheetData>
  <sheetProtection algorithmName="SHA-512" hashValue="FL1fKzcLfvyFnXRiqYJZbp3nC1Gn9QoCYYu0Dv9TIwW/Mj1iQ4d/BdcHRb5SBORNPmrgKNogeORDk5p1r7T7aA==" saltValue="t6OG+Tud3TyBhUvBeJD3Pg=="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5AA9-2A2F-47D8-BD03-D06C226E1BE8}">
  <sheetPr codeName="Sheet52"/>
  <dimension ref="A1:C46"/>
  <sheetViews>
    <sheetView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Scheme Pays LTA - x-613</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304</v>
      </c>
      <c r="C9" s="49"/>
    </row>
    <row r="10" spans="1:3" ht="37.5" x14ac:dyDescent="0.25">
      <c r="A10" s="40" t="s">
        <v>6</v>
      </c>
      <c r="B10" s="49" t="s">
        <v>305</v>
      </c>
      <c r="C10" s="49"/>
    </row>
    <row r="11" spans="1:3" x14ac:dyDescent="0.25">
      <c r="A11" s="40" t="s">
        <v>151</v>
      </c>
      <c r="B11" s="49" t="s">
        <v>216</v>
      </c>
      <c r="C11" s="49"/>
    </row>
    <row r="12" spans="1:3" x14ac:dyDescent="0.25">
      <c r="A12" s="40" t="s">
        <v>152</v>
      </c>
      <c r="B12" s="49" t="s">
        <v>306</v>
      </c>
      <c r="C12" s="49"/>
    </row>
    <row r="13" spans="1:3" x14ac:dyDescent="0.25">
      <c r="A13" s="40" t="s">
        <v>379</v>
      </c>
      <c r="B13" s="49">
        <v>0</v>
      </c>
      <c r="C13" s="49"/>
    </row>
    <row r="14" spans="1:3" x14ac:dyDescent="0.25">
      <c r="A14" s="40" t="s">
        <v>154</v>
      </c>
      <c r="B14" s="49">
        <v>613</v>
      </c>
      <c r="C14" s="49"/>
    </row>
    <row r="15" spans="1:3" x14ac:dyDescent="0.25">
      <c r="A15" s="40" t="s">
        <v>380</v>
      </c>
      <c r="B15" s="49" t="s">
        <v>307</v>
      </c>
      <c r="C15" s="49"/>
    </row>
    <row r="16" spans="1:3" x14ac:dyDescent="0.25">
      <c r="A16" s="40" t="s">
        <v>156</v>
      </c>
      <c r="B16" s="49" t="s">
        <v>250</v>
      </c>
      <c r="C16" s="49"/>
    </row>
    <row r="17" spans="1:3" x14ac:dyDescent="0.25">
      <c r="A17" s="41" t="s">
        <v>381</v>
      </c>
      <c r="B17" s="49"/>
      <c r="C17" s="49"/>
    </row>
    <row r="18" spans="1:3" x14ac:dyDescent="0.25">
      <c r="A18" s="40" t="s">
        <v>158</v>
      </c>
      <c r="B18" s="50">
        <v>45134</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26" x14ac:dyDescent="0.25">
      <c r="A26" s="56" t="s">
        <v>383</v>
      </c>
      <c r="B26" s="56" t="s">
        <v>428</v>
      </c>
      <c r="C26" s="56" t="s">
        <v>429</v>
      </c>
    </row>
    <row r="27" spans="1:3" x14ac:dyDescent="0.25">
      <c r="A27" s="43">
        <v>55</v>
      </c>
      <c r="B27" s="44">
        <v>24.11</v>
      </c>
      <c r="C27" s="44">
        <v>24.11</v>
      </c>
    </row>
    <row r="28" spans="1:3" x14ac:dyDescent="0.25">
      <c r="A28" s="43">
        <v>56</v>
      </c>
      <c r="B28" s="44">
        <v>23.53</v>
      </c>
      <c r="C28" s="44">
        <v>23.53</v>
      </c>
    </row>
    <row r="29" spans="1:3" x14ac:dyDescent="0.25">
      <c r="A29" s="43">
        <v>57</v>
      </c>
      <c r="B29" s="44">
        <v>22.95</v>
      </c>
      <c r="C29" s="44">
        <v>22.95</v>
      </c>
    </row>
    <row r="30" spans="1:3" x14ac:dyDescent="0.25">
      <c r="A30" s="43">
        <v>58</v>
      </c>
      <c r="B30" s="44">
        <v>22.36</v>
      </c>
      <c r="C30" s="44">
        <v>22.36</v>
      </c>
    </row>
    <row r="31" spans="1:3" x14ac:dyDescent="0.25">
      <c r="A31" s="43">
        <v>59</v>
      </c>
      <c r="B31" s="44">
        <v>21.77</v>
      </c>
      <c r="C31" s="44">
        <v>21.77</v>
      </c>
    </row>
    <row r="32" spans="1:3" x14ac:dyDescent="0.25">
      <c r="A32" s="43">
        <v>60</v>
      </c>
      <c r="B32" s="44">
        <v>21.18</v>
      </c>
      <c r="C32" s="44">
        <v>21.18</v>
      </c>
    </row>
    <row r="33" spans="1:3" x14ac:dyDescent="0.25">
      <c r="A33" s="43">
        <v>61</v>
      </c>
      <c r="B33" s="44">
        <v>20.58</v>
      </c>
      <c r="C33" s="44">
        <v>20.58</v>
      </c>
    </row>
    <row r="34" spans="1:3" x14ac:dyDescent="0.25">
      <c r="A34" s="43">
        <v>62</v>
      </c>
      <c r="B34" s="44">
        <v>19.989999999999998</v>
      </c>
      <c r="C34" s="44">
        <v>19.989999999999998</v>
      </c>
    </row>
    <row r="35" spans="1:3" x14ac:dyDescent="0.25">
      <c r="A35" s="43">
        <v>63</v>
      </c>
      <c r="B35" s="44">
        <v>19.39</v>
      </c>
      <c r="C35" s="44">
        <v>19.39</v>
      </c>
    </row>
    <row r="36" spans="1:3" x14ac:dyDescent="0.25">
      <c r="A36" s="43">
        <v>64</v>
      </c>
      <c r="B36" s="44">
        <v>18.8</v>
      </c>
      <c r="C36" s="44">
        <v>18.8</v>
      </c>
    </row>
    <row r="37" spans="1:3" x14ac:dyDescent="0.25">
      <c r="A37" s="43">
        <v>65</v>
      </c>
      <c r="B37" s="44">
        <v>18.16</v>
      </c>
      <c r="C37" s="44">
        <v>18.16</v>
      </c>
    </row>
    <row r="38" spans="1:3" x14ac:dyDescent="0.25">
      <c r="A38" s="43">
        <v>66</v>
      </c>
      <c r="B38" s="44">
        <v>17.48</v>
      </c>
      <c r="C38" s="44">
        <v>17.48</v>
      </c>
    </row>
    <row r="39" spans="1:3" x14ac:dyDescent="0.25">
      <c r="A39" s="43">
        <v>67</v>
      </c>
      <c r="B39" s="44">
        <v>16.8</v>
      </c>
      <c r="C39" s="44">
        <v>16.8</v>
      </c>
    </row>
    <row r="40" spans="1:3" x14ac:dyDescent="0.25">
      <c r="A40" s="43">
        <v>68</v>
      </c>
      <c r="B40" s="44">
        <v>16.11</v>
      </c>
      <c r="C40" s="44">
        <v>16.11</v>
      </c>
    </row>
    <row r="41" spans="1:3" x14ac:dyDescent="0.25">
      <c r="A41" s="43">
        <v>69</v>
      </c>
      <c r="B41" s="44">
        <v>15.43</v>
      </c>
      <c r="C41" s="44">
        <v>15.43</v>
      </c>
    </row>
    <row r="42" spans="1:3" x14ac:dyDescent="0.25">
      <c r="A42" s="43">
        <v>70</v>
      </c>
      <c r="B42" s="44">
        <v>14.74</v>
      </c>
      <c r="C42" s="44">
        <v>14.74</v>
      </c>
    </row>
    <row r="43" spans="1:3" x14ac:dyDescent="0.25">
      <c r="A43" s="43">
        <v>71</v>
      </c>
      <c r="B43" s="44">
        <v>14.07</v>
      </c>
      <c r="C43" s="44">
        <v>14.07</v>
      </c>
    </row>
    <row r="44" spans="1:3" x14ac:dyDescent="0.25">
      <c r="A44" s="43">
        <v>72</v>
      </c>
      <c r="B44" s="44">
        <v>13.4</v>
      </c>
      <c r="C44" s="44">
        <v>13.4</v>
      </c>
    </row>
    <row r="45" spans="1:3" x14ac:dyDescent="0.25">
      <c r="A45" s="43">
        <v>73</v>
      </c>
      <c r="B45" s="44">
        <v>12.74</v>
      </c>
      <c r="C45" s="44">
        <v>12.74</v>
      </c>
    </row>
    <row r="46" spans="1:3" x14ac:dyDescent="0.25">
      <c r="A46" s="43">
        <v>74</v>
      </c>
      <c r="B46" s="44">
        <v>12.09</v>
      </c>
      <c r="C46" s="44">
        <v>12.09</v>
      </c>
    </row>
  </sheetData>
  <sheetProtection algorithmName="SHA-512" hashValue="S6aheAWLJvffYahXp/a3qUdCrxOfBITnYzfthrBTUJUepCvnuvklX+swW8Y40GFMDKTlvCaTTSRSt5DTv6T2wg==" saltValue="RI+tQ5+rv7G9/5U86d8Duw==" spinCount="100000" sheet="1" objects="1" scenarios="1"/>
  <conditionalFormatting sqref="A6:A21">
    <cfRule type="expression" dxfId="211" priority="1" stopIfTrue="1">
      <formula>MOD(ROW(),2)=0</formula>
    </cfRule>
    <cfRule type="expression" dxfId="210" priority="2" stopIfTrue="1">
      <formula>MOD(ROW(),2)&lt;&gt;0</formula>
    </cfRule>
  </conditionalFormatting>
  <conditionalFormatting sqref="B6:C21">
    <cfRule type="expression" dxfId="209" priority="3" stopIfTrue="1">
      <formula>MOD(ROW(),2)=0</formula>
    </cfRule>
    <cfRule type="expression" dxfId="208" priority="4" stopIfTrue="1">
      <formula>MOD(ROW(),2)&lt;&gt;0</formula>
    </cfRule>
  </conditionalFormatting>
  <conditionalFormatting sqref="A26:A46">
    <cfRule type="expression" dxfId="207" priority="5" stopIfTrue="1">
      <formula>MOD(ROW(),2)=0</formula>
    </cfRule>
    <cfRule type="expression" dxfId="206" priority="6" stopIfTrue="1">
      <formula>MOD(ROW(),2)&lt;&gt;0</formula>
    </cfRule>
  </conditionalFormatting>
  <conditionalFormatting sqref="B26:C46">
    <cfRule type="expression" dxfId="205" priority="7" stopIfTrue="1">
      <formula>MOD(ROW(),2)=0</formula>
    </cfRule>
    <cfRule type="expression" dxfId="204" priority="8"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3270-0CCE-4847-BEF6-8808384B4EF2}">
  <sheetPr codeName="Sheet53"/>
  <dimension ref="A1:C74"/>
  <sheetViews>
    <sheetView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Scheme Pays LTA - x-614</v>
      </c>
    </row>
    <row r="6" spans="1:3" x14ac:dyDescent="0.25">
      <c r="A6" s="40" t="s">
        <v>376</v>
      </c>
      <c r="B6" s="49" t="s">
        <v>377</v>
      </c>
      <c r="C6" s="49"/>
    </row>
    <row r="7" spans="1:3" x14ac:dyDescent="0.25">
      <c r="A7" s="40" t="s">
        <v>378</v>
      </c>
      <c r="B7" s="49" t="s">
        <v>188</v>
      </c>
      <c r="C7" s="49"/>
    </row>
    <row r="8" spans="1:3" x14ac:dyDescent="0.25">
      <c r="A8" s="40" t="s">
        <v>149</v>
      </c>
      <c r="B8" s="49">
        <v>2015</v>
      </c>
      <c r="C8" s="49"/>
    </row>
    <row r="9" spans="1:3" x14ac:dyDescent="0.25">
      <c r="A9" s="40" t="s">
        <v>150</v>
      </c>
      <c r="B9" s="49" t="s">
        <v>304</v>
      </c>
      <c r="C9" s="49"/>
    </row>
    <row r="10" spans="1:3" ht="37.5" x14ac:dyDescent="0.25">
      <c r="A10" s="40" t="s">
        <v>6</v>
      </c>
      <c r="B10" s="49" t="s">
        <v>308</v>
      </c>
      <c r="C10" s="49"/>
    </row>
    <row r="11" spans="1:3" x14ac:dyDescent="0.25">
      <c r="A11" s="40" t="s">
        <v>151</v>
      </c>
      <c r="B11" s="49" t="s">
        <v>216</v>
      </c>
      <c r="C11" s="49"/>
    </row>
    <row r="12" spans="1:3" x14ac:dyDescent="0.25">
      <c r="A12" s="40" t="s">
        <v>152</v>
      </c>
      <c r="B12" s="49" t="s">
        <v>306</v>
      </c>
      <c r="C12" s="49"/>
    </row>
    <row r="13" spans="1:3" x14ac:dyDescent="0.25">
      <c r="A13" s="40" t="s">
        <v>379</v>
      </c>
      <c r="B13" s="49">
        <v>0</v>
      </c>
      <c r="C13" s="49"/>
    </row>
    <row r="14" spans="1:3" x14ac:dyDescent="0.25">
      <c r="A14" s="40" t="s">
        <v>154</v>
      </c>
      <c r="B14" s="49">
        <v>614</v>
      </c>
      <c r="C14" s="49"/>
    </row>
    <row r="15" spans="1:3" x14ac:dyDescent="0.25">
      <c r="A15" s="40" t="s">
        <v>380</v>
      </c>
      <c r="B15" s="49" t="s">
        <v>309</v>
      </c>
      <c r="C15" s="49"/>
    </row>
    <row r="16" spans="1:3" x14ac:dyDescent="0.25">
      <c r="A16" s="40" t="s">
        <v>156</v>
      </c>
      <c r="B16" s="49" t="s">
        <v>253</v>
      </c>
      <c r="C16" s="49"/>
    </row>
    <row r="17" spans="1:3" x14ac:dyDescent="0.25">
      <c r="A17" s="41" t="s">
        <v>381</v>
      </c>
      <c r="B17" s="49"/>
      <c r="C17" s="49"/>
    </row>
    <row r="18" spans="1:3" x14ac:dyDescent="0.25">
      <c r="A18" s="40" t="s">
        <v>158</v>
      </c>
      <c r="B18" s="50">
        <v>45134</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26" x14ac:dyDescent="0.25">
      <c r="A26" s="56" t="s">
        <v>383</v>
      </c>
      <c r="B26" s="56" t="s">
        <v>428</v>
      </c>
      <c r="C26" s="56" t="s">
        <v>429</v>
      </c>
    </row>
    <row r="27" spans="1:3" x14ac:dyDescent="0.25">
      <c r="A27" s="43">
        <v>20</v>
      </c>
      <c r="B27" s="44">
        <v>28.86</v>
      </c>
      <c r="C27" s="44">
        <v>28.86</v>
      </c>
    </row>
    <row r="28" spans="1:3" x14ac:dyDescent="0.25">
      <c r="A28" s="43">
        <v>21</v>
      </c>
      <c r="B28" s="44">
        <v>28.63</v>
      </c>
      <c r="C28" s="44">
        <v>28.63</v>
      </c>
    </row>
    <row r="29" spans="1:3" x14ac:dyDescent="0.25">
      <c r="A29" s="43">
        <v>22</v>
      </c>
      <c r="B29" s="44">
        <v>28.41</v>
      </c>
      <c r="C29" s="44">
        <v>28.41</v>
      </c>
    </row>
    <row r="30" spans="1:3" x14ac:dyDescent="0.25">
      <c r="A30" s="43">
        <v>23</v>
      </c>
      <c r="B30" s="44">
        <v>28.19</v>
      </c>
      <c r="C30" s="44">
        <v>28.19</v>
      </c>
    </row>
    <row r="31" spans="1:3" x14ac:dyDescent="0.25">
      <c r="A31" s="43">
        <v>24</v>
      </c>
      <c r="B31" s="44">
        <v>27.97</v>
      </c>
      <c r="C31" s="44">
        <v>27.97</v>
      </c>
    </row>
    <row r="32" spans="1:3" x14ac:dyDescent="0.25">
      <c r="A32" s="43">
        <v>25</v>
      </c>
      <c r="B32" s="44">
        <v>27.74</v>
      </c>
      <c r="C32" s="44">
        <v>27.74</v>
      </c>
    </row>
    <row r="33" spans="1:3" x14ac:dyDescent="0.25">
      <c r="A33" s="43">
        <v>26</v>
      </c>
      <c r="B33" s="44">
        <v>27.51</v>
      </c>
      <c r="C33" s="44">
        <v>27.51</v>
      </c>
    </row>
    <row r="34" spans="1:3" x14ac:dyDescent="0.25">
      <c r="A34" s="43">
        <v>27</v>
      </c>
      <c r="B34" s="44">
        <v>27.28</v>
      </c>
      <c r="C34" s="44">
        <v>27.28</v>
      </c>
    </row>
    <row r="35" spans="1:3" x14ac:dyDescent="0.25">
      <c r="A35" s="43">
        <v>28</v>
      </c>
      <c r="B35" s="44">
        <v>27.05</v>
      </c>
      <c r="C35" s="44">
        <v>27.05</v>
      </c>
    </row>
    <row r="36" spans="1:3" x14ac:dyDescent="0.25">
      <c r="A36" s="43">
        <v>29</v>
      </c>
      <c r="B36" s="44">
        <v>26.84</v>
      </c>
      <c r="C36" s="44">
        <v>26.84</v>
      </c>
    </row>
    <row r="37" spans="1:3" x14ac:dyDescent="0.25">
      <c r="A37" s="43">
        <v>30</v>
      </c>
      <c r="B37" s="44">
        <v>26.62</v>
      </c>
      <c r="C37" s="44">
        <v>26.62</v>
      </c>
    </row>
    <row r="38" spans="1:3" x14ac:dyDescent="0.25">
      <c r="A38" s="43">
        <v>31</v>
      </c>
      <c r="B38" s="44">
        <v>26.41</v>
      </c>
      <c r="C38" s="44">
        <v>26.41</v>
      </c>
    </row>
    <row r="39" spans="1:3" x14ac:dyDescent="0.25">
      <c r="A39" s="43">
        <v>32</v>
      </c>
      <c r="B39" s="44">
        <v>26.21</v>
      </c>
      <c r="C39" s="44">
        <v>26.21</v>
      </c>
    </row>
    <row r="40" spans="1:3" x14ac:dyDescent="0.25">
      <c r="A40" s="43">
        <v>33</v>
      </c>
      <c r="B40" s="44">
        <v>26</v>
      </c>
      <c r="C40" s="44">
        <v>26</v>
      </c>
    </row>
    <row r="41" spans="1:3" x14ac:dyDescent="0.25">
      <c r="A41" s="43">
        <v>34</v>
      </c>
      <c r="B41" s="44">
        <v>25.79</v>
      </c>
      <c r="C41" s="44">
        <v>25.79</v>
      </c>
    </row>
    <row r="42" spans="1:3" x14ac:dyDescent="0.25">
      <c r="A42" s="43">
        <v>35</v>
      </c>
      <c r="B42" s="44">
        <v>25.58</v>
      </c>
      <c r="C42" s="44">
        <v>25.58</v>
      </c>
    </row>
    <row r="43" spans="1:3" x14ac:dyDescent="0.25">
      <c r="A43" s="43">
        <v>36</v>
      </c>
      <c r="B43" s="44">
        <v>25.37</v>
      </c>
      <c r="C43" s="44">
        <v>25.37</v>
      </c>
    </row>
    <row r="44" spans="1:3" x14ac:dyDescent="0.25">
      <c r="A44" s="43">
        <v>37</v>
      </c>
      <c r="B44" s="44">
        <v>25.15</v>
      </c>
      <c r="C44" s="44">
        <v>25.15</v>
      </c>
    </row>
    <row r="45" spans="1:3" x14ac:dyDescent="0.25">
      <c r="A45" s="43">
        <v>38</v>
      </c>
      <c r="B45" s="44">
        <v>24.93</v>
      </c>
      <c r="C45" s="44">
        <v>24.93</v>
      </c>
    </row>
    <row r="46" spans="1:3" x14ac:dyDescent="0.25">
      <c r="A46" s="43">
        <v>39</v>
      </c>
      <c r="B46" s="44">
        <v>24.7</v>
      </c>
      <c r="C46" s="44">
        <v>24.7</v>
      </c>
    </row>
    <row r="47" spans="1:3" x14ac:dyDescent="0.25">
      <c r="A47" s="43">
        <v>40</v>
      </c>
      <c r="B47" s="44">
        <v>24.46</v>
      </c>
      <c r="C47" s="44">
        <v>24.46</v>
      </c>
    </row>
    <row r="48" spans="1:3" x14ac:dyDescent="0.25">
      <c r="A48" s="43">
        <v>41</v>
      </c>
      <c r="B48" s="44">
        <v>24.21</v>
      </c>
      <c r="C48" s="44">
        <v>24.21</v>
      </c>
    </row>
    <row r="49" spans="1:3" x14ac:dyDescent="0.25">
      <c r="A49" s="43">
        <v>42</v>
      </c>
      <c r="B49" s="44">
        <v>23.96</v>
      </c>
      <c r="C49" s="44">
        <v>23.96</v>
      </c>
    </row>
    <row r="50" spans="1:3" x14ac:dyDescent="0.25">
      <c r="A50" s="43">
        <v>43</v>
      </c>
      <c r="B50" s="44">
        <v>23.7</v>
      </c>
      <c r="C50" s="44">
        <v>23.7</v>
      </c>
    </row>
    <row r="51" spans="1:3" x14ac:dyDescent="0.25">
      <c r="A51" s="43">
        <v>44</v>
      </c>
      <c r="B51" s="44">
        <v>23.43</v>
      </c>
      <c r="C51" s="44">
        <v>23.43</v>
      </c>
    </row>
    <row r="52" spans="1:3" x14ac:dyDescent="0.25">
      <c r="A52" s="43">
        <v>45</v>
      </c>
      <c r="B52" s="44">
        <v>23.15</v>
      </c>
      <c r="C52" s="44">
        <v>23.15</v>
      </c>
    </row>
    <row r="53" spans="1:3" x14ac:dyDescent="0.25">
      <c r="A53" s="43">
        <v>46</v>
      </c>
      <c r="B53" s="44">
        <v>22.87</v>
      </c>
      <c r="C53" s="44">
        <v>22.87</v>
      </c>
    </row>
    <row r="54" spans="1:3" x14ac:dyDescent="0.25">
      <c r="A54" s="43">
        <v>47</v>
      </c>
      <c r="B54" s="44">
        <v>22.58</v>
      </c>
      <c r="C54" s="44">
        <v>22.58</v>
      </c>
    </row>
    <row r="55" spans="1:3" x14ac:dyDescent="0.25">
      <c r="A55" s="43">
        <v>48</v>
      </c>
      <c r="B55" s="44">
        <v>22.27</v>
      </c>
      <c r="C55" s="44">
        <v>22.27</v>
      </c>
    </row>
    <row r="56" spans="1:3" x14ac:dyDescent="0.25">
      <c r="A56" s="43">
        <v>49</v>
      </c>
      <c r="B56" s="44">
        <v>21.96</v>
      </c>
      <c r="C56" s="44">
        <v>21.96</v>
      </c>
    </row>
    <row r="57" spans="1:3" x14ac:dyDescent="0.25">
      <c r="A57" s="43">
        <v>50</v>
      </c>
      <c r="B57" s="44">
        <v>21.63</v>
      </c>
      <c r="C57" s="44">
        <v>21.63</v>
      </c>
    </row>
    <row r="58" spans="1:3" x14ac:dyDescent="0.25">
      <c r="A58" s="43">
        <v>51</v>
      </c>
      <c r="B58" s="44">
        <v>21.28</v>
      </c>
      <c r="C58" s="44">
        <v>21.28</v>
      </c>
    </row>
    <row r="59" spans="1:3" x14ac:dyDescent="0.25">
      <c r="A59" s="43">
        <v>52</v>
      </c>
      <c r="B59" s="44">
        <v>20.92</v>
      </c>
      <c r="C59" s="44">
        <v>20.92</v>
      </c>
    </row>
    <row r="60" spans="1:3" x14ac:dyDescent="0.25">
      <c r="A60" s="43">
        <v>53</v>
      </c>
      <c r="B60" s="44">
        <v>20.54</v>
      </c>
      <c r="C60" s="44">
        <v>20.54</v>
      </c>
    </row>
    <row r="61" spans="1:3" x14ac:dyDescent="0.25">
      <c r="A61" s="43">
        <v>54</v>
      </c>
      <c r="B61" s="44">
        <v>20.149999999999999</v>
      </c>
      <c r="C61" s="44">
        <v>20.149999999999999</v>
      </c>
    </row>
    <row r="62" spans="1:3" x14ac:dyDescent="0.25">
      <c r="A62" s="43">
        <v>55</v>
      </c>
      <c r="B62" s="44">
        <v>19.739999999999998</v>
      </c>
      <c r="C62" s="44">
        <v>19.739999999999998</v>
      </c>
    </row>
    <row r="63" spans="1:3" x14ac:dyDescent="0.25">
      <c r="A63" s="43">
        <v>56</v>
      </c>
      <c r="B63" s="44">
        <v>19.32</v>
      </c>
      <c r="C63" s="44">
        <v>19.32</v>
      </c>
    </row>
    <row r="64" spans="1:3" x14ac:dyDescent="0.25">
      <c r="A64" s="43">
        <v>57</v>
      </c>
      <c r="B64" s="44">
        <v>18.88</v>
      </c>
      <c r="C64" s="44">
        <v>18.88</v>
      </c>
    </row>
    <row r="65" spans="1:3" x14ac:dyDescent="0.25">
      <c r="A65" s="43">
        <v>58</v>
      </c>
      <c r="B65" s="44">
        <v>18.43</v>
      </c>
      <c r="C65" s="44">
        <v>18.43</v>
      </c>
    </row>
    <row r="66" spans="1:3" x14ac:dyDescent="0.25">
      <c r="A66" s="43">
        <v>59</v>
      </c>
      <c r="B66" s="44">
        <v>17.96</v>
      </c>
      <c r="C66" s="44">
        <v>17.96</v>
      </c>
    </row>
    <row r="67" spans="1:3" x14ac:dyDescent="0.25">
      <c r="A67" s="43">
        <v>60</v>
      </c>
      <c r="B67" s="44">
        <v>17.48</v>
      </c>
      <c r="C67" s="44">
        <v>17.48</v>
      </c>
    </row>
    <row r="68" spans="1:3" x14ac:dyDescent="0.25">
      <c r="A68" s="43">
        <v>61</v>
      </c>
      <c r="B68" s="44">
        <v>16.989999999999998</v>
      </c>
      <c r="C68" s="44">
        <v>16.989999999999998</v>
      </c>
    </row>
    <row r="69" spans="1:3" x14ac:dyDescent="0.25">
      <c r="A69" s="43">
        <v>62</v>
      </c>
      <c r="B69" s="44">
        <v>16.48</v>
      </c>
      <c r="C69" s="44">
        <v>16.48</v>
      </c>
    </row>
    <row r="70" spans="1:3" x14ac:dyDescent="0.25">
      <c r="A70" s="43">
        <v>63</v>
      </c>
      <c r="B70" s="44">
        <v>15.96</v>
      </c>
      <c r="C70" s="44">
        <v>15.96</v>
      </c>
    </row>
    <row r="71" spans="1:3" x14ac:dyDescent="0.25">
      <c r="A71" s="43">
        <v>64</v>
      </c>
      <c r="B71" s="44">
        <v>15.43</v>
      </c>
      <c r="C71" s="44">
        <v>15.43</v>
      </c>
    </row>
    <row r="72" spans="1:3" x14ac:dyDescent="0.25">
      <c r="A72" s="43">
        <v>65</v>
      </c>
      <c r="B72" s="44">
        <v>14.88</v>
      </c>
      <c r="C72" s="44">
        <v>14.88</v>
      </c>
    </row>
    <row r="73" spans="1:3" x14ac:dyDescent="0.25">
      <c r="A73" s="43">
        <v>66</v>
      </c>
      <c r="B73" s="44">
        <v>14.32</v>
      </c>
      <c r="C73" s="44">
        <v>14.32</v>
      </c>
    </row>
    <row r="74" spans="1:3" x14ac:dyDescent="0.25">
      <c r="A74" s="43">
        <v>67</v>
      </c>
      <c r="B74" s="44">
        <v>13.76</v>
      </c>
      <c r="C74" s="44">
        <v>13.76</v>
      </c>
    </row>
  </sheetData>
  <sheetProtection algorithmName="SHA-512" hashValue="wQ7Y+WL/4E7YwOF1qXlp81a0eBBSn13pGV5kFASmk+/sGttodw2+p0a8UWH4O0NrxzReUYjx/UAJwuiRs/9fjA==" saltValue="CBPRE4lCIYkVHBl2MTc/aA==" spinCount="100000" sheet="1" objects="1" scenarios="1"/>
  <conditionalFormatting sqref="A6:A21">
    <cfRule type="expression" dxfId="203" priority="1" stopIfTrue="1">
      <formula>MOD(ROW(),2)=0</formula>
    </cfRule>
    <cfRule type="expression" dxfId="202" priority="2" stopIfTrue="1">
      <formula>MOD(ROW(),2)&lt;&gt;0</formula>
    </cfRule>
  </conditionalFormatting>
  <conditionalFormatting sqref="B6:C21">
    <cfRule type="expression" dxfId="201" priority="3" stopIfTrue="1">
      <formula>MOD(ROW(),2)=0</formula>
    </cfRule>
    <cfRule type="expression" dxfId="200" priority="4" stopIfTrue="1">
      <formula>MOD(ROW(),2)&lt;&gt;0</formula>
    </cfRule>
  </conditionalFormatting>
  <conditionalFormatting sqref="A26:A74">
    <cfRule type="expression" dxfId="199" priority="5" stopIfTrue="1">
      <formula>MOD(ROW(),2)=0</formula>
    </cfRule>
    <cfRule type="expression" dxfId="198" priority="6" stopIfTrue="1">
      <formula>MOD(ROW(),2)&lt;&gt;0</formula>
    </cfRule>
  </conditionalFormatting>
  <conditionalFormatting sqref="B26:C74">
    <cfRule type="expression" dxfId="197" priority="7" stopIfTrue="1">
      <formula>MOD(ROW(),2)=0</formula>
    </cfRule>
    <cfRule type="expression" dxfId="196"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ED2F-1F72-434F-ABD5-840DCCC13FFD}">
  <sheetPr codeName="Sheet54"/>
  <dimension ref="A1:AW74"/>
  <sheetViews>
    <sheetView workbookViewId="0">
      <selection activeCell="B18" sqref="B18:B19"/>
    </sheetView>
  </sheetViews>
  <sheetFormatPr defaultRowHeight="12.5" x14ac:dyDescent="0.25"/>
  <cols>
    <col min="1" max="1" width="31.54296875" customWidth="1"/>
    <col min="2" max="4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x-701</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310</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312</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701</v>
      </c>
      <c r="C14" s="49"/>
      <c r="D14" s="49"/>
      <c r="E14" s="49"/>
      <c r="F14" s="49"/>
      <c r="G14" s="49"/>
      <c r="H14" s="49"/>
      <c r="I14" s="49"/>
      <c r="J14" s="49"/>
      <c r="K14" s="49"/>
      <c r="L14" s="49"/>
      <c r="M14" s="49"/>
    </row>
    <row r="15" spans="1:13" x14ac:dyDescent="0.25">
      <c r="A15" s="40" t="s">
        <v>380</v>
      </c>
      <c r="B15" s="49" t="s">
        <v>314</v>
      </c>
      <c r="C15" s="49"/>
      <c r="D15" s="49"/>
      <c r="E15" s="49"/>
      <c r="F15" s="49"/>
      <c r="G15" s="49"/>
      <c r="H15" s="49"/>
      <c r="I15" s="49"/>
      <c r="J15" s="49"/>
      <c r="K15" s="49"/>
      <c r="L15" s="49"/>
      <c r="M15" s="49"/>
    </row>
    <row r="16" spans="1:13" x14ac:dyDescent="0.25">
      <c r="A16" s="40" t="s">
        <v>156</v>
      </c>
      <c r="B16" s="49" t="s">
        <v>250</v>
      </c>
      <c r="C16" s="49"/>
      <c r="D16" s="49"/>
      <c r="E16" s="49"/>
      <c r="F16" s="49"/>
      <c r="G16" s="49"/>
      <c r="H16" s="49"/>
      <c r="I16" s="49"/>
      <c r="J16" s="49"/>
      <c r="K16" s="49"/>
      <c r="L16" s="49"/>
      <c r="M16" s="49"/>
    </row>
    <row r="17" spans="1:49" x14ac:dyDescent="0.25">
      <c r="A17" s="41" t="s">
        <v>381</v>
      </c>
      <c r="B17" s="49"/>
      <c r="C17" s="49"/>
      <c r="D17" s="49"/>
      <c r="E17" s="49"/>
      <c r="F17" s="49"/>
      <c r="G17" s="49"/>
      <c r="H17" s="49"/>
      <c r="I17" s="49"/>
      <c r="J17" s="49"/>
      <c r="K17" s="49"/>
      <c r="L17" s="49"/>
      <c r="M17" s="49"/>
    </row>
    <row r="18" spans="1:49" x14ac:dyDescent="0.25">
      <c r="A18" s="40" t="s">
        <v>158</v>
      </c>
      <c r="B18" s="50">
        <v>45233</v>
      </c>
      <c r="C18" s="50"/>
      <c r="D18" s="50"/>
      <c r="E18" s="50"/>
      <c r="F18" s="50"/>
      <c r="G18" s="50"/>
      <c r="H18" s="50"/>
      <c r="I18" s="50"/>
      <c r="J18" s="50"/>
      <c r="K18" s="50"/>
      <c r="L18" s="50"/>
      <c r="M18" s="50"/>
    </row>
    <row r="19" spans="1:49" x14ac:dyDescent="0.25">
      <c r="A19" s="40" t="s">
        <v>159</v>
      </c>
      <c r="B19" s="50">
        <v>45383</v>
      </c>
      <c r="C19" s="49"/>
      <c r="D19" s="49"/>
      <c r="E19" s="49"/>
      <c r="F19" s="49"/>
      <c r="G19" s="49"/>
      <c r="H19" s="49"/>
      <c r="I19" s="49"/>
      <c r="J19" s="49"/>
      <c r="K19" s="49"/>
      <c r="L19" s="49"/>
      <c r="M19" s="49"/>
    </row>
    <row r="20" spans="1:49" x14ac:dyDescent="0.25">
      <c r="A20" s="40" t="s">
        <v>160</v>
      </c>
      <c r="B20" s="49" t="s">
        <v>169</v>
      </c>
      <c r="C20" s="49"/>
      <c r="D20" s="49"/>
      <c r="E20" s="49"/>
      <c r="F20" s="49"/>
      <c r="G20" s="49"/>
      <c r="H20" s="49"/>
      <c r="I20" s="49"/>
      <c r="J20" s="49"/>
      <c r="K20" s="49"/>
      <c r="L20" s="49"/>
      <c r="M20" s="49"/>
    </row>
    <row r="21" spans="1:49" x14ac:dyDescent="0.25">
      <c r="A21" s="40" t="s">
        <v>382</v>
      </c>
      <c r="B21" s="49" t="s">
        <v>85</v>
      </c>
      <c r="C21" s="49"/>
      <c r="D21" s="49"/>
      <c r="E21" s="49"/>
      <c r="F21" s="49"/>
      <c r="G21" s="49"/>
      <c r="H21" s="49"/>
      <c r="I21" s="49"/>
      <c r="J21" s="49"/>
      <c r="K21" s="49"/>
      <c r="L21" s="49"/>
      <c r="M21" s="49"/>
    </row>
    <row r="23" spans="1:49" x14ac:dyDescent="0.25">
      <c r="A23" s="23" t="str">
        <f>HYPERLINK("#'Factor List'!A1", "Back to Factor List")</f>
        <v>Back to Factor List</v>
      </c>
      <c r="B23" s="23" t="str">
        <f>HYPERLINK("#'Assumptions'!A1", "Assumptions")</f>
        <v>Assumptions</v>
      </c>
    </row>
    <row r="26" spans="1:49" s="57" customFormat="1" ht="26" x14ac:dyDescent="0.25">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5">
      <c r="A27" s="43">
        <v>16</v>
      </c>
      <c r="B27" s="44"/>
      <c r="C27" s="44"/>
      <c r="D27" s="44"/>
      <c r="E27" s="44"/>
      <c r="F27" s="44"/>
      <c r="G27" s="44"/>
      <c r="H27" s="44"/>
      <c r="I27" s="44"/>
      <c r="J27" s="44"/>
      <c r="K27" s="44"/>
      <c r="L27" s="44"/>
      <c r="M27" s="44">
        <v>21.32</v>
      </c>
      <c r="N27" s="44">
        <v>20.02</v>
      </c>
      <c r="O27" s="44">
        <v>18.91</v>
      </c>
      <c r="P27" s="44">
        <v>17.95</v>
      </c>
      <c r="Q27" s="44">
        <v>17.11</v>
      </c>
      <c r="R27" s="44">
        <v>16.37</v>
      </c>
      <c r="S27" s="44">
        <v>15.72</v>
      </c>
      <c r="T27" s="44">
        <v>15.14</v>
      </c>
      <c r="U27" s="44">
        <v>14.62</v>
      </c>
      <c r="V27" s="44">
        <v>14.15</v>
      </c>
      <c r="W27" s="44">
        <v>13.73</v>
      </c>
      <c r="X27" s="44">
        <v>13.34</v>
      </c>
      <c r="Y27" s="44">
        <v>12.99</v>
      </c>
      <c r="Z27" s="44">
        <v>12.67</v>
      </c>
      <c r="AA27" s="44">
        <v>12.38</v>
      </c>
      <c r="AB27" s="44">
        <v>12.11</v>
      </c>
      <c r="AC27" s="44">
        <v>11.86</v>
      </c>
      <c r="AD27" s="44">
        <v>11.63</v>
      </c>
      <c r="AE27" s="44">
        <v>11.41</v>
      </c>
      <c r="AF27" s="44">
        <v>11.22</v>
      </c>
      <c r="AG27" s="44">
        <v>11.03</v>
      </c>
      <c r="AH27" s="44">
        <v>10.86</v>
      </c>
      <c r="AI27" s="44">
        <v>10.7</v>
      </c>
      <c r="AJ27" s="44">
        <v>10.55</v>
      </c>
      <c r="AK27" s="44">
        <v>10.41</v>
      </c>
      <c r="AL27" s="44">
        <v>10.28</v>
      </c>
      <c r="AM27" s="44">
        <v>10.16</v>
      </c>
      <c r="AN27" s="44">
        <v>10.050000000000001</v>
      </c>
      <c r="AO27" s="44">
        <v>9.94</v>
      </c>
      <c r="AP27" s="44">
        <v>9.84</v>
      </c>
      <c r="AQ27" s="44">
        <v>9.75</v>
      </c>
      <c r="AR27" s="44">
        <v>9.66</v>
      </c>
      <c r="AS27" s="44">
        <v>9.58</v>
      </c>
      <c r="AT27" s="44">
        <v>9.5</v>
      </c>
      <c r="AU27" s="44">
        <v>9.43</v>
      </c>
      <c r="AV27" s="44">
        <v>9.3699999999999992</v>
      </c>
      <c r="AW27" s="44">
        <v>9.31</v>
      </c>
    </row>
    <row r="28" spans="1:49" x14ac:dyDescent="0.25">
      <c r="A28" s="43">
        <v>17</v>
      </c>
      <c r="B28" s="44"/>
      <c r="C28" s="44"/>
      <c r="D28" s="44"/>
      <c r="E28" s="44"/>
      <c r="F28" s="44"/>
      <c r="G28" s="44"/>
      <c r="H28" s="44"/>
      <c r="I28" s="44"/>
      <c r="J28" s="44"/>
      <c r="K28" s="44"/>
      <c r="L28" s="44"/>
      <c r="M28" s="44">
        <v>21.61</v>
      </c>
      <c r="N28" s="44">
        <v>20.3</v>
      </c>
      <c r="O28" s="44">
        <v>19.170000000000002</v>
      </c>
      <c r="P28" s="44">
        <v>18.190000000000001</v>
      </c>
      <c r="Q28" s="44">
        <v>17.34</v>
      </c>
      <c r="R28" s="44">
        <v>16.600000000000001</v>
      </c>
      <c r="S28" s="44">
        <v>15.94</v>
      </c>
      <c r="T28" s="44">
        <v>15.35</v>
      </c>
      <c r="U28" s="44">
        <v>14.82</v>
      </c>
      <c r="V28" s="44">
        <v>14.35</v>
      </c>
      <c r="W28" s="44">
        <v>13.92</v>
      </c>
      <c r="X28" s="44">
        <v>13.53</v>
      </c>
      <c r="Y28" s="44">
        <v>13.17</v>
      </c>
      <c r="Z28" s="44">
        <v>12.85</v>
      </c>
      <c r="AA28" s="44">
        <v>12.55</v>
      </c>
      <c r="AB28" s="44">
        <v>12.28</v>
      </c>
      <c r="AC28" s="44">
        <v>12.02</v>
      </c>
      <c r="AD28" s="44">
        <v>11.79</v>
      </c>
      <c r="AE28" s="44">
        <v>11.57</v>
      </c>
      <c r="AF28" s="44">
        <v>11.37</v>
      </c>
      <c r="AG28" s="44">
        <v>11.19</v>
      </c>
      <c r="AH28" s="44">
        <v>11.01</v>
      </c>
      <c r="AI28" s="44">
        <v>10.85</v>
      </c>
      <c r="AJ28" s="44">
        <v>10.7</v>
      </c>
      <c r="AK28" s="44">
        <v>10.56</v>
      </c>
      <c r="AL28" s="44">
        <v>10.43</v>
      </c>
      <c r="AM28" s="44">
        <v>10.31</v>
      </c>
      <c r="AN28" s="44">
        <v>10.19</v>
      </c>
      <c r="AO28" s="44">
        <v>10.09</v>
      </c>
      <c r="AP28" s="44">
        <v>9.99</v>
      </c>
      <c r="AQ28" s="44">
        <v>9.89</v>
      </c>
      <c r="AR28" s="44">
        <v>9.81</v>
      </c>
      <c r="AS28" s="44">
        <v>9.7200000000000006</v>
      </c>
      <c r="AT28" s="44">
        <v>9.65</v>
      </c>
      <c r="AU28" s="44">
        <v>9.58</v>
      </c>
      <c r="AV28" s="44">
        <v>9.51</v>
      </c>
      <c r="AW28" s="44"/>
    </row>
    <row r="29" spans="1:49" x14ac:dyDescent="0.25">
      <c r="A29" s="43">
        <v>18</v>
      </c>
      <c r="B29" s="44"/>
      <c r="C29" s="44"/>
      <c r="D29" s="44"/>
      <c r="E29" s="44"/>
      <c r="F29" s="44"/>
      <c r="G29" s="44"/>
      <c r="H29" s="44"/>
      <c r="I29" s="44"/>
      <c r="J29" s="44"/>
      <c r="K29" s="44"/>
      <c r="L29" s="44"/>
      <c r="M29" s="44">
        <v>21.91</v>
      </c>
      <c r="N29" s="44">
        <v>20.57</v>
      </c>
      <c r="O29" s="44">
        <v>19.43</v>
      </c>
      <c r="P29" s="44">
        <v>18.440000000000001</v>
      </c>
      <c r="Q29" s="44">
        <v>17.579999999999998</v>
      </c>
      <c r="R29" s="44">
        <v>16.829999999999998</v>
      </c>
      <c r="S29" s="44">
        <v>16.16</v>
      </c>
      <c r="T29" s="44">
        <v>15.56</v>
      </c>
      <c r="U29" s="44">
        <v>15.03</v>
      </c>
      <c r="V29" s="44">
        <v>14.54</v>
      </c>
      <c r="W29" s="44">
        <v>14.11</v>
      </c>
      <c r="X29" s="44">
        <v>13.71</v>
      </c>
      <c r="Y29" s="44">
        <v>13.35</v>
      </c>
      <c r="Z29" s="44">
        <v>13.03</v>
      </c>
      <c r="AA29" s="44">
        <v>12.72</v>
      </c>
      <c r="AB29" s="44">
        <v>12.45</v>
      </c>
      <c r="AC29" s="44">
        <v>12.19</v>
      </c>
      <c r="AD29" s="44">
        <v>11.95</v>
      </c>
      <c r="AE29" s="44">
        <v>11.74</v>
      </c>
      <c r="AF29" s="44">
        <v>11.53</v>
      </c>
      <c r="AG29" s="44">
        <v>11.34</v>
      </c>
      <c r="AH29" s="44">
        <v>11.17</v>
      </c>
      <c r="AI29" s="44">
        <v>11.01</v>
      </c>
      <c r="AJ29" s="44">
        <v>10.85</v>
      </c>
      <c r="AK29" s="44">
        <v>10.71</v>
      </c>
      <c r="AL29" s="44">
        <v>10.58</v>
      </c>
      <c r="AM29" s="44">
        <v>10.46</v>
      </c>
      <c r="AN29" s="44">
        <v>10.34</v>
      </c>
      <c r="AO29" s="44">
        <v>10.23</v>
      </c>
      <c r="AP29" s="44">
        <v>10.130000000000001</v>
      </c>
      <c r="AQ29" s="44">
        <v>10.039999999999999</v>
      </c>
      <c r="AR29" s="44">
        <v>9.9499999999999993</v>
      </c>
      <c r="AS29" s="44">
        <v>9.8699999999999992</v>
      </c>
      <c r="AT29" s="44">
        <v>9.8000000000000007</v>
      </c>
      <c r="AU29" s="44">
        <v>9.73</v>
      </c>
      <c r="AV29" s="44"/>
      <c r="AW29" s="44"/>
    </row>
    <row r="30" spans="1:49" x14ac:dyDescent="0.25">
      <c r="A30" s="43">
        <v>19</v>
      </c>
      <c r="B30" s="44"/>
      <c r="C30" s="44"/>
      <c r="D30" s="44"/>
      <c r="E30" s="44"/>
      <c r="F30" s="44"/>
      <c r="G30" s="44"/>
      <c r="H30" s="44"/>
      <c r="I30" s="44"/>
      <c r="J30" s="44"/>
      <c r="K30" s="44"/>
      <c r="L30" s="44"/>
      <c r="M30" s="44">
        <v>22.21</v>
      </c>
      <c r="N30" s="44">
        <v>20.85</v>
      </c>
      <c r="O30" s="44">
        <v>19.7</v>
      </c>
      <c r="P30" s="44">
        <v>18.690000000000001</v>
      </c>
      <c r="Q30" s="44">
        <v>17.82</v>
      </c>
      <c r="R30" s="44">
        <v>17.059999999999999</v>
      </c>
      <c r="S30" s="44">
        <v>16.38</v>
      </c>
      <c r="T30" s="44">
        <v>15.77</v>
      </c>
      <c r="U30" s="44">
        <v>15.23</v>
      </c>
      <c r="V30" s="44">
        <v>14.75</v>
      </c>
      <c r="W30" s="44">
        <v>14.3</v>
      </c>
      <c r="X30" s="44">
        <v>13.9</v>
      </c>
      <c r="Y30" s="44">
        <v>13.54</v>
      </c>
      <c r="Z30" s="44">
        <v>13.21</v>
      </c>
      <c r="AA30" s="44">
        <v>12.9</v>
      </c>
      <c r="AB30" s="44">
        <v>12.62</v>
      </c>
      <c r="AC30" s="44">
        <v>12.36</v>
      </c>
      <c r="AD30" s="44">
        <v>12.12</v>
      </c>
      <c r="AE30" s="44">
        <v>11.9</v>
      </c>
      <c r="AF30" s="44">
        <v>11.7</v>
      </c>
      <c r="AG30" s="44">
        <v>11.51</v>
      </c>
      <c r="AH30" s="44">
        <v>11.33</v>
      </c>
      <c r="AI30" s="44">
        <v>11.16</v>
      </c>
      <c r="AJ30" s="44">
        <v>11.01</v>
      </c>
      <c r="AK30" s="44">
        <v>10.87</v>
      </c>
      <c r="AL30" s="44">
        <v>10.73</v>
      </c>
      <c r="AM30" s="44">
        <v>10.61</v>
      </c>
      <c r="AN30" s="44">
        <v>10.49</v>
      </c>
      <c r="AO30" s="44">
        <v>10.39</v>
      </c>
      <c r="AP30" s="44">
        <v>10.29</v>
      </c>
      <c r="AQ30" s="44">
        <v>10.19</v>
      </c>
      <c r="AR30" s="44">
        <v>10.1</v>
      </c>
      <c r="AS30" s="44">
        <v>10.02</v>
      </c>
      <c r="AT30" s="44">
        <v>9.9499999999999993</v>
      </c>
      <c r="AU30" s="44"/>
      <c r="AV30" s="44"/>
      <c r="AW30" s="44"/>
    </row>
    <row r="31" spans="1:49" x14ac:dyDescent="0.25">
      <c r="A31" s="43">
        <v>20</v>
      </c>
      <c r="B31" s="44"/>
      <c r="C31" s="44"/>
      <c r="D31" s="44"/>
      <c r="E31" s="44"/>
      <c r="F31" s="44"/>
      <c r="G31" s="44"/>
      <c r="H31" s="44"/>
      <c r="I31" s="44"/>
      <c r="J31" s="44"/>
      <c r="K31" s="44"/>
      <c r="L31" s="44"/>
      <c r="M31" s="44">
        <v>22.51</v>
      </c>
      <c r="N31" s="44">
        <v>21.14</v>
      </c>
      <c r="O31" s="44">
        <v>19.97</v>
      </c>
      <c r="P31" s="44">
        <v>18.95</v>
      </c>
      <c r="Q31" s="44">
        <v>18.07</v>
      </c>
      <c r="R31" s="44">
        <v>17.29</v>
      </c>
      <c r="S31" s="44">
        <v>16.600000000000001</v>
      </c>
      <c r="T31" s="44">
        <v>15.99</v>
      </c>
      <c r="U31" s="44">
        <v>15.44</v>
      </c>
      <c r="V31" s="44">
        <v>14.95</v>
      </c>
      <c r="W31" s="44">
        <v>14.5</v>
      </c>
      <c r="X31" s="44">
        <v>14.1</v>
      </c>
      <c r="Y31" s="44">
        <v>13.73</v>
      </c>
      <c r="Z31" s="44">
        <v>13.39</v>
      </c>
      <c r="AA31" s="44">
        <v>13.08</v>
      </c>
      <c r="AB31" s="44">
        <v>12.8</v>
      </c>
      <c r="AC31" s="44">
        <v>12.54</v>
      </c>
      <c r="AD31" s="44">
        <v>12.29</v>
      </c>
      <c r="AE31" s="44">
        <v>12.07</v>
      </c>
      <c r="AF31" s="44">
        <v>11.86</v>
      </c>
      <c r="AG31" s="44">
        <v>11.67</v>
      </c>
      <c r="AH31" s="44">
        <v>11.49</v>
      </c>
      <c r="AI31" s="44">
        <v>11.32</v>
      </c>
      <c r="AJ31" s="44">
        <v>11.17</v>
      </c>
      <c r="AK31" s="44">
        <v>11.03</v>
      </c>
      <c r="AL31" s="44">
        <v>10.89</v>
      </c>
      <c r="AM31" s="44">
        <v>10.77</v>
      </c>
      <c r="AN31" s="44">
        <v>10.65</v>
      </c>
      <c r="AO31" s="44">
        <v>10.54</v>
      </c>
      <c r="AP31" s="44">
        <v>10.44</v>
      </c>
      <c r="AQ31" s="44">
        <v>10.35</v>
      </c>
      <c r="AR31" s="44">
        <v>10.26</v>
      </c>
      <c r="AS31" s="44">
        <v>10.18</v>
      </c>
      <c r="AT31" s="44"/>
      <c r="AU31" s="44"/>
      <c r="AV31" s="44"/>
      <c r="AW31" s="44"/>
    </row>
    <row r="32" spans="1:49" x14ac:dyDescent="0.25">
      <c r="A32" s="43">
        <v>21</v>
      </c>
      <c r="B32" s="44"/>
      <c r="C32" s="44"/>
      <c r="D32" s="44"/>
      <c r="E32" s="44"/>
      <c r="F32" s="44"/>
      <c r="G32" s="44"/>
      <c r="H32" s="44"/>
      <c r="I32" s="44"/>
      <c r="J32" s="44"/>
      <c r="K32" s="44"/>
      <c r="L32" s="44"/>
      <c r="M32" s="44">
        <v>22.82</v>
      </c>
      <c r="N32" s="44">
        <v>21.43</v>
      </c>
      <c r="O32" s="44">
        <v>20.239999999999998</v>
      </c>
      <c r="P32" s="44">
        <v>19.21</v>
      </c>
      <c r="Q32" s="44">
        <v>18.32</v>
      </c>
      <c r="R32" s="44">
        <v>17.53</v>
      </c>
      <c r="S32" s="44">
        <v>16.829999999999998</v>
      </c>
      <c r="T32" s="44">
        <v>16.21</v>
      </c>
      <c r="U32" s="44">
        <v>15.66</v>
      </c>
      <c r="V32" s="44">
        <v>15.16</v>
      </c>
      <c r="W32" s="44">
        <v>14.7</v>
      </c>
      <c r="X32" s="44">
        <v>14.29</v>
      </c>
      <c r="Y32" s="44">
        <v>13.92</v>
      </c>
      <c r="Z32" s="44">
        <v>13.58</v>
      </c>
      <c r="AA32" s="44">
        <v>13.27</v>
      </c>
      <c r="AB32" s="44">
        <v>12.98</v>
      </c>
      <c r="AC32" s="44">
        <v>12.71</v>
      </c>
      <c r="AD32" s="44">
        <v>12.47</v>
      </c>
      <c r="AE32" s="44">
        <v>12.24</v>
      </c>
      <c r="AF32" s="44">
        <v>12.03</v>
      </c>
      <c r="AG32" s="44">
        <v>11.84</v>
      </c>
      <c r="AH32" s="44">
        <v>11.66</v>
      </c>
      <c r="AI32" s="44">
        <v>11.49</v>
      </c>
      <c r="AJ32" s="44">
        <v>11.33</v>
      </c>
      <c r="AK32" s="44">
        <v>11.19</v>
      </c>
      <c r="AL32" s="44">
        <v>11.05</v>
      </c>
      <c r="AM32" s="44">
        <v>10.93</v>
      </c>
      <c r="AN32" s="44">
        <v>10.81</v>
      </c>
      <c r="AO32" s="44">
        <v>10.7</v>
      </c>
      <c r="AP32" s="44">
        <v>10.6</v>
      </c>
      <c r="AQ32" s="44">
        <v>10.51</v>
      </c>
      <c r="AR32" s="44">
        <v>10.42</v>
      </c>
      <c r="AS32" s="44"/>
      <c r="AT32" s="44"/>
      <c r="AU32" s="44"/>
      <c r="AV32" s="44"/>
      <c r="AW32" s="44"/>
    </row>
    <row r="33" spans="1:49" x14ac:dyDescent="0.25">
      <c r="A33" s="43">
        <v>22</v>
      </c>
      <c r="B33" s="44"/>
      <c r="C33" s="44"/>
      <c r="D33" s="44"/>
      <c r="E33" s="44"/>
      <c r="F33" s="44"/>
      <c r="G33" s="44"/>
      <c r="H33" s="44"/>
      <c r="I33" s="44"/>
      <c r="J33" s="44"/>
      <c r="K33" s="44"/>
      <c r="L33" s="44"/>
      <c r="M33" s="44">
        <v>23.13</v>
      </c>
      <c r="N33" s="44">
        <v>21.72</v>
      </c>
      <c r="O33" s="44">
        <v>20.51</v>
      </c>
      <c r="P33" s="44">
        <v>19.47</v>
      </c>
      <c r="Q33" s="44">
        <v>18.57</v>
      </c>
      <c r="R33" s="44">
        <v>17.77</v>
      </c>
      <c r="S33" s="44">
        <v>17.059999999999999</v>
      </c>
      <c r="T33" s="44">
        <v>16.43</v>
      </c>
      <c r="U33" s="44">
        <v>15.87</v>
      </c>
      <c r="V33" s="44">
        <v>15.37</v>
      </c>
      <c r="W33" s="44">
        <v>14.91</v>
      </c>
      <c r="X33" s="44">
        <v>14.49</v>
      </c>
      <c r="Y33" s="44">
        <v>14.11</v>
      </c>
      <c r="Z33" s="44">
        <v>13.77</v>
      </c>
      <c r="AA33" s="44">
        <v>13.45</v>
      </c>
      <c r="AB33" s="44">
        <v>13.16</v>
      </c>
      <c r="AC33" s="44">
        <v>12.89</v>
      </c>
      <c r="AD33" s="44">
        <v>12.64</v>
      </c>
      <c r="AE33" s="44">
        <v>12.41</v>
      </c>
      <c r="AF33" s="44">
        <v>12.2</v>
      </c>
      <c r="AG33" s="44">
        <v>12.01</v>
      </c>
      <c r="AH33" s="44">
        <v>11.82</v>
      </c>
      <c r="AI33" s="44">
        <v>11.66</v>
      </c>
      <c r="AJ33" s="44">
        <v>11.5</v>
      </c>
      <c r="AK33" s="44">
        <v>11.35</v>
      </c>
      <c r="AL33" s="44">
        <v>11.22</v>
      </c>
      <c r="AM33" s="44">
        <v>11.09</v>
      </c>
      <c r="AN33" s="44">
        <v>10.98</v>
      </c>
      <c r="AO33" s="44">
        <v>10.87</v>
      </c>
      <c r="AP33" s="44">
        <v>10.77</v>
      </c>
      <c r="AQ33" s="44">
        <v>10.67</v>
      </c>
      <c r="AR33" s="44"/>
      <c r="AS33" s="44"/>
      <c r="AT33" s="44"/>
      <c r="AU33" s="44"/>
      <c r="AV33" s="44"/>
      <c r="AW33" s="44"/>
    </row>
    <row r="34" spans="1:49" x14ac:dyDescent="0.25">
      <c r="A34" s="43">
        <v>23</v>
      </c>
      <c r="B34" s="44"/>
      <c r="C34" s="44"/>
      <c r="D34" s="44"/>
      <c r="E34" s="44"/>
      <c r="F34" s="44"/>
      <c r="G34" s="44"/>
      <c r="H34" s="44"/>
      <c r="I34" s="44"/>
      <c r="J34" s="44"/>
      <c r="K34" s="44"/>
      <c r="L34" s="44"/>
      <c r="M34" s="44">
        <v>23.44</v>
      </c>
      <c r="N34" s="44">
        <v>22.01</v>
      </c>
      <c r="O34" s="44">
        <v>20.79</v>
      </c>
      <c r="P34" s="44">
        <v>19.739999999999998</v>
      </c>
      <c r="Q34" s="44">
        <v>18.82</v>
      </c>
      <c r="R34" s="44">
        <v>18.010000000000002</v>
      </c>
      <c r="S34" s="44">
        <v>17.3</v>
      </c>
      <c r="T34" s="44">
        <v>16.66</v>
      </c>
      <c r="U34" s="44">
        <v>16.09</v>
      </c>
      <c r="V34" s="44">
        <v>15.58</v>
      </c>
      <c r="W34" s="44">
        <v>15.11</v>
      </c>
      <c r="X34" s="44">
        <v>14.69</v>
      </c>
      <c r="Y34" s="44">
        <v>14.31</v>
      </c>
      <c r="Z34" s="44">
        <v>13.96</v>
      </c>
      <c r="AA34" s="44">
        <v>13.64</v>
      </c>
      <c r="AB34" s="44">
        <v>13.34</v>
      </c>
      <c r="AC34" s="44">
        <v>13.07</v>
      </c>
      <c r="AD34" s="44">
        <v>12.82</v>
      </c>
      <c r="AE34" s="44">
        <v>12.59</v>
      </c>
      <c r="AF34" s="44">
        <v>12.38</v>
      </c>
      <c r="AG34" s="44">
        <v>12.18</v>
      </c>
      <c r="AH34" s="44">
        <v>12</v>
      </c>
      <c r="AI34" s="44">
        <v>11.83</v>
      </c>
      <c r="AJ34" s="44">
        <v>11.67</v>
      </c>
      <c r="AK34" s="44">
        <v>11.52</v>
      </c>
      <c r="AL34" s="44">
        <v>11.39</v>
      </c>
      <c r="AM34" s="44">
        <v>11.26</v>
      </c>
      <c r="AN34" s="44">
        <v>11.14</v>
      </c>
      <c r="AO34" s="44">
        <v>11.04</v>
      </c>
      <c r="AP34" s="44">
        <v>10.93</v>
      </c>
      <c r="AQ34" s="44"/>
      <c r="AR34" s="44"/>
      <c r="AS34" s="44"/>
      <c r="AT34" s="44"/>
      <c r="AU34" s="44"/>
      <c r="AV34" s="44"/>
      <c r="AW34" s="44"/>
    </row>
    <row r="35" spans="1:49" x14ac:dyDescent="0.25">
      <c r="A35" s="43">
        <v>24</v>
      </c>
      <c r="B35" s="44"/>
      <c r="C35" s="44"/>
      <c r="D35" s="44"/>
      <c r="E35" s="44"/>
      <c r="F35" s="44"/>
      <c r="G35" s="44"/>
      <c r="H35" s="44"/>
      <c r="I35" s="44"/>
      <c r="J35" s="44"/>
      <c r="K35" s="44"/>
      <c r="L35" s="44"/>
      <c r="M35" s="44">
        <v>23.76</v>
      </c>
      <c r="N35" s="44">
        <v>22.31</v>
      </c>
      <c r="O35" s="44">
        <v>21.07</v>
      </c>
      <c r="P35" s="44">
        <v>20</v>
      </c>
      <c r="Q35" s="44">
        <v>19.07</v>
      </c>
      <c r="R35" s="44">
        <v>18.260000000000002</v>
      </c>
      <c r="S35" s="44">
        <v>17.53</v>
      </c>
      <c r="T35" s="44">
        <v>16.89</v>
      </c>
      <c r="U35" s="44">
        <v>16.309999999999999</v>
      </c>
      <c r="V35" s="44">
        <v>15.79</v>
      </c>
      <c r="W35" s="44">
        <v>15.32</v>
      </c>
      <c r="X35" s="44">
        <v>14.89</v>
      </c>
      <c r="Y35" s="44">
        <v>14.51</v>
      </c>
      <c r="Z35" s="44">
        <v>14.15</v>
      </c>
      <c r="AA35" s="44">
        <v>13.83</v>
      </c>
      <c r="AB35" s="44">
        <v>13.53</v>
      </c>
      <c r="AC35" s="44">
        <v>13.26</v>
      </c>
      <c r="AD35" s="44">
        <v>13</v>
      </c>
      <c r="AE35" s="44">
        <v>12.77</v>
      </c>
      <c r="AF35" s="44">
        <v>12.56</v>
      </c>
      <c r="AG35" s="44">
        <v>12.36</v>
      </c>
      <c r="AH35" s="44">
        <v>12.17</v>
      </c>
      <c r="AI35" s="44">
        <v>12</v>
      </c>
      <c r="AJ35" s="44">
        <v>11.84</v>
      </c>
      <c r="AK35" s="44">
        <v>11.7</v>
      </c>
      <c r="AL35" s="44">
        <v>11.56</v>
      </c>
      <c r="AM35" s="44">
        <v>11.43</v>
      </c>
      <c r="AN35" s="44">
        <v>11.32</v>
      </c>
      <c r="AO35" s="44">
        <v>11.21</v>
      </c>
      <c r="AP35" s="44"/>
      <c r="AQ35" s="44"/>
      <c r="AR35" s="44"/>
      <c r="AS35" s="44"/>
      <c r="AT35" s="44"/>
      <c r="AU35" s="44"/>
      <c r="AV35" s="44"/>
      <c r="AW35" s="44"/>
    </row>
    <row r="36" spans="1:49" x14ac:dyDescent="0.25">
      <c r="A36" s="43">
        <v>25</v>
      </c>
      <c r="B36" s="44"/>
      <c r="C36" s="44"/>
      <c r="D36" s="44"/>
      <c r="E36" s="44"/>
      <c r="F36" s="44"/>
      <c r="G36" s="44"/>
      <c r="H36" s="44"/>
      <c r="I36" s="44"/>
      <c r="J36" s="44"/>
      <c r="K36" s="44"/>
      <c r="L36" s="44"/>
      <c r="M36" s="44">
        <v>24.08</v>
      </c>
      <c r="N36" s="44">
        <v>22.61</v>
      </c>
      <c r="O36" s="44">
        <v>21.36</v>
      </c>
      <c r="P36" s="44">
        <v>20.28</v>
      </c>
      <c r="Q36" s="44">
        <v>19.329999999999998</v>
      </c>
      <c r="R36" s="44">
        <v>18.510000000000002</v>
      </c>
      <c r="S36" s="44">
        <v>17.77</v>
      </c>
      <c r="T36" s="44">
        <v>17.12</v>
      </c>
      <c r="U36" s="44">
        <v>16.53</v>
      </c>
      <c r="V36" s="44">
        <v>16.010000000000002</v>
      </c>
      <c r="W36" s="44">
        <v>15.53</v>
      </c>
      <c r="X36" s="44">
        <v>15.1</v>
      </c>
      <c r="Y36" s="44">
        <v>14.71</v>
      </c>
      <c r="Z36" s="44">
        <v>14.35</v>
      </c>
      <c r="AA36" s="44">
        <v>14.02</v>
      </c>
      <c r="AB36" s="44">
        <v>13.72</v>
      </c>
      <c r="AC36" s="44">
        <v>13.45</v>
      </c>
      <c r="AD36" s="44">
        <v>13.19</v>
      </c>
      <c r="AE36" s="44">
        <v>12.96</v>
      </c>
      <c r="AF36" s="44">
        <v>12.74</v>
      </c>
      <c r="AG36" s="44">
        <v>12.54</v>
      </c>
      <c r="AH36" s="44">
        <v>12.35</v>
      </c>
      <c r="AI36" s="44">
        <v>12.18</v>
      </c>
      <c r="AJ36" s="44">
        <v>12.02</v>
      </c>
      <c r="AK36" s="44">
        <v>11.87</v>
      </c>
      <c r="AL36" s="44">
        <v>11.74</v>
      </c>
      <c r="AM36" s="44">
        <v>11.61</v>
      </c>
      <c r="AN36" s="44">
        <v>11.5</v>
      </c>
      <c r="AO36" s="44"/>
      <c r="AP36" s="44"/>
      <c r="AQ36" s="44"/>
      <c r="AR36" s="44"/>
      <c r="AS36" s="44"/>
      <c r="AT36" s="44"/>
      <c r="AU36" s="44"/>
      <c r="AV36" s="44"/>
      <c r="AW36" s="44"/>
    </row>
    <row r="37" spans="1:49" x14ac:dyDescent="0.25">
      <c r="A37" s="43">
        <v>26</v>
      </c>
      <c r="B37" s="44"/>
      <c r="C37" s="44"/>
      <c r="D37" s="44"/>
      <c r="E37" s="44"/>
      <c r="F37" s="44"/>
      <c r="G37" s="44"/>
      <c r="H37" s="44"/>
      <c r="I37" s="44"/>
      <c r="J37" s="44"/>
      <c r="K37" s="44"/>
      <c r="L37" s="44"/>
      <c r="M37" s="44">
        <v>24.41</v>
      </c>
      <c r="N37" s="44">
        <v>22.92</v>
      </c>
      <c r="O37" s="44">
        <v>21.65</v>
      </c>
      <c r="P37" s="44">
        <v>20.55</v>
      </c>
      <c r="Q37" s="44">
        <v>19.600000000000001</v>
      </c>
      <c r="R37" s="44">
        <v>18.760000000000002</v>
      </c>
      <c r="S37" s="44">
        <v>18.02</v>
      </c>
      <c r="T37" s="44">
        <v>17.36</v>
      </c>
      <c r="U37" s="44">
        <v>16.760000000000002</v>
      </c>
      <c r="V37" s="44">
        <v>16.23</v>
      </c>
      <c r="W37" s="44">
        <v>15.75</v>
      </c>
      <c r="X37" s="44">
        <v>15.31</v>
      </c>
      <c r="Y37" s="44">
        <v>14.92</v>
      </c>
      <c r="Z37" s="44">
        <v>14.55</v>
      </c>
      <c r="AA37" s="44">
        <v>14.22</v>
      </c>
      <c r="AB37" s="44">
        <v>13.92</v>
      </c>
      <c r="AC37" s="44">
        <v>13.64</v>
      </c>
      <c r="AD37" s="44">
        <v>13.38</v>
      </c>
      <c r="AE37" s="44">
        <v>13.14</v>
      </c>
      <c r="AF37" s="44">
        <v>12.93</v>
      </c>
      <c r="AG37" s="44">
        <v>12.72</v>
      </c>
      <c r="AH37" s="44">
        <v>12.54</v>
      </c>
      <c r="AI37" s="44">
        <v>12.37</v>
      </c>
      <c r="AJ37" s="44">
        <v>12.21</v>
      </c>
      <c r="AK37" s="44">
        <v>12.06</v>
      </c>
      <c r="AL37" s="44">
        <v>11.92</v>
      </c>
      <c r="AM37" s="44">
        <v>11.8</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c r="L38" s="44"/>
      <c r="M38" s="44">
        <v>24.74</v>
      </c>
      <c r="N38" s="44">
        <v>23.23</v>
      </c>
      <c r="O38" s="44">
        <v>21.95</v>
      </c>
      <c r="P38" s="44">
        <v>20.84</v>
      </c>
      <c r="Q38" s="44">
        <v>19.87</v>
      </c>
      <c r="R38" s="44">
        <v>19.02</v>
      </c>
      <c r="S38" s="44">
        <v>18.27</v>
      </c>
      <c r="T38" s="44">
        <v>17.600000000000001</v>
      </c>
      <c r="U38" s="44">
        <v>17</v>
      </c>
      <c r="V38" s="44">
        <v>16.46</v>
      </c>
      <c r="W38" s="44">
        <v>15.97</v>
      </c>
      <c r="X38" s="44">
        <v>15.53</v>
      </c>
      <c r="Y38" s="44">
        <v>15.13</v>
      </c>
      <c r="Z38" s="44">
        <v>14.76</v>
      </c>
      <c r="AA38" s="44">
        <v>14.43</v>
      </c>
      <c r="AB38" s="44">
        <v>14.12</v>
      </c>
      <c r="AC38" s="44">
        <v>13.84</v>
      </c>
      <c r="AD38" s="44">
        <v>13.58</v>
      </c>
      <c r="AE38" s="44">
        <v>13.34</v>
      </c>
      <c r="AF38" s="44">
        <v>13.12</v>
      </c>
      <c r="AG38" s="44">
        <v>12.92</v>
      </c>
      <c r="AH38" s="44">
        <v>12.73</v>
      </c>
      <c r="AI38" s="44">
        <v>12.56</v>
      </c>
      <c r="AJ38" s="44">
        <v>12.4</v>
      </c>
      <c r="AK38" s="44">
        <v>12.25</v>
      </c>
      <c r="AL38" s="44">
        <v>12.12</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c r="L39" s="44"/>
      <c r="M39" s="44">
        <v>25.08</v>
      </c>
      <c r="N39" s="44">
        <v>23.55</v>
      </c>
      <c r="O39" s="44">
        <v>22.25</v>
      </c>
      <c r="P39" s="44">
        <v>21.12</v>
      </c>
      <c r="Q39" s="44">
        <v>20.14</v>
      </c>
      <c r="R39" s="44">
        <v>19.28</v>
      </c>
      <c r="S39" s="44">
        <v>18.52</v>
      </c>
      <c r="T39" s="44">
        <v>17.84</v>
      </c>
      <c r="U39" s="44">
        <v>17.23</v>
      </c>
      <c r="V39" s="44">
        <v>16.690000000000001</v>
      </c>
      <c r="W39" s="44">
        <v>16.2</v>
      </c>
      <c r="X39" s="44">
        <v>15.75</v>
      </c>
      <c r="Y39" s="44">
        <v>15.34</v>
      </c>
      <c r="Z39" s="44">
        <v>14.97</v>
      </c>
      <c r="AA39" s="44">
        <v>14.64</v>
      </c>
      <c r="AB39" s="44">
        <v>14.33</v>
      </c>
      <c r="AC39" s="44">
        <v>14.04</v>
      </c>
      <c r="AD39" s="44">
        <v>13.78</v>
      </c>
      <c r="AE39" s="44">
        <v>13.54</v>
      </c>
      <c r="AF39" s="44">
        <v>13.32</v>
      </c>
      <c r="AG39" s="44">
        <v>13.12</v>
      </c>
      <c r="AH39" s="44">
        <v>12.93</v>
      </c>
      <c r="AI39" s="44">
        <v>12.76</v>
      </c>
      <c r="AJ39" s="44">
        <v>12.6</v>
      </c>
      <c r="AK39" s="44">
        <v>12.45</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c r="L40" s="44"/>
      <c r="M40" s="44">
        <v>25.42</v>
      </c>
      <c r="N40" s="44">
        <v>23.87</v>
      </c>
      <c r="O40" s="44">
        <v>22.55</v>
      </c>
      <c r="P40" s="44">
        <v>21.41</v>
      </c>
      <c r="Q40" s="44">
        <v>20.420000000000002</v>
      </c>
      <c r="R40" s="44">
        <v>19.55</v>
      </c>
      <c r="S40" s="44">
        <v>18.78</v>
      </c>
      <c r="T40" s="44">
        <v>18.09</v>
      </c>
      <c r="U40" s="44">
        <v>17.47</v>
      </c>
      <c r="V40" s="44">
        <v>16.920000000000002</v>
      </c>
      <c r="W40" s="44">
        <v>16.420000000000002</v>
      </c>
      <c r="X40" s="44">
        <v>15.97</v>
      </c>
      <c r="Y40" s="44">
        <v>15.56</v>
      </c>
      <c r="Z40" s="44">
        <v>15.19</v>
      </c>
      <c r="AA40" s="44">
        <v>14.85</v>
      </c>
      <c r="AB40" s="44">
        <v>14.54</v>
      </c>
      <c r="AC40" s="44">
        <v>14.25</v>
      </c>
      <c r="AD40" s="44">
        <v>13.99</v>
      </c>
      <c r="AE40" s="44">
        <v>13.75</v>
      </c>
      <c r="AF40" s="44">
        <v>13.52</v>
      </c>
      <c r="AG40" s="44">
        <v>13.32</v>
      </c>
      <c r="AH40" s="44">
        <v>13.13</v>
      </c>
      <c r="AI40" s="44">
        <v>12.96</v>
      </c>
      <c r="AJ40" s="44">
        <v>12.8</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c r="L41" s="44"/>
      <c r="M41" s="44">
        <v>25.76</v>
      </c>
      <c r="N41" s="44">
        <v>24.19</v>
      </c>
      <c r="O41" s="44">
        <v>22.86</v>
      </c>
      <c r="P41" s="44">
        <v>21.7</v>
      </c>
      <c r="Q41" s="44">
        <v>20.7</v>
      </c>
      <c r="R41" s="44">
        <v>19.82</v>
      </c>
      <c r="S41" s="44">
        <v>19.03</v>
      </c>
      <c r="T41" s="44">
        <v>18.34</v>
      </c>
      <c r="U41" s="44">
        <v>17.72</v>
      </c>
      <c r="V41" s="44">
        <v>17.16</v>
      </c>
      <c r="W41" s="44">
        <v>16.66</v>
      </c>
      <c r="X41" s="44">
        <v>16.2</v>
      </c>
      <c r="Y41" s="44">
        <v>15.79</v>
      </c>
      <c r="Z41" s="44">
        <v>15.41</v>
      </c>
      <c r="AA41" s="44">
        <v>15.07</v>
      </c>
      <c r="AB41" s="44">
        <v>14.75</v>
      </c>
      <c r="AC41" s="44">
        <v>14.46</v>
      </c>
      <c r="AD41" s="44">
        <v>14.2</v>
      </c>
      <c r="AE41" s="44">
        <v>13.96</v>
      </c>
      <c r="AF41" s="44">
        <v>13.73</v>
      </c>
      <c r="AG41" s="44">
        <v>13.53</v>
      </c>
      <c r="AH41" s="44">
        <v>13.34</v>
      </c>
      <c r="AI41" s="44">
        <v>13.17</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c r="L42" s="44"/>
      <c r="M42" s="44">
        <v>26.11</v>
      </c>
      <c r="N42" s="44">
        <v>24.52</v>
      </c>
      <c r="O42" s="44">
        <v>23.17</v>
      </c>
      <c r="P42" s="44">
        <v>22</v>
      </c>
      <c r="Q42" s="44">
        <v>20.98</v>
      </c>
      <c r="R42" s="44">
        <v>20.09</v>
      </c>
      <c r="S42" s="44">
        <v>19.3</v>
      </c>
      <c r="T42" s="44">
        <v>18.59</v>
      </c>
      <c r="U42" s="44">
        <v>17.97</v>
      </c>
      <c r="V42" s="44">
        <v>17.399999999999999</v>
      </c>
      <c r="W42" s="44">
        <v>16.89</v>
      </c>
      <c r="X42" s="44">
        <v>16.43</v>
      </c>
      <c r="Y42" s="44">
        <v>16.02</v>
      </c>
      <c r="Z42" s="44">
        <v>15.64</v>
      </c>
      <c r="AA42" s="44">
        <v>15.29</v>
      </c>
      <c r="AB42" s="44">
        <v>14.97</v>
      </c>
      <c r="AC42" s="44">
        <v>14.68</v>
      </c>
      <c r="AD42" s="44">
        <v>14.42</v>
      </c>
      <c r="AE42" s="44">
        <v>14.18</v>
      </c>
      <c r="AF42" s="44">
        <v>13.95</v>
      </c>
      <c r="AG42" s="44">
        <v>13.75</v>
      </c>
      <c r="AH42" s="44">
        <v>13.56</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c r="L43" s="44"/>
      <c r="M43" s="44">
        <v>26.46</v>
      </c>
      <c r="N43" s="44">
        <v>24.85</v>
      </c>
      <c r="O43" s="44">
        <v>23.48</v>
      </c>
      <c r="P43" s="44">
        <v>22.3</v>
      </c>
      <c r="Q43" s="44">
        <v>21.27</v>
      </c>
      <c r="R43" s="44">
        <v>20.37</v>
      </c>
      <c r="S43" s="44">
        <v>19.57</v>
      </c>
      <c r="T43" s="44">
        <v>18.86</v>
      </c>
      <c r="U43" s="44">
        <v>18.22</v>
      </c>
      <c r="V43" s="44">
        <v>17.649999999999999</v>
      </c>
      <c r="W43" s="44">
        <v>17.14</v>
      </c>
      <c r="X43" s="44">
        <v>16.670000000000002</v>
      </c>
      <c r="Y43" s="44">
        <v>16.25</v>
      </c>
      <c r="Z43" s="44">
        <v>15.87</v>
      </c>
      <c r="AA43" s="44">
        <v>15.52</v>
      </c>
      <c r="AB43" s="44">
        <v>15.2</v>
      </c>
      <c r="AC43" s="44">
        <v>14.91</v>
      </c>
      <c r="AD43" s="44">
        <v>14.64</v>
      </c>
      <c r="AE43" s="44">
        <v>14.4</v>
      </c>
      <c r="AF43" s="44">
        <v>14.18</v>
      </c>
      <c r="AG43" s="44">
        <v>13.97</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c r="L44" s="44"/>
      <c r="M44" s="44">
        <v>26.82</v>
      </c>
      <c r="N44" s="44">
        <v>25.19</v>
      </c>
      <c r="O44" s="44">
        <v>23.8</v>
      </c>
      <c r="P44" s="44">
        <v>22.61</v>
      </c>
      <c r="Q44" s="44">
        <v>21.56</v>
      </c>
      <c r="R44" s="44">
        <v>20.65</v>
      </c>
      <c r="S44" s="44">
        <v>19.84</v>
      </c>
      <c r="T44" s="44">
        <v>19.12</v>
      </c>
      <c r="U44" s="44">
        <v>18.48</v>
      </c>
      <c r="V44" s="44">
        <v>17.899999999999999</v>
      </c>
      <c r="W44" s="44">
        <v>17.38</v>
      </c>
      <c r="X44" s="44">
        <v>16.920000000000002</v>
      </c>
      <c r="Y44" s="44">
        <v>16.489999999999998</v>
      </c>
      <c r="Z44" s="44">
        <v>16.11</v>
      </c>
      <c r="AA44" s="44">
        <v>15.76</v>
      </c>
      <c r="AB44" s="44">
        <v>15.44</v>
      </c>
      <c r="AC44" s="44">
        <v>15.14</v>
      </c>
      <c r="AD44" s="44">
        <v>14.88</v>
      </c>
      <c r="AE44" s="44">
        <v>14.63</v>
      </c>
      <c r="AF44" s="44">
        <v>14.41</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c r="L45" s="44"/>
      <c r="M45" s="44">
        <v>27.18</v>
      </c>
      <c r="N45" s="44">
        <v>25.53</v>
      </c>
      <c r="O45" s="44">
        <v>24.13</v>
      </c>
      <c r="P45" s="44">
        <v>22.92</v>
      </c>
      <c r="Q45" s="44">
        <v>21.86</v>
      </c>
      <c r="R45" s="44">
        <v>20.94</v>
      </c>
      <c r="S45" s="44">
        <v>20.12</v>
      </c>
      <c r="T45" s="44">
        <v>19.39</v>
      </c>
      <c r="U45" s="44">
        <v>18.739999999999998</v>
      </c>
      <c r="V45" s="44">
        <v>18.16</v>
      </c>
      <c r="W45" s="44">
        <v>17.64</v>
      </c>
      <c r="X45" s="44">
        <v>17.170000000000002</v>
      </c>
      <c r="Y45" s="44">
        <v>16.739999999999998</v>
      </c>
      <c r="Z45" s="44">
        <v>16.350000000000001</v>
      </c>
      <c r="AA45" s="44">
        <v>16</v>
      </c>
      <c r="AB45" s="44">
        <v>15.68</v>
      </c>
      <c r="AC45" s="44">
        <v>15.39</v>
      </c>
      <c r="AD45" s="44">
        <v>15.12</v>
      </c>
      <c r="AE45" s="44">
        <v>14.88</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c r="L46" s="44"/>
      <c r="M46" s="44">
        <v>27.55</v>
      </c>
      <c r="N46" s="44">
        <v>25.88</v>
      </c>
      <c r="O46" s="44">
        <v>24.46</v>
      </c>
      <c r="P46" s="44">
        <v>23.23</v>
      </c>
      <c r="Q46" s="44">
        <v>22.17</v>
      </c>
      <c r="R46" s="44">
        <v>21.23</v>
      </c>
      <c r="S46" s="44">
        <v>20.399999999999999</v>
      </c>
      <c r="T46" s="44">
        <v>19.670000000000002</v>
      </c>
      <c r="U46" s="44">
        <v>19.02</v>
      </c>
      <c r="V46" s="44">
        <v>18.43</v>
      </c>
      <c r="W46" s="44">
        <v>17.899999999999999</v>
      </c>
      <c r="X46" s="44">
        <v>17.43</v>
      </c>
      <c r="Y46" s="44">
        <v>17</v>
      </c>
      <c r="Z46" s="44">
        <v>16.61</v>
      </c>
      <c r="AA46" s="44">
        <v>16.260000000000002</v>
      </c>
      <c r="AB46" s="44">
        <v>15.93</v>
      </c>
      <c r="AC46" s="44">
        <v>15.64</v>
      </c>
      <c r="AD46" s="44">
        <v>15.37</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c r="L47" s="44"/>
      <c r="M47" s="44">
        <v>27.93</v>
      </c>
      <c r="N47" s="44">
        <v>26.24</v>
      </c>
      <c r="O47" s="44">
        <v>24.8</v>
      </c>
      <c r="P47" s="44">
        <v>23.56</v>
      </c>
      <c r="Q47" s="44">
        <v>22.48</v>
      </c>
      <c r="R47" s="44">
        <v>21.53</v>
      </c>
      <c r="S47" s="44">
        <v>20.7</v>
      </c>
      <c r="T47" s="44">
        <v>19.96</v>
      </c>
      <c r="U47" s="44">
        <v>19.3</v>
      </c>
      <c r="V47" s="44">
        <v>18.71</v>
      </c>
      <c r="W47" s="44">
        <v>18.18</v>
      </c>
      <c r="X47" s="44">
        <v>17.7</v>
      </c>
      <c r="Y47" s="44">
        <v>17.27</v>
      </c>
      <c r="Z47" s="44">
        <v>16.87</v>
      </c>
      <c r="AA47" s="44">
        <v>16.52</v>
      </c>
      <c r="AB47" s="44">
        <v>16.2</v>
      </c>
      <c r="AC47" s="44">
        <v>15.91</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c r="L48" s="44"/>
      <c r="M48" s="44">
        <v>28.31</v>
      </c>
      <c r="N48" s="44">
        <v>26.6</v>
      </c>
      <c r="O48" s="44">
        <v>25.15</v>
      </c>
      <c r="P48" s="44">
        <v>23.89</v>
      </c>
      <c r="Q48" s="44">
        <v>22.8</v>
      </c>
      <c r="R48" s="44">
        <v>21.84</v>
      </c>
      <c r="S48" s="44">
        <v>21</v>
      </c>
      <c r="T48" s="44">
        <v>20.25</v>
      </c>
      <c r="U48" s="44">
        <v>19.59</v>
      </c>
      <c r="V48" s="44">
        <v>18.989999999999998</v>
      </c>
      <c r="W48" s="44">
        <v>18.46</v>
      </c>
      <c r="X48" s="44">
        <v>17.98</v>
      </c>
      <c r="Y48" s="44">
        <v>17.54</v>
      </c>
      <c r="Z48" s="44">
        <v>17.149999999999999</v>
      </c>
      <c r="AA48" s="44">
        <v>16.8</v>
      </c>
      <c r="AB48" s="44">
        <v>16.47</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c r="L49" s="44"/>
      <c r="M49" s="44">
        <v>28.7</v>
      </c>
      <c r="N49" s="44">
        <v>26.97</v>
      </c>
      <c r="O49" s="44">
        <v>25.5</v>
      </c>
      <c r="P49" s="44">
        <v>24.23</v>
      </c>
      <c r="Q49" s="44">
        <v>23.13</v>
      </c>
      <c r="R49" s="44">
        <v>22.16</v>
      </c>
      <c r="S49" s="44">
        <v>21.31</v>
      </c>
      <c r="T49" s="44">
        <v>20.56</v>
      </c>
      <c r="U49" s="44">
        <v>19.89</v>
      </c>
      <c r="V49" s="44">
        <v>19.29</v>
      </c>
      <c r="W49" s="44">
        <v>18.75</v>
      </c>
      <c r="X49" s="44">
        <v>18.27</v>
      </c>
      <c r="Y49" s="44">
        <v>17.84</v>
      </c>
      <c r="Z49" s="44">
        <v>17.440000000000001</v>
      </c>
      <c r="AA49" s="44">
        <v>17.09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c r="L50" s="44"/>
      <c r="M50" s="44">
        <v>29.1</v>
      </c>
      <c r="N50" s="44">
        <v>27.36</v>
      </c>
      <c r="O50" s="44">
        <v>25.87</v>
      </c>
      <c r="P50" s="44">
        <v>24.59</v>
      </c>
      <c r="Q50" s="44">
        <v>23.47</v>
      </c>
      <c r="R50" s="44">
        <v>22.5</v>
      </c>
      <c r="S50" s="44">
        <v>21.64</v>
      </c>
      <c r="T50" s="44">
        <v>20.88</v>
      </c>
      <c r="U50" s="44">
        <v>20.2</v>
      </c>
      <c r="V50" s="44">
        <v>19.600000000000001</v>
      </c>
      <c r="W50" s="44">
        <v>19.059999999999999</v>
      </c>
      <c r="X50" s="44">
        <v>18.579999999999998</v>
      </c>
      <c r="Y50" s="44">
        <v>18.14</v>
      </c>
      <c r="Z50" s="44">
        <v>17.75</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c r="L51" s="44"/>
      <c r="M51" s="44">
        <v>29.52</v>
      </c>
      <c r="N51" s="44">
        <v>27.75</v>
      </c>
      <c r="O51" s="44">
        <v>26.25</v>
      </c>
      <c r="P51" s="44">
        <v>24.95</v>
      </c>
      <c r="Q51" s="44">
        <v>23.83</v>
      </c>
      <c r="R51" s="44">
        <v>22.84</v>
      </c>
      <c r="S51" s="44">
        <v>21.98</v>
      </c>
      <c r="T51" s="44">
        <v>21.21</v>
      </c>
      <c r="U51" s="44">
        <v>20.53</v>
      </c>
      <c r="V51" s="44">
        <v>19.93</v>
      </c>
      <c r="W51" s="44">
        <v>19.39</v>
      </c>
      <c r="X51" s="44">
        <v>18.899999999999999</v>
      </c>
      <c r="Y51" s="44">
        <v>18.46</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c r="L52" s="44"/>
      <c r="M52" s="44">
        <v>29.95</v>
      </c>
      <c r="N52" s="44">
        <v>28.16</v>
      </c>
      <c r="O52" s="44">
        <v>26.64</v>
      </c>
      <c r="P52" s="44">
        <v>25.33</v>
      </c>
      <c r="Q52" s="44">
        <v>24.2</v>
      </c>
      <c r="R52" s="44">
        <v>23.2</v>
      </c>
      <c r="S52" s="44">
        <v>22.33</v>
      </c>
      <c r="T52" s="44">
        <v>21.56</v>
      </c>
      <c r="U52" s="44">
        <v>20.88</v>
      </c>
      <c r="V52" s="44">
        <v>20.27</v>
      </c>
      <c r="W52" s="44">
        <v>19.73</v>
      </c>
      <c r="X52" s="44">
        <v>19.239999999999998</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c r="L53" s="44"/>
      <c r="M53" s="44">
        <v>30.39</v>
      </c>
      <c r="N53" s="44">
        <v>28.58</v>
      </c>
      <c r="O53" s="44">
        <v>27.05</v>
      </c>
      <c r="P53" s="44">
        <v>25.73</v>
      </c>
      <c r="Q53" s="44">
        <v>24.58</v>
      </c>
      <c r="R53" s="44">
        <v>23.58</v>
      </c>
      <c r="S53" s="44">
        <v>22.7</v>
      </c>
      <c r="T53" s="44">
        <v>21.93</v>
      </c>
      <c r="U53" s="44">
        <v>21.24</v>
      </c>
      <c r="V53" s="44">
        <v>20.63</v>
      </c>
      <c r="W53" s="44">
        <v>20.079999999999998</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c r="L54" s="44"/>
      <c r="M54" s="44">
        <v>30.85</v>
      </c>
      <c r="N54" s="44">
        <v>29.02</v>
      </c>
      <c r="O54" s="44">
        <v>27.47</v>
      </c>
      <c r="P54" s="44">
        <v>26.14</v>
      </c>
      <c r="Q54" s="44">
        <v>24.98</v>
      </c>
      <c r="R54" s="44">
        <v>23.98</v>
      </c>
      <c r="S54" s="44">
        <v>23.09</v>
      </c>
      <c r="T54" s="44">
        <v>22.31</v>
      </c>
      <c r="U54" s="44">
        <v>21.62</v>
      </c>
      <c r="V54" s="44">
        <v>21.01</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c r="L55" s="44"/>
      <c r="M55" s="44">
        <v>31.33</v>
      </c>
      <c r="N55" s="44">
        <v>29.48</v>
      </c>
      <c r="O55" s="44">
        <v>27.91</v>
      </c>
      <c r="P55" s="44">
        <v>26.57</v>
      </c>
      <c r="Q55" s="44">
        <v>25.41</v>
      </c>
      <c r="R55" s="44">
        <v>24.39</v>
      </c>
      <c r="S55" s="44">
        <v>23.5</v>
      </c>
      <c r="T55" s="44">
        <v>22.72</v>
      </c>
      <c r="U55" s="44">
        <v>22.03</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c r="L56" s="44"/>
      <c r="M56" s="44">
        <v>31.82</v>
      </c>
      <c r="N56" s="44">
        <v>29.96</v>
      </c>
      <c r="O56" s="44">
        <v>28.38</v>
      </c>
      <c r="P56" s="44">
        <v>27.02</v>
      </c>
      <c r="Q56" s="44">
        <v>25.85</v>
      </c>
      <c r="R56" s="44">
        <v>24.83</v>
      </c>
      <c r="S56" s="44">
        <v>23.93</v>
      </c>
      <c r="T56" s="44">
        <v>23.15</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c r="L57" s="44"/>
      <c r="M57" s="44">
        <v>32.340000000000003</v>
      </c>
      <c r="N57" s="44">
        <v>30.46</v>
      </c>
      <c r="O57" s="44">
        <v>28.86</v>
      </c>
      <c r="P57" s="44">
        <v>27.5</v>
      </c>
      <c r="Q57" s="44">
        <v>26.32</v>
      </c>
      <c r="R57" s="44">
        <v>25.29</v>
      </c>
      <c r="S57" s="44">
        <v>24.39</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c r="L58" s="44"/>
      <c r="M58" s="44">
        <v>32.89</v>
      </c>
      <c r="N58" s="44">
        <v>30.99</v>
      </c>
      <c r="O58" s="44">
        <v>29.38</v>
      </c>
      <c r="P58" s="44">
        <v>28</v>
      </c>
      <c r="Q58" s="44">
        <v>26.81</v>
      </c>
      <c r="R58" s="44">
        <v>25.78</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c r="L59" s="44"/>
      <c r="M59" s="44">
        <v>33.46</v>
      </c>
      <c r="N59" s="44">
        <v>31.54</v>
      </c>
      <c r="O59" s="44">
        <v>29.92</v>
      </c>
      <c r="P59" s="44">
        <v>28.53</v>
      </c>
      <c r="Q59" s="44">
        <v>27.33</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c r="L60" s="44"/>
      <c r="M60" s="44">
        <v>34.049999999999997</v>
      </c>
      <c r="N60" s="44">
        <v>32.119999999999997</v>
      </c>
      <c r="O60" s="44">
        <v>30.49</v>
      </c>
      <c r="P60" s="44">
        <v>29.09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c r="L61" s="44"/>
      <c r="M61" s="44">
        <v>34.68</v>
      </c>
      <c r="N61" s="44">
        <v>32.729999999999997</v>
      </c>
      <c r="O61" s="44">
        <v>31.08</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c r="L62" s="44"/>
      <c r="M62" s="44">
        <v>35.340000000000003</v>
      </c>
      <c r="N62" s="44">
        <v>33.369999999999997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c r="L63" s="44"/>
      <c r="M63" s="44">
        <v>36.04</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vabQA/lTK+e187qRPEPtRAA+kZdzNHPBPUVCwXF4G43maPNDyEZbuJ//1AKIG5Qnyd/hiZuiVee0IcVvVkUZAw==" saltValue="eu7dp33v75Loi1DBUaunew==" spinCount="100000" sheet="1" objects="1" scenarios="1"/>
  <conditionalFormatting sqref="A6:A21">
    <cfRule type="expression" dxfId="195" priority="1" stopIfTrue="1">
      <formula>MOD(ROW(),2)=0</formula>
    </cfRule>
    <cfRule type="expression" dxfId="194" priority="2" stopIfTrue="1">
      <formula>MOD(ROW(),2)&lt;&gt;0</formula>
    </cfRule>
  </conditionalFormatting>
  <conditionalFormatting sqref="B6:M21">
    <cfRule type="expression" dxfId="193" priority="3" stopIfTrue="1">
      <formula>MOD(ROW(),2)=0</formula>
    </cfRule>
    <cfRule type="expression" dxfId="192" priority="4" stopIfTrue="1">
      <formula>MOD(ROW(),2)&lt;&gt;0</formula>
    </cfRule>
  </conditionalFormatting>
  <conditionalFormatting sqref="A26:A74">
    <cfRule type="expression" dxfId="191" priority="5" stopIfTrue="1">
      <formula>MOD(ROW(),2)=0</formula>
    </cfRule>
    <cfRule type="expression" dxfId="190" priority="6" stopIfTrue="1">
      <formula>MOD(ROW(),2)&lt;&gt;0</formula>
    </cfRule>
  </conditionalFormatting>
  <conditionalFormatting sqref="B26:AW74">
    <cfRule type="expression" dxfId="189" priority="7" stopIfTrue="1">
      <formula>MOD(ROW(),2)=0</formula>
    </cfRule>
    <cfRule type="expression" dxfId="188"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1416-5EC3-4C4B-BDD2-9DB67C147502}">
  <sheetPr codeName="Sheet55"/>
  <dimension ref="A1:AW74"/>
  <sheetViews>
    <sheetView workbookViewId="0">
      <selection activeCell="B27" sqref="B27:AW74"/>
    </sheetView>
  </sheetViews>
  <sheetFormatPr defaultRowHeight="12.5" x14ac:dyDescent="0.25"/>
  <cols>
    <col min="1" max="1" width="31.54296875" customWidth="1"/>
    <col min="2" max="4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x-702</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310</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315</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702</v>
      </c>
      <c r="C14" s="49"/>
      <c r="D14" s="49"/>
      <c r="E14" s="49"/>
      <c r="F14" s="49"/>
      <c r="G14" s="49"/>
      <c r="H14" s="49"/>
      <c r="I14" s="49"/>
      <c r="J14" s="49"/>
      <c r="K14" s="49"/>
      <c r="L14" s="49"/>
      <c r="M14" s="49"/>
    </row>
    <row r="15" spans="1:13" x14ac:dyDescent="0.25">
      <c r="A15" s="40" t="s">
        <v>380</v>
      </c>
      <c r="B15" s="49" t="s">
        <v>316</v>
      </c>
      <c r="C15" s="49"/>
      <c r="D15" s="49"/>
      <c r="E15" s="49"/>
      <c r="F15" s="49"/>
      <c r="G15" s="49"/>
      <c r="H15" s="49"/>
      <c r="I15" s="49"/>
      <c r="J15" s="49"/>
      <c r="K15" s="49"/>
      <c r="L15" s="49"/>
      <c r="M15" s="49"/>
    </row>
    <row r="16" spans="1:13" x14ac:dyDescent="0.25">
      <c r="A16" s="40" t="s">
        <v>156</v>
      </c>
      <c r="B16" s="49" t="s">
        <v>253</v>
      </c>
      <c r="C16" s="49"/>
      <c r="D16" s="49"/>
      <c r="E16" s="49"/>
      <c r="F16" s="49"/>
      <c r="G16" s="49"/>
      <c r="H16" s="49"/>
      <c r="I16" s="49"/>
      <c r="J16" s="49"/>
      <c r="K16" s="49"/>
      <c r="L16" s="49"/>
      <c r="M16" s="49"/>
    </row>
    <row r="17" spans="1:49" x14ac:dyDescent="0.25">
      <c r="A17" s="41" t="s">
        <v>381</v>
      </c>
      <c r="B17" s="49"/>
      <c r="C17" s="49"/>
      <c r="D17" s="49"/>
      <c r="E17" s="49"/>
      <c r="F17" s="49"/>
      <c r="G17" s="49"/>
      <c r="H17" s="49"/>
      <c r="I17" s="49"/>
      <c r="J17" s="49"/>
      <c r="K17" s="49"/>
      <c r="L17" s="49"/>
      <c r="M17" s="49"/>
    </row>
    <row r="18" spans="1:49" x14ac:dyDescent="0.25">
      <c r="A18" s="40" t="s">
        <v>158</v>
      </c>
      <c r="B18" s="50">
        <v>45233</v>
      </c>
      <c r="C18" s="50"/>
      <c r="D18" s="50"/>
      <c r="E18" s="50"/>
      <c r="F18" s="50"/>
      <c r="G18" s="50"/>
      <c r="H18" s="50"/>
      <c r="I18" s="50"/>
      <c r="J18" s="50"/>
      <c r="K18" s="50"/>
      <c r="L18" s="50"/>
      <c r="M18" s="50"/>
    </row>
    <row r="19" spans="1:49" x14ac:dyDescent="0.25">
      <c r="A19" s="40" t="s">
        <v>159</v>
      </c>
      <c r="B19" s="50">
        <v>45383</v>
      </c>
      <c r="C19" s="49"/>
      <c r="D19" s="49"/>
      <c r="E19" s="49"/>
      <c r="F19" s="49"/>
      <c r="G19" s="49"/>
      <c r="H19" s="49"/>
      <c r="I19" s="49"/>
      <c r="J19" s="49"/>
      <c r="K19" s="49"/>
      <c r="L19" s="49"/>
      <c r="M19" s="49"/>
    </row>
    <row r="20" spans="1:49" x14ac:dyDescent="0.25">
      <c r="A20" s="40" t="s">
        <v>160</v>
      </c>
      <c r="B20" s="49" t="s">
        <v>169</v>
      </c>
      <c r="C20" s="49"/>
      <c r="D20" s="49"/>
      <c r="E20" s="49"/>
      <c r="F20" s="49"/>
      <c r="G20" s="49"/>
      <c r="H20" s="49"/>
      <c r="I20" s="49"/>
      <c r="J20" s="49"/>
      <c r="K20" s="49"/>
      <c r="L20" s="49"/>
      <c r="M20" s="49"/>
    </row>
    <row r="21" spans="1:49" x14ac:dyDescent="0.25">
      <c r="A21" s="40" t="s">
        <v>382</v>
      </c>
      <c r="B21" s="49" t="s">
        <v>85</v>
      </c>
      <c r="C21" s="49"/>
      <c r="D21" s="49"/>
      <c r="E21" s="49"/>
      <c r="F21" s="49"/>
      <c r="G21" s="49"/>
      <c r="H21" s="49"/>
      <c r="I21" s="49"/>
      <c r="J21" s="49"/>
      <c r="K21" s="49"/>
      <c r="L21" s="49"/>
      <c r="M21" s="49"/>
    </row>
    <row r="23" spans="1:49" x14ac:dyDescent="0.25">
      <c r="A23" s="23" t="str">
        <f>HYPERLINK("#'Factor List'!A1", "Back to Factor List")</f>
        <v>Back to Factor List</v>
      </c>
      <c r="B23" s="23" t="str">
        <f>HYPERLINK("#'Assumptions'!A1", "Assumptions")</f>
        <v>Assumptions</v>
      </c>
    </row>
    <row r="26" spans="1:49" s="57" customFormat="1" ht="26" x14ac:dyDescent="0.25">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5">
      <c r="A27" s="43">
        <v>16</v>
      </c>
      <c r="B27" s="44"/>
      <c r="C27" s="44"/>
      <c r="D27" s="44"/>
      <c r="E27" s="44"/>
      <c r="F27" s="44"/>
      <c r="G27" s="44"/>
      <c r="H27" s="44"/>
      <c r="I27" s="44"/>
      <c r="J27" s="44"/>
      <c r="K27" s="44"/>
      <c r="L27" s="44"/>
      <c r="M27" s="44">
        <v>21.32</v>
      </c>
      <c r="N27" s="44">
        <v>20.02</v>
      </c>
      <c r="O27" s="44">
        <v>18.91</v>
      </c>
      <c r="P27" s="44">
        <v>17.95</v>
      </c>
      <c r="Q27" s="44">
        <v>17.11</v>
      </c>
      <c r="R27" s="44">
        <v>16.37</v>
      </c>
      <c r="S27" s="44">
        <v>15.72</v>
      </c>
      <c r="T27" s="44">
        <v>15.14</v>
      </c>
      <c r="U27" s="44">
        <v>14.62</v>
      </c>
      <c r="V27" s="44">
        <v>14.15</v>
      </c>
      <c r="W27" s="44">
        <v>13.73</v>
      </c>
      <c r="X27" s="44">
        <v>13.34</v>
      </c>
      <c r="Y27" s="44">
        <v>12.99</v>
      </c>
      <c r="Z27" s="44">
        <v>12.67</v>
      </c>
      <c r="AA27" s="44">
        <v>12.38</v>
      </c>
      <c r="AB27" s="44">
        <v>12.11</v>
      </c>
      <c r="AC27" s="44">
        <v>11.86</v>
      </c>
      <c r="AD27" s="44">
        <v>11.63</v>
      </c>
      <c r="AE27" s="44">
        <v>11.41</v>
      </c>
      <c r="AF27" s="44">
        <v>11.22</v>
      </c>
      <c r="AG27" s="44">
        <v>11.03</v>
      </c>
      <c r="AH27" s="44">
        <v>10.86</v>
      </c>
      <c r="AI27" s="44">
        <v>10.7</v>
      </c>
      <c r="AJ27" s="44">
        <v>10.55</v>
      </c>
      <c r="AK27" s="44">
        <v>10.41</v>
      </c>
      <c r="AL27" s="44">
        <v>10.28</v>
      </c>
      <c r="AM27" s="44">
        <v>10.16</v>
      </c>
      <c r="AN27" s="44">
        <v>10.050000000000001</v>
      </c>
      <c r="AO27" s="44">
        <v>9.94</v>
      </c>
      <c r="AP27" s="44">
        <v>9.84</v>
      </c>
      <c r="AQ27" s="44">
        <v>9.75</v>
      </c>
      <c r="AR27" s="44">
        <v>9.66</v>
      </c>
      <c r="AS27" s="44">
        <v>9.58</v>
      </c>
      <c r="AT27" s="44">
        <v>9.5</v>
      </c>
      <c r="AU27" s="44">
        <v>9.43</v>
      </c>
      <c r="AV27" s="44">
        <v>9.3699999999999992</v>
      </c>
      <c r="AW27" s="44">
        <v>9.31</v>
      </c>
    </row>
    <row r="28" spans="1:49" x14ac:dyDescent="0.25">
      <c r="A28" s="43">
        <v>17</v>
      </c>
      <c r="B28" s="44"/>
      <c r="C28" s="44"/>
      <c r="D28" s="44"/>
      <c r="E28" s="44"/>
      <c r="F28" s="44"/>
      <c r="G28" s="44"/>
      <c r="H28" s="44"/>
      <c r="I28" s="44"/>
      <c r="J28" s="44"/>
      <c r="K28" s="44"/>
      <c r="L28" s="44"/>
      <c r="M28" s="44">
        <v>21.61</v>
      </c>
      <c r="N28" s="44">
        <v>20.3</v>
      </c>
      <c r="O28" s="44">
        <v>19.170000000000002</v>
      </c>
      <c r="P28" s="44">
        <v>18.190000000000001</v>
      </c>
      <c r="Q28" s="44">
        <v>17.34</v>
      </c>
      <c r="R28" s="44">
        <v>16.600000000000001</v>
      </c>
      <c r="S28" s="44">
        <v>15.94</v>
      </c>
      <c r="T28" s="44">
        <v>15.35</v>
      </c>
      <c r="U28" s="44">
        <v>14.82</v>
      </c>
      <c r="V28" s="44">
        <v>14.35</v>
      </c>
      <c r="W28" s="44">
        <v>13.92</v>
      </c>
      <c r="X28" s="44">
        <v>13.53</v>
      </c>
      <c r="Y28" s="44">
        <v>13.17</v>
      </c>
      <c r="Z28" s="44">
        <v>12.85</v>
      </c>
      <c r="AA28" s="44">
        <v>12.55</v>
      </c>
      <c r="AB28" s="44">
        <v>12.28</v>
      </c>
      <c r="AC28" s="44">
        <v>12.02</v>
      </c>
      <c r="AD28" s="44">
        <v>11.79</v>
      </c>
      <c r="AE28" s="44">
        <v>11.57</v>
      </c>
      <c r="AF28" s="44">
        <v>11.37</v>
      </c>
      <c r="AG28" s="44">
        <v>11.19</v>
      </c>
      <c r="AH28" s="44">
        <v>11.01</v>
      </c>
      <c r="AI28" s="44">
        <v>10.85</v>
      </c>
      <c r="AJ28" s="44">
        <v>10.7</v>
      </c>
      <c r="AK28" s="44">
        <v>10.56</v>
      </c>
      <c r="AL28" s="44">
        <v>10.43</v>
      </c>
      <c r="AM28" s="44">
        <v>10.31</v>
      </c>
      <c r="AN28" s="44">
        <v>10.19</v>
      </c>
      <c r="AO28" s="44">
        <v>10.09</v>
      </c>
      <c r="AP28" s="44">
        <v>9.99</v>
      </c>
      <c r="AQ28" s="44">
        <v>9.89</v>
      </c>
      <c r="AR28" s="44">
        <v>9.81</v>
      </c>
      <c r="AS28" s="44">
        <v>9.7200000000000006</v>
      </c>
      <c r="AT28" s="44">
        <v>9.65</v>
      </c>
      <c r="AU28" s="44">
        <v>9.58</v>
      </c>
      <c r="AV28" s="44">
        <v>9.51</v>
      </c>
      <c r="AW28" s="44"/>
    </row>
    <row r="29" spans="1:49" x14ac:dyDescent="0.25">
      <c r="A29" s="43">
        <v>18</v>
      </c>
      <c r="B29" s="44"/>
      <c r="C29" s="44"/>
      <c r="D29" s="44"/>
      <c r="E29" s="44"/>
      <c r="F29" s="44"/>
      <c r="G29" s="44"/>
      <c r="H29" s="44"/>
      <c r="I29" s="44"/>
      <c r="J29" s="44"/>
      <c r="K29" s="44"/>
      <c r="L29" s="44"/>
      <c r="M29" s="44">
        <v>21.91</v>
      </c>
      <c r="N29" s="44">
        <v>20.57</v>
      </c>
      <c r="O29" s="44">
        <v>19.43</v>
      </c>
      <c r="P29" s="44">
        <v>18.440000000000001</v>
      </c>
      <c r="Q29" s="44">
        <v>17.579999999999998</v>
      </c>
      <c r="R29" s="44">
        <v>16.829999999999998</v>
      </c>
      <c r="S29" s="44">
        <v>16.16</v>
      </c>
      <c r="T29" s="44">
        <v>15.56</v>
      </c>
      <c r="U29" s="44">
        <v>15.03</v>
      </c>
      <c r="V29" s="44">
        <v>14.54</v>
      </c>
      <c r="W29" s="44">
        <v>14.11</v>
      </c>
      <c r="X29" s="44">
        <v>13.71</v>
      </c>
      <c r="Y29" s="44">
        <v>13.35</v>
      </c>
      <c r="Z29" s="44">
        <v>13.03</v>
      </c>
      <c r="AA29" s="44">
        <v>12.72</v>
      </c>
      <c r="AB29" s="44">
        <v>12.45</v>
      </c>
      <c r="AC29" s="44">
        <v>12.19</v>
      </c>
      <c r="AD29" s="44">
        <v>11.95</v>
      </c>
      <c r="AE29" s="44">
        <v>11.74</v>
      </c>
      <c r="AF29" s="44">
        <v>11.53</v>
      </c>
      <c r="AG29" s="44">
        <v>11.34</v>
      </c>
      <c r="AH29" s="44">
        <v>11.17</v>
      </c>
      <c r="AI29" s="44">
        <v>11.01</v>
      </c>
      <c r="AJ29" s="44">
        <v>10.85</v>
      </c>
      <c r="AK29" s="44">
        <v>10.71</v>
      </c>
      <c r="AL29" s="44">
        <v>10.58</v>
      </c>
      <c r="AM29" s="44">
        <v>10.46</v>
      </c>
      <c r="AN29" s="44">
        <v>10.34</v>
      </c>
      <c r="AO29" s="44">
        <v>10.23</v>
      </c>
      <c r="AP29" s="44">
        <v>10.130000000000001</v>
      </c>
      <c r="AQ29" s="44">
        <v>10.039999999999999</v>
      </c>
      <c r="AR29" s="44">
        <v>9.9499999999999993</v>
      </c>
      <c r="AS29" s="44">
        <v>9.8699999999999992</v>
      </c>
      <c r="AT29" s="44">
        <v>9.8000000000000007</v>
      </c>
      <c r="AU29" s="44">
        <v>9.73</v>
      </c>
      <c r="AV29" s="44"/>
      <c r="AW29" s="44"/>
    </row>
    <row r="30" spans="1:49" x14ac:dyDescent="0.25">
      <c r="A30" s="43">
        <v>19</v>
      </c>
      <c r="B30" s="44"/>
      <c r="C30" s="44"/>
      <c r="D30" s="44"/>
      <c r="E30" s="44"/>
      <c r="F30" s="44"/>
      <c r="G30" s="44"/>
      <c r="H30" s="44"/>
      <c r="I30" s="44"/>
      <c r="J30" s="44"/>
      <c r="K30" s="44"/>
      <c r="L30" s="44"/>
      <c r="M30" s="44">
        <v>22.21</v>
      </c>
      <c r="N30" s="44">
        <v>20.85</v>
      </c>
      <c r="O30" s="44">
        <v>19.7</v>
      </c>
      <c r="P30" s="44">
        <v>18.690000000000001</v>
      </c>
      <c r="Q30" s="44">
        <v>17.82</v>
      </c>
      <c r="R30" s="44">
        <v>17.059999999999999</v>
      </c>
      <c r="S30" s="44">
        <v>16.38</v>
      </c>
      <c r="T30" s="44">
        <v>15.77</v>
      </c>
      <c r="U30" s="44">
        <v>15.23</v>
      </c>
      <c r="V30" s="44">
        <v>14.75</v>
      </c>
      <c r="W30" s="44">
        <v>14.3</v>
      </c>
      <c r="X30" s="44">
        <v>13.9</v>
      </c>
      <c r="Y30" s="44">
        <v>13.54</v>
      </c>
      <c r="Z30" s="44">
        <v>13.21</v>
      </c>
      <c r="AA30" s="44">
        <v>12.9</v>
      </c>
      <c r="AB30" s="44">
        <v>12.62</v>
      </c>
      <c r="AC30" s="44">
        <v>12.36</v>
      </c>
      <c r="AD30" s="44">
        <v>12.12</v>
      </c>
      <c r="AE30" s="44">
        <v>11.9</v>
      </c>
      <c r="AF30" s="44">
        <v>11.7</v>
      </c>
      <c r="AG30" s="44">
        <v>11.51</v>
      </c>
      <c r="AH30" s="44">
        <v>11.33</v>
      </c>
      <c r="AI30" s="44">
        <v>11.16</v>
      </c>
      <c r="AJ30" s="44">
        <v>11.01</v>
      </c>
      <c r="AK30" s="44">
        <v>10.87</v>
      </c>
      <c r="AL30" s="44">
        <v>10.73</v>
      </c>
      <c r="AM30" s="44">
        <v>10.61</v>
      </c>
      <c r="AN30" s="44">
        <v>10.49</v>
      </c>
      <c r="AO30" s="44">
        <v>10.39</v>
      </c>
      <c r="AP30" s="44">
        <v>10.29</v>
      </c>
      <c r="AQ30" s="44">
        <v>10.19</v>
      </c>
      <c r="AR30" s="44">
        <v>10.1</v>
      </c>
      <c r="AS30" s="44">
        <v>10.02</v>
      </c>
      <c r="AT30" s="44">
        <v>9.9499999999999993</v>
      </c>
      <c r="AU30" s="44"/>
      <c r="AV30" s="44"/>
      <c r="AW30" s="44"/>
    </row>
    <row r="31" spans="1:49" x14ac:dyDescent="0.25">
      <c r="A31" s="43">
        <v>20</v>
      </c>
      <c r="B31" s="44"/>
      <c r="C31" s="44"/>
      <c r="D31" s="44"/>
      <c r="E31" s="44"/>
      <c r="F31" s="44"/>
      <c r="G31" s="44"/>
      <c r="H31" s="44"/>
      <c r="I31" s="44"/>
      <c r="J31" s="44"/>
      <c r="K31" s="44"/>
      <c r="L31" s="44"/>
      <c r="M31" s="44">
        <v>22.51</v>
      </c>
      <c r="N31" s="44">
        <v>21.14</v>
      </c>
      <c r="O31" s="44">
        <v>19.97</v>
      </c>
      <c r="P31" s="44">
        <v>18.95</v>
      </c>
      <c r="Q31" s="44">
        <v>18.07</v>
      </c>
      <c r="R31" s="44">
        <v>17.29</v>
      </c>
      <c r="S31" s="44">
        <v>16.600000000000001</v>
      </c>
      <c r="T31" s="44">
        <v>15.99</v>
      </c>
      <c r="U31" s="44">
        <v>15.44</v>
      </c>
      <c r="V31" s="44">
        <v>14.95</v>
      </c>
      <c r="W31" s="44">
        <v>14.5</v>
      </c>
      <c r="X31" s="44">
        <v>14.1</v>
      </c>
      <c r="Y31" s="44">
        <v>13.73</v>
      </c>
      <c r="Z31" s="44">
        <v>13.39</v>
      </c>
      <c r="AA31" s="44">
        <v>13.08</v>
      </c>
      <c r="AB31" s="44">
        <v>12.8</v>
      </c>
      <c r="AC31" s="44">
        <v>12.54</v>
      </c>
      <c r="AD31" s="44">
        <v>12.29</v>
      </c>
      <c r="AE31" s="44">
        <v>12.07</v>
      </c>
      <c r="AF31" s="44">
        <v>11.86</v>
      </c>
      <c r="AG31" s="44">
        <v>11.67</v>
      </c>
      <c r="AH31" s="44">
        <v>11.49</v>
      </c>
      <c r="AI31" s="44">
        <v>11.32</v>
      </c>
      <c r="AJ31" s="44">
        <v>11.17</v>
      </c>
      <c r="AK31" s="44">
        <v>11.03</v>
      </c>
      <c r="AL31" s="44">
        <v>10.89</v>
      </c>
      <c r="AM31" s="44">
        <v>10.77</v>
      </c>
      <c r="AN31" s="44">
        <v>10.65</v>
      </c>
      <c r="AO31" s="44">
        <v>10.54</v>
      </c>
      <c r="AP31" s="44">
        <v>10.44</v>
      </c>
      <c r="AQ31" s="44">
        <v>10.35</v>
      </c>
      <c r="AR31" s="44">
        <v>10.26</v>
      </c>
      <c r="AS31" s="44">
        <v>10.18</v>
      </c>
      <c r="AT31" s="44"/>
      <c r="AU31" s="44"/>
      <c r="AV31" s="44"/>
      <c r="AW31" s="44"/>
    </row>
    <row r="32" spans="1:49" x14ac:dyDescent="0.25">
      <c r="A32" s="43">
        <v>21</v>
      </c>
      <c r="B32" s="44"/>
      <c r="C32" s="44"/>
      <c r="D32" s="44"/>
      <c r="E32" s="44"/>
      <c r="F32" s="44"/>
      <c r="G32" s="44"/>
      <c r="H32" s="44"/>
      <c r="I32" s="44"/>
      <c r="J32" s="44"/>
      <c r="K32" s="44"/>
      <c r="L32" s="44"/>
      <c r="M32" s="44">
        <v>22.82</v>
      </c>
      <c r="N32" s="44">
        <v>21.43</v>
      </c>
      <c r="O32" s="44">
        <v>20.239999999999998</v>
      </c>
      <c r="P32" s="44">
        <v>19.21</v>
      </c>
      <c r="Q32" s="44">
        <v>18.32</v>
      </c>
      <c r="R32" s="44">
        <v>17.53</v>
      </c>
      <c r="S32" s="44">
        <v>16.829999999999998</v>
      </c>
      <c r="T32" s="44">
        <v>16.21</v>
      </c>
      <c r="U32" s="44">
        <v>15.66</v>
      </c>
      <c r="V32" s="44">
        <v>15.16</v>
      </c>
      <c r="W32" s="44">
        <v>14.7</v>
      </c>
      <c r="X32" s="44">
        <v>14.29</v>
      </c>
      <c r="Y32" s="44">
        <v>13.92</v>
      </c>
      <c r="Z32" s="44">
        <v>13.58</v>
      </c>
      <c r="AA32" s="44">
        <v>13.27</v>
      </c>
      <c r="AB32" s="44">
        <v>12.98</v>
      </c>
      <c r="AC32" s="44">
        <v>12.71</v>
      </c>
      <c r="AD32" s="44">
        <v>12.47</v>
      </c>
      <c r="AE32" s="44">
        <v>12.24</v>
      </c>
      <c r="AF32" s="44">
        <v>12.03</v>
      </c>
      <c r="AG32" s="44">
        <v>11.84</v>
      </c>
      <c r="AH32" s="44">
        <v>11.66</v>
      </c>
      <c r="AI32" s="44">
        <v>11.49</v>
      </c>
      <c r="AJ32" s="44">
        <v>11.33</v>
      </c>
      <c r="AK32" s="44">
        <v>11.19</v>
      </c>
      <c r="AL32" s="44">
        <v>11.05</v>
      </c>
      <c r="AM32" s="44">
        <v>10.93</v>
      </c>
      <c r="AN32" s="44">
        <v>10.81</v>
      </c>
      <c r="AO32" s="44">
        <v>10.7</v>
      </c>
      <c r="AP32" s="44">
        <v>10.6</v>
      </c>
      <c r="AQ32" s="44">
        <v>10.51</v>
      </c>
      <c r="AR32" s="44">
        <v>10.42</v>
      </c>
      <c r="AS32" s="44"/>
      <c r="AT32" s="44"/>
      <c r="AU32" s="44"/>
      <c r="AV32" s="44"/>
      <c r="AW32" s="44"/>
    </row>
    <row r="33" spans="1:49" x14ac:dyDescent="0.25">
      <c r="A33" s="43">
        <v>22</v>
      </c>
      <c r="B33" s="44"/>
      <c r="C33" s="44"/>
      <c r="D33" s="44"/>
      <c r="E33" s="44"/>
      <c r="F33" s="44"/>
      <c r="G33" s="44"/>
      <c r="H33" s="44"/>
      <c r="I33" s="44"/>
      <c r="J33" s="44"/>
      <c r="K33" s="44"/>
      <c r="L33" s="44"/>
      <c r="M33" s="44">
        <v>23.13</v>
      </c>
      <c r="N33" s="44">
        <v>21.72</v>
      </c>
      <c r="O33" s="44">
        <v>20.51</v>
      </c>
      <c r="P33" s="44">
        <v>19.47</v>
      </c>
      <c r="Q33" s="44">
        <v>18.57</v>
      </c>
      <c r="R33" s="44">
        <v>17.77</v>
      </c>
      <c r="S33" s="44">
        <v>17.059999999999999</v>
      </c>
      <c r="T33" s="44">
        <v>16.43</v>
      </c>
      <c r="U33" s="44">
        <v>15.87</v>
      </c>
      <c r="V33" s="44">
        <v>15.37</v>
      </c>
      <c r="W33" s="44">
        <v>14.91</v>
      </c>
      <c r="X33" s="44">
        <v>14.49</v>
      </c>
      <c r="Y33" s="44">
        <v>14.11</v>
      </c>
      <c r="Z33" s="44">
        <v>13.77</v>
      </c>
      <c r="AA33" s="44">
        <v>13.45</v>
      </c>
      <c r="AB33" s="44">
        <v>13.16</v>
      </c>
      <c r="AC33" s="44">
        <v>12.89</v>
      </c>
      <c r="AD33" s="44">
        <v>12.64</v>
      </c>
      <c r="AE33" s="44">
        <v>12.41</v>
      </c>
      <c r="AF33" s="44">
        <v>12.2</v>
      </c>
      <c r="AG33" s="44">
        <v>12.01</v>
      </c>
      <c r="AH33" s="44">
        <v>11.82</v>
      </c>
      <c r="AI33" s="44">
        <v>11.66</v>
      </c>
      <c r="AJ33" s="44">
        <v>11.5</v>
      </c>
      <c r="AK33" s="44">
        <v>11.35</v>
      </c>
      <c r="AL33" s="44">
        <v>11.22</v>
      </c>
      <c r="AM33" s="44">
        <v>11.09</v>
      </c>
      <c r="AN33" s="44">
        <v>10.98</v>
      </c>
      <c r="AO33" s="44">
        <v>10.87</v>
      </c>
      <c r="AP33" s="44">
        <v>10.77</v>
      </c>
      <c r="AQ33" s="44">
        <v>10.67</v>
      </c>
      <c r="AR33" s="44"/>
      <c r="AS33" s="44"/>
      <c r="AT33" s="44"/>
      <c r="AU33" s="44"/>
      <c r="AV33" s="44"/>
      <c r="AW33" s="44"/>
    </row>
    <row r="34" spans="1:49" x14ac:dyDescent="0.25">
      <c r="A34" s="43">
        <v>23</v>
      </c>
      <c r="B34" s="44"/>
      <c r="C34" s="44"/>
      <c r="D34" s="44"/>
      <c r="E34" s="44"/>
      <c r="F34" s="44"/>
      <c r="G34" s="44"/>
      <c r="H34" s="44"/>
      <c r="I34" s="44"/>
      <c r="J34" s="44"/>
      <c r="K34" s="44"/>
      <c r="L34" s="44"/>
      <c r="M34" s="44">
        <v>23.44</v>
      </c>
      <c r="N34" s="44">
        <v>22.01</v>
      </c>
      <c r="O34" s="44">
        <v>20.79</v>
      </c>
      <c r="P34" s="44">
        <v>19.739999999999998</v>
      </c>
      <c r="Q34" s="44">
        <v>18.82</v>
      </c>
      <c r="R34" s="44">
        <v>18.010000000000002</v>
      </c>
      <c r="S34" s="44">
        <v>17.3</v>
      </c>
      <c r="T34" s="44">
        <v>16.66</v>
      </c>
      <c r="U34" s="44">
        <v>16.09</v>
      </c>
      <c r="V34" s="44">
        <v>15.58</v>
      </c>
      <c r="W34" s="44">
        <v>15.11</v>
      </c>
      <c r="X34" s="44">
        <v>14.69</v>
      </c>
      <c r="Y34" s="44">
        <v>14.31</v>
      </c>
      <c r="Z34" s="44">
        <v>13.96</v>
      </c>
      <c r="AA34" s="44">
        <v>13.64</v>
      </c>
      <c r="AB34" s="44">
        <v>13.34</v>
      </c>
      <c r="AC34" s="44">
        <v>13.07</v>
      </c>
      <c r="AD34" s="44">
        <v>12.82</v>
      </c>
      <c r="AE34" s="44">
        <v>12.59</v>
      </c>
      <c r="AF34" s="44">
        <v>12.38</v>
      </c>
      <c r="AG34" s="44">
        <v>12.18</v>
      </c>
      <c r="AH34" s="44">
        <v>12</v>
      </c>
      <c r="AI34" s="44">
        <v>11.83</v>
      </c>
      <c r="AJ34" s="44">
        <v>11.67</v>
      </c>
      <c r="AK34" s="44">
        <v>11.52</v>
      </c>
      <c r="AL34" s="44">
        <v>11.39</v>
      </c>
      <c r="AM34" s="44">
        <v>11.26</v>
      </c>
      <c r="AN34" s="44">
        <v>11.14</v>
      </c>
      <c r="AO34" s="44">
        <v>11.04</v>
      </c>
      <c r="AP34" s="44">
        <v>10.93</v>
      </c>
      <c r="AQ34" s="44"/>
      <c r="AR34" s="44"/>
      <c r="AS34" s="44"/>
      <c r="AT34" s="44"/>
      <c r="AU34" s="44"/>
      <c r="AV34" s="44"/>
      <c r="AW34" s="44"/>
    </row>
    <row r="35" spans="1:49" x14ac:dyDescent="0.25">
      <c r="A35" s="43">
        <v>24</v>
      </c>
      <c r="B35" s="44"/>
      <c r="C35" s="44"/>
      <c r="D35" s="44"/>
      <c r="E35" s="44"/>
      <c r="F35" s="44"/>
      <c r="G35" s="44"/>
      <c r="H35" s="44"/>
      <c r="I35" s="44"/>
      <c r="J35" s="44"/>
      <c r="K35" s="44"/>
      <c r="L35" s="44"/>
      <c r="M35" s="44">
        <v>23.76</v>
      </c>
      <c r="N35" s="44">
        <v>22.31</v>
      </c>
      <c r="O35" s="44">
        <v>21.07</v>
      </c>
      <c r="P35" s="44">
        <v>20</v>
      </c>
      <c r="Q35" s="44">
        <v>19.07</v>
      </c>
      <c r="R35" s="44">
        <v>18.260000000000002</v>
      </c>
      <c r="S35" s="44">
        <v>17.53</v>
      </c>
      <c r="T35" s="44">
        <v>16.89</v>
      </c>
      <c r="U35" s="44">
        <v>16.309999999999999</v>
      </c>
      <c r="V35" s="44">
        <v>15.79</v>
      </c>
      <c r="W35" s="44">
        <v>15.32</v>
      </c>
      <c r="X35" s="44">
        <v>14.89</v>
      </c>
      <c r="Y35" s="44">
        <v>14.51</v>
      </c>
      <c r="Z35" s="44">
        <v>14.15</v>
      </c>
      <c r="AA35" s="44">
        <v>13.83</v>
      </c>
      <c r="AB35" s="44">
        <v>13.53</v>
      </c>
      <c r="AC35" s="44">
        <v>13.26</v>
      </c>
      <c r="AD35" s="44">
        <v>13</v>
      </c>
      <c r="AE35" s="44">
        <v>12.77</v>
      </c>
      <c r="AF35" s="44">
        <v>12.56</v>
      </c>
      <c r="AG35" s="44">
        <v>12.36</v>
      </c>
      <c r="AH35" s="44">
        <v>12.17</v>
      </c>
      <c r="AI35" s="44">
        <v>12</v>
      </c>
      <c r="AJ35" s="44">
        <v>11.84</v>
      </c>
      <c r="AK35" s="44">
        <v>11.7</v>
      </c>
      <c r="AL35" s="44">
        <v>11.56</v>
      </c>
      <c r="AM35" s="44">
        <v>11.43</v>
      </c>
      <c r="AN35" s="44">
        <v>11.32</v>
      </c>
      <c r="AO35" s="44">
        <v>11.21</v>
      </c>
      <c r="AP35" s="44"/>
      <c r="AQ35" s="44"/>
      <c r="AR35" s="44"/>
      <c r="AS35" s="44"/>
      <c r="AT35" s="44"/>
      <c r="AU35" s="44"/>
      <c r="AV35" s="44"/>
      <c r="AW35" s="44"/>
    </row>
    <row r="36" spans="1:49" x14ac:dyDescent="0.25">
      <c r="A36" s="43">
        <v>25</v>
      </c>
      <c r="B36" s="44"/>
      <c r="C36" s="44"/>
      <c r="D36" s="44"/>
      <c r="E36" s="44"/>
      <c r="F36" s="44"/>
      <c r="G36" s="44"/>
      <c r="H36" s="44"/>
      <c r="I36" s="44"/>
      <c r="J36" s="44"/>
      <c r="K36" s="44"/>
      <c r="L36" s="44"/>
      <c r="M36" s="44">
        <v>24.08</v>
      </c>
      <c r="N36" s="44">
        <v>22.61</v>
      </c>
      <c r="O36" s="44">
        <v>21.36</v>
      </c>
      <c r="P36" s="44">
        <v>20.28</v>
      </c>
      <c r="Q36" s="44">
        <v>19.329999999999998</v>
      </c>
      <c r="R36" s="44">
        <v>18.510000000000002</v>
      </c>
      <c r="S36" s="44">
        <v>17.77</v>
      </c>
      <c r="T36" s="44">
        <v>17.12</v>
      </c>
      <c r="U36" s="44">
        <v>16.53</v>
      </c>
      <c r="V36" s="44">
        <v>16.010000000000002</v>
      </c>
      <c r="W36" s="44">
        <v>15.53</v>
      </c>
      <c r="X36" s="44">
        <v>15.1</v>
      </c>
      <c r="Y36" s="44">
        <v>14.71</v>
      </c>
      <c r="Z36" s="44">
        <v>14.35</v>
      </c>
      <c r="AA36" s="44">
        <v>14.02</v>
      </c>
      <c r="AB36" s="44">
        <v>13.72</v>
      </c>
      <c r="AC36" s="44">
        <v>13.45</v>
      </c>
      <c r="AD36" s="44">
        <v>13.19</v>
      </c>
      <c r="AE36" s="44">
        <v>12.96</v>
      </c>
      <c r="AF36" s="44">
        <v>12.74</v>
      </c>
      <c r="AG36" s="44">
        <v>12.54</v>
      </c>
      <c r="AH36" s="44">
        <v>12.35</v>
      </c>
      <c r="AI36" s="44">
        <v>12.18</v>
      </c>
      <c r="AJ36" s="44">
        <v>12.02</v>
      </c>
      <c r="AK36" s="44">
        <v>11.87</v>
      </c>
      <c r="AL36" s="44">
        <v>11.74</v>
      </c>
      <c r="AM36" s="44">
        <v>11.61</v>
      </c>
      <c r="AN36" s="44">
        <v>11.5</v>
      </c>
      <c r="AO36" s="44"/>
      <c r="AP36" s="44"/>
      <c r="AQ36" s="44"/>
      <c r="AR36" s="44"/>
      <c r="AS36" s="44"/>
      <c r="AT36" s="44"/>
      <c r="AU36" s="44"/>
      <c r="AV36" s="44"/>
      <c r="AW36" s="44"/>
    </row>
    <row r="37" spans="1:49" x14ac:dyDescent="0.25">
      <c r="A37" s="43">
        <v>26</v>
      </c>
      <c r="B37" s="44"/>
      <c r="C37" s="44"/>
      <c r="D37" s="44"/>
      <c r="E37" s="44"/>
      <c r="F37" s="44"/>
      <c r="G37" s="44"/>
      <c r="H37" s="44"/>
      <c r="I37" s="44"/>
      <c r="J37" s="44"/>
      <c r="K37" s="44"/>
      <c r="L37" s="44"/>
      <c r="M37" s="44">
        <v>24.41</v>
      </c>
      <c r="N37" s="44">
        <v>22.92</v>
      </c>
      <c r="O37" s="44">
        <v>21.65</v>
      </c>
      <c r="P37" s="44">
        <v>20.55</v>
      </c>
      <c r="Q37" s="44">
        <v>19.600000000000001</v>
      </c>
      <c r="R37" s="44">
        <v>18.760000000000002</v>
      </c>
      <c r="S37" s="44">
        <v>18.02</v>
      </c>
      <c r="T37" s="44">
        <v>17.36</v>
      </c>
      <c r="U37" s="44">
        <v>16.760000000000002</v>
      </c>
      <c r="V37" s="44">
        <v>16.23</v>
      </c>
      <c r="W37" s="44">
        <v>15.75</v>
      </c>
      <c r="X37" s="44">
        <v>15.31</v>
      </c>
      <c r="Y37" s="44">
        <v>14.92</v>
      </c>
      <c r="Z37" s="44">
        <v>14.55</v>
      </c>
      <c r="AA37" s="44">
        <v>14.22</v>
      </c>
      <c r="AB37" s="44">
        <v>13.92</v>
      </c>
      <c r="AC37" s="44">
        <v>13.64</v>
      </c>
      <c r="AD37" s="44">
        <v>13.38</v>
      </c>
      <c r="AE37" s="44">
        <v>13.14</v>
      </c>
      <c r="AF37" s="44">
        <v>12.93</v>
      </c>
      <c r="AG37" s="44">
        <v>12.72</v>
      </c>
      <c r="AH37" s="44">
        <v>12.54</v>
      </c>
      <c r="AI37" s="44">
        <v>12.37</v>
      </c>
      <c r="AJ37" s="44">
        <v>12.21</v>
      </c>
      <c r="AK37" s="44">
        <v>12.06</v>
      </c>
      <c r="AL37" s="44">
        <v>11.92</v>
      </c>
      <c r="AM37" s="44">
        <v>11.8</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c r="L38" s="44"/>
      <c r="M38" s="44">
        <v>24.74</v>
      </c>
      <c r="N38" s="44">
        <v>23.23</v>
      </c>
      <c r="O38" s="44">
        <v>21.95</v>
      </c>
      <c r="P38" s="44">
        <v>20.84</v>
      </c>
      <c r="Q38" s="44">
        <v>19.87</v>
      </c>
      <c r="R38" s="44">
        <v>19.02</v>
      </c>
      <c r="S38" s="44">
        <v>18.27</v>
      </c>
      <c r="T38" s="44">
        <v>17.600000000000001</v>
      </c>
      <c r="U38" s="44">
        <v>17</v>
      </c>
      <c r="V38" s="44">
        <v>16.46</v>
      </c>
      <c r="W38" s="44">
        <v>15.97</v>
      </c>
      <c r="X38" s="44">
        <v>15.53</v>
      </c>
      <c r="Y38" s="44">
        <v>15.13</v>
      </c>
      <c r="Z38" s="44">
        <v>14.76</v>
      </c>
      <c r="AA38" s="44">
        <v>14.43</v>
      </c>
      <c r="AB38" s="44">
        <v>14.12</v>
      </c>
      <c r="AC38" s="44">
        <v>13.84</v>
      </c>
      <c r="AD38" s="44">
        <v>13.58</v>
      </c>
      <c r="AE38" s="44">
        <v>13.34</v>
      </c>
      <c r="AF38" s="44">
        <v>13.12</v>
      </c>
      <c r="AG38" s="44">
        <v>12.92</v>
      </c>
      <c r="AH38" s="44">
        <v>12.73</v>
      </c>
      <c r="AI38" s="44">
        <v>12.56</v>
      </c>
      <c r="AJ38" s="44">
        <v>12.4</v>
      </c>
      <c r="AK38" s="44">
        <v>12.25</v>
      </c>
      <c r="AL38" s="44">
        <v>12.12</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c r="L39" s="44"/>
      <c r="M39" s="44">
        <v>25.08</v>
      </c>
      <c r="N39" s="44">
        <v>23.55</v>
      </c>
      <c r="O39" s="44">
        <v>22.25</v>
      </c>
      <c r="P39" s="44">
        <v>21.12</v>
      </c>
      <c r="Q39" s="44">
        <v>20.14</v>
      </c>
      <c r="R39" s="44">
        <v>19.28</v>
      </c>
      <c r="S39" s="44">
        <v>18.52</v>
      </c>
      <c r="T39" s="44">
        <v>17.84</v>
      </c>
      <c r="U39" s="44">
        <v>17.23</v>
      </c>
      <c r="V39" s="44">
        <v>16.690000000000001</v>
      </c>
      <c r="W39" s="44">
        <v>16.2</v>
      </c>
      <c r="X39" s="44">
        <v>15.75</v>
      </c>
      <c r="Y39" s="44">
        <v>15.34</v>
      </c>
      <c r="Z39" s="44">
        <v>14.97</v>
      </c>
      <c r="AA39" s="44">
        <v>14.64</v>
      </c>
      <c r="AB39" s="44">
        <v>14.33</v>
      </c>
      <c r="AC39" s="44">
        <v>14.04</v>
      </c>
      <c r="AD39" s="44">
        <v>13.78</v>
      </c>
      <c r="AE39" s="44">
        <v>13.54</v>
      </c>
      <c r="AF39" s="44">
        <v>13.32</v>
      </c>
      <c r="AG39" s="44">
        <v>13.12</v>
      </c>
      <c r="AH39" s="44">
        <v>12.93</v>
      </c>
      <c r="AI39" s="44">
        <v>12.76</v>
      </c>
      <c r="AJ39" s="44">
        <v>12.6</v>
      </c>
      <c r="AK39" s="44">
        <v>12.45</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c r="L40" s="44"/>
      <c r="M40" s="44">
        <v>25.42</v>
      </c>
      <c r="N40" s="44">
        <v>23.87</v>
      </c>
      <c r="O40" s="44">
        <v>22.55</v>
      </c>
      <c r="P40" s="44">
        <v>21.41</v>
      </c>
      <c r="Q40" s="44">
        <v>20.420000000000002</v>
      </c>
      <c r="R40" s="44">
        <v>19.55</v>
      </c>
      <c r="S40" s="44">
        <v>18.78</v>
      </c>
      <c r="T40" s="44">
        <v>18.09</v>
      </c>
      <c r="U40" s="44">
        <v>17.47</v>
      </c>
      <c r="V40" s="44">
        <v>16.920000000000002</v>
      </c>
      <c r="W40" s="44">
        <v>16.420000000000002</v>
      </c>
      <c r="X40" s="44">
        <v>15.97</v>
      </c>
      <c r="Y40" s="44">
        <v>15.56</v>
      </c>
      <c r="Z40" s="44">
        <v>15.19</v>
      </c>
      <c r="AA40" s="44">
        <v>14.85</v>
      </c>
      <c r="AB40" s="44">
        <v>14.54</v>
      </c>
      <c r="AC40" s="44">
        <v>14.25</v>
      </c>
      <c r="AD40" s="44">
        <v>13.99</v>
      </c>
      <c r="AE40" s="44">
        <v>13.75</v>
      </c>
      <c r="AF40" s="44">
        <v>13.52</v>
      </c>
      <c r="AG40" s="44">
        <v>13.32</v>
      </c>
      <c r="AH40" s="44">
        <v>13.13</v>
      </c>
      <c r="AI40" s="44">
        <v>12.96</v>
      </c>
      <c r="AJ40" s="44">
        <v>12.8</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c r="L41" s="44"/>
      <c r="M41" s="44">
        <v>25.76</v>
      </c>
      <c r="N41" s="44">
        <v>24.19</v>
      </c>
      <c r="O41" s="44">
        <v>22.86</v>
      </c>
      <c r="P41" s="44">
        <v>21.7</v>
      </c>
      <c r="Q41" s="44">
        <v>20.7</v>
      </c>
      <c r="R41" s="44">
        <v>19.82</v>
      </c>
      <c r="S41" s="44">
        <v>19.03</v>
      </c>
      <c r="T41" s="44">
        <v>18.34</v>
      </c>
      <c r="U41" s="44">
        <v>17.72</v>
      </c>
      <c r="V41" s="44">
        <v>17.16</v>
      </c>
      <c r="W41" s="44">
        <v>16.66</v>
      </c>
      <c r="X41" s="44">
        <v>16.2</v>
      </c>
      <c r="Y41" s="44">
        <v>15.79</v>
      </c>
      <c r="Z41" s="44">
        <v>15.41</v>
      </c>
      <c r="AA41" s="44">
        <v>15.07</v>
      </c>
      <c r="AB41" s="44">
        <v>14.75</v>
      </c>
      <c r="AC41" s="44">
        <v>14.46</v>
      </c>
      <c r="AD41" s="44">
        <v>14.2</v>
      </c>
      <c r="AE41" s="44">
        <v>13.96</v>
      </c>
      <c r="AF41" s="44">
        <v>13.73</v>
      </c>
      <c r="AG41" s="44">
        <v>13.53</v>
      </c>
      <c r="AH41" s="44">
        <v>13.34</v>
      </c>
      <c r="AI41" s="44">
        <v>13.17</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c r="L42" s="44"/>
      <c r="M42" s="44">
        <v>26.11</v>
      </c>
      <c r="N42" s="44">
        <v>24.52</v>
      </c>
      <c r="O42" s="44">
        <v>23.17</v>
      </c>
      <c r="P42" s="44">
        <v>22</v>
      </c>
      <c r="Q42" s="44">
        <v>20.98</v>
      </c>
      <c r="R42" s="44">
        <v>20.09</v>
      </c>
      <c r="S42" s="44">
        <v>19.3</v>
      </c>
      <c r="T42" s="44">
        <v>18.59</v>
      </c>
      <c r="U42" s="44">
        <v>17.97</v>
      </c>
      <c r="V42" s="44">
        <v>17.399999999999999</v>
      </c>
      <c r="W42" s="44">
        <v>16.89</v>
      </c>
      <c r="X42" s="44">
        <v>16.43</v>
      </c>
      <c r="Y42" s="44">
        <v>16.02</v>
      </c>
      <c r="Z42" s="44">
        <v>15.64</v>
      </c>
      <c r="AA42" s="44">
        <v>15.29</v>
      </c>
      <c r="AB42" s="44">
        <v>14.97</v>
      </c>
      <c r="AC42" s="44">
        <v>14.68</v>
      </c>
      <c r="AD42" s="44">
        <v>14.42</v>
      </c>
      <c r="AE42" s="44">
        <v>14.18</v>
      </c>
      <c r="AF42" s="44">
        <v>13.95</v>
      </c>
      <c r="AG42" s="44">
        <v>13.75</v>
      </c>
      <c r="AH42" s="44">
        <v>13.56</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c r="L43" s="44"/>
      <c r="M43" s="44">
        <v>26.46</v>
      </c>
      <c r="N43" s="44">
        <v>24.85</v>
      </c>
      <c r="O43" s="44">
        <v>23.48</v>
      </c>
      <c r="P43" s="44">
        <v>22.3</v>
      </c>
      <c r="Q43" s="44">
        <v>21.27</v>
      </c>
      <c r="R43" s="44">
        <v>20.37</v>
      </c>
      <c r="S43" s="44">
        <v>19.57</v>
      </c>
      <c r="T43" s="44">
        <v>18.86</v>
      </c>
      <c r="U43" s="44">
        <v>18.22</v>
      </c>
      <c r="V43" s="44">
        <v>17.649999999999999</v>
      </c>
      <c r="W43" s="44">
        <v>17.14</v>
      </c>
      <c r="X43" s="44">
        <v>16.670000000000002</v>
      </c>
      <c r="Y43" s="44">
        <v>16.25</v>
      </c>
      <c r="Z43" s="44">
        <v>15.87</v>
      </c>
      <c r="AA43" s="44">
        <v>15.52</v>
      </c>
      <c r="AB43" s="44">
        <v>15.2</v>
      </c>
      <c r="AC43" s="44">
        <v>14.91</v>
      </c>
      <c r="AD43" s="44">
        <v>14.64</v>
      </c>
      <c r="AE43" s="44">
        <v>14.4</v>
      </c>
      <c r="AF43" s="44">
        <v>14.18</v>
      </c>
      <c r="AG43" s="44">
        <v>13.97</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c r="L44" s="44"/>
      <c r="M44" s="44">
        <v>26.82</v>
      </c>
      <c r="N44" s="44">
        <v>25.19</v>
      </c>
      <c r="O44" s="44">
        <v>23.8</v>
      </c>
      <c r="P44" s="44">
        <v>22.61</v>
      </c>
      <c r="Q44" s="44">
        <v>21.56</v>
      </c>
      <c r="R44" s="44">
        <v>20.65</v>
      </c>
      <c r="S44" s="44">
        <v>19.84</v>
      </c>
      <c r="T44" s="44">
        <v>19.12</v>
      </c>
      <c r="U44" s="44">
        <v>18.48</v>
      </c>
      <c r="V44" s="44">
        <v>17.899999999999999</v>
      </c>
      <c r="W44" s="44">
        <v>17.38</v>
      </c>
      <c r="X44" s="44">
        <v>16.920000000000002</v>
      </c>
      <c r="Y44" s="44">
        <v>16.489999999999998</v>
      </c>
      <c r="Z44" s="44">
        <v>16.11</v>
      </c>
      <c r="AA44" s="44">
        <v>15.76</v>
      </c>
      <c r="AB44" s="44">
        <v>15.44</v>
      </c>
      <c r="AC44" s="44">
        <v>15.14</v>
      </c>
      <c r="AD44" s="44">
        <v>14.88</v>
      </c>
      <c r="AE44" s="44">
        <v>14.63</v>
      </c>
      <c r="AF44" s="44">
        <v>14.41</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c r="L45" s="44"/>
      <c r="M45" s="44">
        <v>27.18</v>
      </c>
      <c r="N45" s="44">
        <v>25.53</v>
      </c>
      <c r="O45" s="44">
        <v>24.13</v>
      </c>
      <c r="P45" s="44">
        <v>22.92</v>
      </c>
      <c r="Q45" s="44">
        <v>21.86</v>
      </c>
      <c r="R45" s="44">
        <v>20.94</v>
      </c>
      <c r="S45" s="44">
        <v>20.12</v>
      </c>
      <c r="T45" s="44">
        <v>19.39</v>
      </c>
      <c r="U45" s="44">
        <v>18.739999999999998</v>
      </c>
      <c r="V45" s="44">
        <v>18.16</v>
      </c>
      <c r="W45" s="44">
        <v>17.64</v>
      </c>
      <c r="X45" s="44">
        <v>17.170000000000002</v>
      </c>
      <c r="Y45" s="44">
        <v>16.739999999999998</v>
      </c>
      <c r="Z45" s="44">
        <v>16.350000000000001</v>
      </c>
      <c r="AA45" s="44">
        <v>16</v>
      </c>
      <c r="AB45" s="44">
        <v>15.68</v>
      </c>
      <c r="AC45" s="44">
        <v>15.39</v>
      </c>
      <c r="AD45" s="44">
        <v>15.12</v>
      </c>
      <c r="AE45" s="44">
        <v>14.88</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c r="L46" s="44"/>
      <c r="M46" s="44">
        <v>27.55</v>
      </c>
      <c r="N46" s="44">
        <v>25.88</v>
      </c>
      <c r="O46" s="44">
        <v>24.46</v>
      </c>
      <c r="P46" s="44">
        <v>23.23</v>
      </c>
      <c r="Q46" s="44">
        <v>22.17</v>
      </c>
      <c r="R46" s="44">
        <v>21.23</v>
      </c>
      <c r="S46" s="44">
        <v>20.399999999999999</v>
      </c>
      <c r="T46" s="44">
        <v>19.670000000000002</v>
      </c>
      <c r="U46" s="44">
        <v>19.02</v>
      </c>
      <c r="V46" s="44">
        <v>18.43</v>
      </c>
      <c r="W46" s="44">
        <v>17.899999999999999</v>
      </c>
      <c r="X46" s="44">
        <v>17.43</v>
      </c>
      <c r="Y46" s="44">
        <v>17</v>
      </c>
      <c r="Z46" s="44">
        <v>16.61</v>
      </c>
      <c r="AA46" s="44">
        <v>16.260000000000002</v>
      </c>
      <c r="AB46" s="44">
        <v>15.93</v>
      </c>
      <c r="AC46" s="44">
        <v>15.64</v>
      </c>
      <c r="AD46" s="44">
        <v>15.37</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c r="L47" s="44"/>
      <c r="M47" s="44">
        <v>27.93</v>
      </c>
      <c r="N47" s="44">
        <v>26.24</v>
      </c>
      <c r="O47" s="44">
        <v>24.8</v>
      </c>
      <c r="P47" s="44">
        <v>23.56</v>
      </c>
      <c r="Q47" s="44">
        <v>22.48</v>
      </c>
      <c r="R47" s="44">
        <v>21.53</v>
      </c>
      <c r="S47" s="44">
        <v>20.7</v>
      </c>
      <c r="T47" s="44">
        <v>19.96</v>
      </c>
      <c r="U47" s="44">
        <v>19.3</v>
      </c>
      <c r="V47" s="44">
        <v>18.71</v>
      </c>
      <c r="W47" s="44">
        <v>18.18</v>
      </c>
      <c r="X47" s="44">
        <v>17.7</v>
      </c>
      <c r="Y47" s="44">
        <v>17.27</v>
      </c>
      <c r="Z47" s="44">
        <v>16.87</v>
      </c>
      <c r="AA47" s="44">
        <v>16.52</v>
      </c>
      <c r="AB47" s="44">
        <v>16.2</v>
      </c>
      <c r="AC47" s="44">
        <v>15.91</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c r="L48" s="44"/>
      <c r="M48" s="44">
        <v>28.31</v>
      </c>
      <c r="N48" s="44">
        <v>26.6</v>
      </c>
      <c r="O48" s="44">
        <v>25.15</v>
      </c>
      <c r="P48" s="44">
        <v>23.89</v>
      </c>
      <c r="Q48" s="44">
        <v>22.8</v>
      </c>
      <c r="R48" s="44">
        <v>21.84</v>
      </c>
      <c r="S48" s="44">
        <v>21</v>
      </c>
      <c r="T48" s="44">
        <v>20.25</v>
      </c>
      <c r="U48" s="44">
        <v>19.59</v>
      </c>
      <c r="V48" s="44">
        <v>18.989999999999998</v>
      </c>
      <c r="W48" s="44">
        <v>18.46</v>
      </c>
      <c r="X48" s="44">
        <v>17.98</v>
      </c>
      <c r="Y48" s="44">
        <v>17.54</v>
      </c>
      <c r="Z48" s="44">
        <v>17.149999999999999</v>
      </c>
      <c r="AA48" s="44">
        <v>16.8</v>
      </c>
      <c r="AB48" s="44">
        <v>16.47</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c r="L49" s="44"/>
      <c r="M49" s="44">
        <v>28.7</v>
      </c>
      <c r="N49" s="44">
        <v>26.97</v>
      </c>
      <c r="O49" s="44">
        <v>25.5</v>
      </c>
      <c r="P49" s="44">
        <v>24.23</v>
      </c>
      <c r="Q49" s="44">
        <v>23.13</v>
      </c>
      <c r="R49" s="44">
        <v>22.16</v>
      </c>
      <c r="S49" s="44">
        <v>21.31</v>
      </c>
      <c r="T49" s="44">
        <v>20.56</v>
      </c>
      <c r="U49" s="44">
        <v>19.89</v>
      </c>
      <c r="V49" s="44">
        <v>19.29</v>
      </c>
      <c r="W49" s="44">
        <v>18.75</v>
      </c>
      <c r="X49" s="44">
        <v>18.27</v>
      </c>
      <c r="Y49" s="44">
        <v>17.84</v>
      </c>
      <c r="Z49" s="44">
        <v>17.440000000000001</v>
      </c>
      <c r="AA49" s="44">
        <v>17.09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c r="L50" s="44"/>
      <c r="M50" s="44">
        <v>29.1</v>
      </c>
      <c r="N50" s="44">
        <v>27.36</v>
      </c>
      <c r="O50" s="44">
        <v>25.87</v>
      </c>
      <c r="P50" s="44">
        <v>24.59</v>
      </c>
      <c r="Q50" s="44">
        <v>23.47</v>
      </c>
      <c r="R50" s="44">
        <v>22.5</v>
      </c>
      <c r="S50" s="44">
        <v>21.64</v>
      </c>
      <c r="T50" s="44">
        <v>20.88</v>
      </c>
      <c r="U50" s="44">
        <v>20.2</v>
      </c>
      <c r="V50" s="44">
        <v>19.600000000000001</v>
      </c>
      <c r="W50" s="44">
        <v>19.059999999999999</v>
      </c>
      <c r="X50" s="44">
        <v>18.579999999999998</v>
      </c>
      <c r="Y50" s="44">
        <v>18.14</v>
      </c>
      <c r="Z50" s="44">
        <v>17.75</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c r="L51" s="44"/>
      <c r="M51" s="44">
        <v>29.52</v>
      </c>
      <c r="N51" s="44">
        <v>27.75</v>
      </c>
      <c r="O51" s="44">
        <v>26.25</v>
      </c>
      <c r="P51" s="44">
        <v>24.95</v>
      </c>
      <c r="Q51" s="44">
        <v>23.83</v>
      </c>
      <c r="R51" s="44">
        <v>22.84</v>
      </c>
      <c r="S51" s="44">
        <v>21.98</v>
      </c>
      <c r="T51" s="44">
        <v>21.21</v>
      </c>
      <c r="U51" s="44">
        <v>20.53</v>
      </c>
      <c r="V51" s="44">
        <v>19.93</v>
      </c>
      <c r="W51" s="44">
        <v>19.39</v>
      </c>
      <c r="X51" s="44">
        <v>18.899999999999999</v>
      </c>
      <c r="Y51" s="44">
        <v>18.46</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c r="L52" s="44"/>
      <c r="M52" s="44">
        <v>29.95</v>
      </c>
      <c r="N52" s="44">
        <v>28.16</v>
      </c>
      <c r="O52" s="44">
        <v>26.64</v>
      </c>
      <c r="P52" s="44">
        <v>25.33</v>
      </c>
      <c r="Q52" s="44">
        <v>24.2</v>
      </c>
      <c r="R52" s="44">
        <v>23.2</v>
      </c>
      <c r="S52" s="44">
        <v>22.33</v>
      </c>
      <c r="T52" s="44">
        <v>21.56</v>
      </c>
      <c r="U52" s="44">
        <v>20.88</v>
      </c>
      <c r="V52" s="44">
        <v>20.27</v>
      </c>
      <c r="W52" s="44">
        <v>19.73</v>
      </c>
      <c r="X52" s="44">
        <v>19.239999999999998</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c r="L53" s="44"/>
      <c r="M53" s="44">
        <v>30.39</v>
      </c>
      <c r="N53" s="44">
        <v>28.58</v>
      </c>
      <c r="O53" s="44">
        <v>27.05</v>
      </c>
      <c r="P53" s="44">
        <v>25.73</v>
      </c>
      <c r="Q53" s="44">
        <v>24.58</v>
      </c>
      <c r="R53" s="44">
        <v>23.58</v>
      </c>
      <c r="S53" s="44">
        <v>22.7</v>
      </c>
      <c r="T53" s="44">
        <v>21.93</v>
      </c>
      <c r="U53" s="44">
        <v>21.24</v>
      </c>
      <c r="V53" s="44">
        <v>20.63</v>
      </c>
      <c r="W53" s="44">
        <v>20.079999999999998</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c r="L54" s="44"/>
      <c r="M54" s="44">
        <v>30.85</v>
      </c>
      <c r="N54" s="44">
        <v>29.02</v>
      </c>
      <c r="O54" s="44">
        <v>27.47</v>
      </c>
      <c r="P54" s="44">
        <v>26.14</v>
      </c>
      <c r="Q54" s="44">
        <v>24.98</v>
      </c>
      <c r="R54" s="44">
        <v>23.98</v>
      </c>
      <c r="S54" s="44">
        <v>23.09</v>
      </c>
      <c r="T54" s="44">
        <v>22.31</v>
      </c>
      <c r="U54" s="44">
        <v>21.62</v>
      </c>
      <c r="V54" s="44">
        <v>21.01</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c r="L55" s="44"/>
      <c r="M55" s="44">
        <v>31.33</v>
      </c>
      <c r="N55" s="44">
        <v>29.48</v>
      </c>
      <c r="O55" s="44">
        <v>27.91</v>
      </c>
      <c r="P55" s="44">
        <v>26.57</v>
      </c>
      <c r="Q55" s="44">
        <v>25.41</v>
      </c>
      <c r="R55" s="44">
        <v>24.39</v>
      </c>
      <c r="S55" s="44">
        <v>23.5</v>
      </c>
      <c r="T55" s="44">
        <v>22.72</v>
      </c>
      <c r="U55" s="44">
        <v>22.03</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c r="L56" s="44"/>
      <c r="M56" s="44">
        <v>31.82</v>
      </c>
      <c r="N56" s="44">
        <v>29.96</v>
      </c>
      <c r="O56" s="44">
        <v>28.38</v>
      </c>
      <c r="P56" s="44">
        <v>27.02</v>
      </c>
      <c r="Q56" s="44">
        <v>25.85</v>
      </c>
      <c r="R56" s="44">
        <v>24.83</v>
      </c>
      <c r="S56" s="44">
        <v>23.93</v>
      </c>
      <c r="T56" s="44">
        <v>23.15</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c r="L57" s="44"/>
      <c r="M57" s="44">
        <v>32.340000000000003</v>
      </c>
      <c r="N57" s="44">
        <v>30.46</v>
      </c>
      <c r="O57" s="44">
        <v>28.86</v>
      </c>
      <c r="P57" s="44">
        <v>27.5</v>
      </c>
      <c r="Q57" s="44">
        <v>26.32</v>
      </c>
      <c r="R57" s="44">
        <v>25.29</v>
      </c>
      <c r="S57" s="44">
        <v>24.39</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c r="L58" s="44"/>
      <c r="M58" s="44">
        <v>32.89</v>
      </c>
      <c r="N58" s="44">
        <v>30.99</v>
      </c>
      <c r="O58" s="44">
        <v>29.38</v>
      </c>
      <c r="P58" s="44">
        <v>28</v>
      </c>
      <c r="Q58" s="44">
        <v>26.81</v>
      </c>
      <c r="R58" s="44">
        <v>25.78</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c r="L59" s="44"/>
      <c r="M59" s="44">
        <v>33.46</v>
      </c>
      <c r="N59" s="44">
        <v>31.54</v>
      </c>
      <c r="O59" s="44">
        <v>29.92</v>
      </c>
      <c r="P59" s="44">
        <v>28.53</v>
      </c>
      <c r="Q59" s="44">
        <v>27.33</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c r="L60" s="44"/>
      <c r="M60" s="44">
        <v>34.049999999999997</v>
      </c>
      <c r="N60" s="44">
        <v>32.119999999999997</v>
      </c>
      <c r="O60" s="44">
        <v>30.49</v>
      </c>
      <c r="P60" s="44">
        <v>29.09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c r="L61" s="44"/>
      <c r="M61" s="44">
        <v>34.68</v>
      </c>
      <c r="N61" s="44">
        <v>32.729999999999997</v>
      </c>
      <c r="O61" s="44">
        <v>31.08</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c r="L62" s="44"/>
      <c r="M62" s="44">
        <v>35.340000000000003</v>
      </c>
      <c r="N62" s="44">
        <v>33.369999999999997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c r="L63" s="44"/>
      <c r="M63" s="44">
        <v>36.04</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B04HHGDQ1ZKhfIrbB6ZAboHQXDGroyj7VZzqg9QUml2pBr/52ZuAAPB0hRCutmi70uagX7kXjE5ERtjh0AG9sA==" saltValue="Wi1GsJmZKcgOUBL2TbfKkA==" spinCount="100000" sheet="1" objects="1" scenarios="1"/>
  <conditionalFormatting sqref="A6:A21">
    <cfRule type="expression" dxfId="187" priority="1" stopIfTrue="1">
      <formula>MOD(ROW(),2)=0</formula>
    </cfRule>
    <cfRule type="expression" dxfId="186" priority="2" stopIfTrue="1">
      <formula>MOD(ROW(),2)&lt;&gt;0</formula>
    </cfRule>
  </conditionalFormatting>
  <conditionalFormatting sqref="B6:M21">
    <cfRule type="expression" dxfId="185" priority="3" stopIfTrue="1">
      <formula>MOD(ROW(),2)=0</formula>
    </cfRule>
    <cfRule type="expression" dxfId="184" priority="4" stopIfTrue="1">
      <formula>MOD(ROW(),2)&lt;&gt;0</formula>
    </cfRule>
  </conditionalFormatting>
  <conditionalFormatting sqref="A26:A74">
    <cfRule type="expression" dxfId="183" priority="5" stopIfTrue="1">
      <formula>MOD(ROW(),2)=0</formula>
    </cfRule>
    <cfRule type="expression" dxfId="182" priority="6" stopIfTrue="1">
      <formula>MOD(ROW(),2)&lt;&gt;0</formula>
    </cfRule>
  </conditionalFormatting>
  <conditionalFormatting sqref="B26:AW74">
    <cfRule type="expression" dxfId="181" priority="7" stopIfTrue="1">
      <formula>MOD(ROW(),2)=0</formula>
    </cfRule>
    <cfRule type="expression" dxfId="180"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A990E-E650-4032-BF8E-4A78A9EDFDB2}">
  <sheetPr codeName="Sheet56"/>
  <dimension ref="A1:AW74"/>
  <sheetViews>
    <sheetView workbookViewId="0">
      <selection activeCell="B19" sqref="B19"/>
    </sheetView>
  </sheetViews>
  <sheetFormatPr defaultRowHeight="12.5" x14ac:dyDescent="0.25"/>
  <cols>
    <col min="1" max="1" width="31.54296875" customWidth="1"/>
    <col min="2" max="4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x-703</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310</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317</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703</v>
      </c>
      <c r="C14" s="49"/>
      <c r="D14" s="49"/>
      <c r="E14" s="49"/>
      <c r="F14" s="49"/>
      <c r="G14" s="49"/>
      <c r="H14" s="49"/>
      <c r="I14" s="49"/>
      <c r="J14" s="49"/>
      <c r="K14" s="49"/>
      <c r="L14" s="49"/>
      <c r="M14" s="49"/>
    </row>
    <row r="15" spans="1:13" x14ac:dyDescent="0.25">
      <c r="A15" s="40" t="s">
        <v>380</v>
      </c>
      <c r="B15" s="49" t="s">
        <v>318</v>
      </c>
      <c r="C15" s="49"/>
      <c r="D15" s="49"/>
      <c r="E15" s="49"/>
      <c r="F15" s="49"/>
      <c r="G15" s="49"/>
      <c r="H15" s="49"/>
      <c r="I15" s="49"/>
      <c r="J15" s="49"/>
      <c r="K15" s="49"/>
      <c r="L15" s="49"/>
      <c r="M15" s="49"/>
    </row>
    <row r="16" spans="1:13" x14ac:dyDescent="0.25">
      <c r="A16" s="40" t="s">
        <v>156</v>
      </c>
      <c r="B16" s="49" t="s">
        <v>250</v>
      </c>
      <c r="C16" s="49"/>
      <c r="D16" s="49"/>
      <c r="E16" s="49"/>
      <c r="F16" s="49"/>
      <c r="G16" s="49"/>
      <c r="H16" s="49"/>
      <c r="I16" s="49"/>
      <c r="J16" s="49"/>
      <c r="K16" s="49"/>
      <c r="L16" s="49"/>
      <c r="M16" s="49"/>
    </row>
    <row r="17" spans="1:49" x14ac:dyDescent="0.25">
      <c r="A17" s="41" t="s">
        <v>381</v>
      </c>
      <c r="B17" s="49"/>
      <c r="C17" s="49"/>
      <c r="D17" s="49"/>
      <c r="E17" s="49"/>
      <c r="F17" s="49"/>
      <c r="G17" s="49"/>
      <c r="H17" s="49"/>
      <c r="I17" s="49"/>
      <c r="J17" s="49"/>
      <c r="K17" s="49"/>
      <c r="L17" s="49"/>
      <c r="M17" s="49"/>
    </row>
    <row r="18" spans="1:49" x14ac:dyDescent="0.25">
      <c r="A18" s="40" t="s">
        <v>158</v>
      </c>
      <c r="B18" s="50">
        <v>45233</v>
      </c>
      <c r="C18" s="50"/>
      <c r="D18" s="50"/>
      <c r="E18" s="50"/>
      <c r="F18" s="50"/>
      <c r="G18" s="50"/>
      <c r="H18" s="50"/>
      <c r="I18" s="50"/>
      <c r="J18" s="50"/>
      <c r="K18" s="50"/>
      <c r="L18" s="50"/>
      <c r="M18" s="50"/>
    </row>
    <row r="19" spans="1:49" x14ac:dyDescent="0.25">
      <c r="A19" s="40" t="s">
        <v>159</v>
      </c>
      <c r="B19" s="50">
        <v>45383</v>
      </c>
      <c r="C19" s="49"/>
      <c r="D19" s="49"/>
      <c r="E19" s="49"/>
      <c r="F19" s="49"/>
      <c r="G19" s="49"/>
      <c r="H19" s="49"/>
      <c r="I19" s="49"/>
      <c r="J19" s="49"/>
      <c r="K19" s="49"/>
      <c r="L19" s="49"/>
      <c r="M19" s="49"/>
    </row>
    <row r="20" spans="1:49" x14ac:dyDescent="0.25">
      <c r="A20" s="40" t="s">
        <v>160</v>
      </c>
      <c r="B20" s="49" t="s">
        <v>169</v>
      </c>
      <c r="C20" s="49"/>
      <c r="D20" s="49"/>
      <c r="E20" s="49"/>
      <c r="F20" s="49"/>
      <c r="G20" s="49"/>
      <c r="H20" s="49"/>
      <c r="I20" s="49"/>
      <c r="J20" s="49"/>
      <c r="K20" s="49"/>
      <c r="L20" s="49"/>
      <c r="M20" s="49"/>
    </row>
    <row r="21" spans="1:49" x14ac:dyDescent="0.25">
      <c r="A21" s="40" t="s">
        <v>382</v>
      </c>
      <c r="B21" s="49" t="s">
        <v>85</v>
      </c>
      <c r="C21" s="49"/>
      <c r="D21" s="49"/>
      <c r="E21" s="49"/>
      <c r="F21" s="49"/>
      <c r="G21" s="49"/>
      <c r="H21" s="49"/>
      <c r="I21" s="49"/>
      <c r="J21" s="49"/>
      <c r="K21" s="49"/>
      <c r="L21" s="49"/>
      <c r="M21" s="49"/>
    </row>
    <row r="23" spans="1:49" x14ac:dyDescent="0.25">
      <c r="A23" s="23" t="str">
        <f>HYPERLINK("#'Factor List'!A1", "Back to Factor List")</f>
        <v>Back to Factor List</v>
      </c>
      <c r="B23" s="23" t="str">
        <f>HYPERLINK("#'Assumptions'!A1", "Assumptions")</f>
        <v>Assumptions</v>
      </c>
    </row>
    <row r="26" spans="1:49" s="57" customFormat="1" ht="26" x14ac:dyDescent="0.25">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5">
      <c r="A27" s="43">
        <v>16</v>
      </c>
      <c r="B27" s="44"/>
      <c r="C27" s="44"/>
      <c r="D27" s="44"/>
      <c r="E27" s="44"/>
      <c r="F27" s="44"/>
      <c r="G27" s="44"/>
      <c r="H27" s="44"/>
      <c r="I27" s="44"/>
      <c r="J27" s="44"/>
      <c r="K27" s="44"/>
      <c r="L27" s="44"/>
      <c r="M27" s="44">
        <v>23.08</v>
      </c>
      <c r="N27" s="44">
        <v>21.67</v>
      </c>
      <c r="O27" s="44">
        <v>20.46</v>
      </c>
      <c r="P27" s="44">
        <v>19.420000000000002</v>
      </c>
      <c r="Q27" s="44">
        <v>18.52</v>
      </c>
      <c r="R27" s="44">
        <v>17.72</v>
      </c>
      <c r="S27" s="44">
        <v>17.010000000000002</v>
      </c>
      <c r="T27" s="44">
        <v>16.38</v>
      </c>
      <c r="U27" s="44">
        <v>15.82</v>
      </c>
      <c r="V27" s="44">
        <v>15.31</v>
      </c>
      <c r="W27" s="44">
        <v>14.86</v>
      </c>
      <c r="X27" s="44">
        <v>14.44</v>
      </c>
      <c r="Y27" s="44">
        <v>14.06</v>
      </c>
      <c r="Z27" s="44">
        <v>13.71</v>
      </c>
      <c r="AA27" s="44">
        <v>13.39</v>
      </c>
      <c r="AB27" s="44">
        <v>13.1</v>
      </c>
      <c r="AC27" s="44">
        <v>12.83</v>
      </c>
      <c r="AD27" s="44">
        <v>12.58</v>
      </c>
      <c r="AE27" s="44">
        <v>12.35</v>
      </c>
      <c r="AF27" s="44">
        <v>12.14</v>
      </c>
      <c r="AG27" s="44">
        <v>11.94</v>
      </c>
      <c r="AH27" s="44">
        <v>11.75</v>
      </c>
      <c r="AI27" s="44">
        <v>11.58</v>
      </c>
      <c r="AJ27" s="44">
        <v>11.42</v>
      </c>
      <c r="AK27" s="44">
        <v>11.27</v>
      </c>
      <c r="AL27" s="44">
        <v>11.13</v>
      </c>
      <c r="AM27" s="44">
        <v>11</v>
      </c>
      <c r="AN27" s="44">
        <v>10.87</v>
      </c>
      <c r="AO27" s="44">
        <v>10.76</v>
      </c>
      <c r="AP27" s="44">
        <v>10.65</v>
      </c>
      <c r="AQ27" s="44">
        <v>10.55</v>
      </c>
      <c r="AR27" s="44">
        <v>10.46</v>
      </c>
      <c r="AS27" s="44">
        <v>10.37</v>
      </c>
      <c r="AT27" s="44">
        <v>10.28</v>
      </c>
      <c r="AU27" s="44">
        <v>10.210000000000001</v>
      </c>
      <c r="AV27" s="44">
        <v>10.14</v>
      </c>
      <c r="AW27" s="44">
        <v>10.07</v>
      </c>
    </row>
    <row r="28" spans="1:49" x14ac:dyDescent="0.25">
      <c r="A28" s="43">
        <v>17</v>
      </c>
      <c r="B28" s="44"/>
      <c r="C28" s="44"/>
      <c r="D28" s="44"/>
      <c r="E28" s="44"/>
      <c r="F28" s="44"/>
      <c r="G28" s="44"/>
      <c r="H28" s="44"/>
      <c r="I28" s="44"/>
      <c r="J28" s="44"/>
      <c r="K28" s="44"/>
      <c r="L28" s="44"/>
      <c r="M28" s="44">
        <v>23.44</v>
      </c>
      <c r="N28" s="44">
        <v>22.01</v>
      </c>
      <c r="O28" s="44">
        <v>20.78</v>
      </c>
      <c r="P28" s="44">
        <v>19.73</v>
      </c>
      <c r="Q28" s="44">
        <v>18.809999999999999</v>
      </c>
      <c r="R28" s="44">
        <v>18</v>
      </c>
      <c r="S28" s="44">
        <v>17.28</v>
      </c>
      <c r="T28" s="44">
        <v>16.64</v>
      </c>
      <c r="U28" s="44">
        <v>16.07</v>
      </c>
      <c r="V28" s="44">
        <v>15.56</v>
      </c>
      <c r="W28" s="44">
        <v>15.09</v>
      </c>
      <c r="X28" s="44">
        <v>14.67</v>
      </c>
      <c r="Y28" s="44">
        <v>14.28</v>
      </c>
      <c r="Z28" s="44">
        <v>13.93</v>
      </c>
      <c r="AA28" s="44">
        <v>13.61</v>
      </c>
      <c r="AB28" s="44">
        <v>13.31</v>
      </c>
      <c r="AC28" s="44">
        <v>13.04</v>
      </c>
      <c r="AD28" s="44">
        <v>12.78</v>
      </c>
      <c r="AE28" s="44">
        <v>12.55</v>
      </c>
      <c r="AF28" s="44">
        <v>12.33</v>
      </c>
      <c r="AG28" s="44">
        <v>12.13</v>
      </c>
      <c r="AH28" s="44">
        <v>11.94</v>
      </c>
      <c r="AI28" s="44">
        <v>11.77</v>
      </c>
      <c r="AJ28" s="44">
        <v>11.6</v>
      </c>
      <c r="AK28" s="44">
        <v>11.45</v>
      </c>
      <c r="AL28" s="44">
        <v>11.31</v>
      </c>
      <c r="AM28" s="44">
        <v>11.18</v>
      </c>
      <c r="AN28" s="44">
        <v>11.05</v>
      </c>
      <c r="AO28" s="44">
        <v>10.94</v>
      </c>
      <c r="AP28" s="44">
        <v>10.83</v>
      </c>
      <c r="AQ28" s="44">
        <v>10.73</v>
      </c>
      <c r="AR28" s="44">
        <v>10.63</v>
      </c>
      <c r="AS28" s="44">
        <v>10.54</v>
      </c>
      <c r="AT28" s="44">
        <v>10.46</v>
      </c>
      <c r="AU28" s="44">
        <v>10.39</v>
      </c>
      <c r="AV28" s="44">
        <v>10.31</v>
      </c>
      <c r="AW28" s="44"/>
    </row>
    <row r="29" spans="1:49" x14ac:dyDescent="0.25">
      <c r="A29" s="43">
        <v>18</v>
      </c>
      <c r="B29" s="44"/>
      <c r="C29" s="44"/>
      <c r="D29" s="44"/>
      <c r="E29" s="44"/>
      <c r="F29" s="44"/>
      <c r="G29" s="44"/>
      <c r="H29" s="44"/>
      <c r="I29" s="44"/>
      <c r="J29" s="44"/>
      <c r="K29" s="44"/>
      <c r="L29" s="44"/>
      <c r="M29" s="44">
        <v>23.84</v>
      </c>
      <c r="N29" s="44">
        <v>22.38</v>
      </c>
      <c r="O29" s="44">
        <v>21.14</v>
      </c>
      <c r="P29" s="44">
        <v>20.07</v>
      </c>
      <c r="Q29" s="44">
        <v>19.13</v>
      </c>
      <c r="R29" s="44">
        <v>18.309999999999999</v>
      </c>
      <c r="S29" s="44">
        <v>17.579999999999998</v>
      </c>
      <c r="T29" s="44">
        <v>16.93</v>
      </c>
      <c r="U29" s="44">
        <v>16.350000000000001</v>
      </c>
      <c r="V29" s="44">
        <v>15.83</v>
      </c>
      <c r="W29" s="44">
        <v>15.35</v>
      </c>
      <c r="X29" s="44">
        <v>14.92</v>
      </c>
      <c r="Y29" s="44">
        <v>14.53</v>
      </c>
      <c r="Z29" s="44">
        <v>14.17</v>
      </c>
      <c r="AA29" s="44">
        <v>13.84</v>
      </c>
      <c r="AB29" s="44">
        <v>13.54</v>
      </c>
      <c r="AC29" s="44">
        <v>13.26</v>
      </c>
      <c r="AD29" s="44">
        <v>13.01</v>
      </c>
      <c r="AE29" s="44">
        <v>12.77</v>
      </c>
      <c r="AF29" s="44">
        <v>12.55</v>
      </c>
      <c r="AG29" s="44">
        <v>12.34</v>
      </c>
      <c r="AH29" s="44">
        <v>12.15</v>
      </c>
      <c r="AI29" s="44">
        <v>11.98</v>
      </c>
      <c r="AJ29" s="44">
        <v>11.81</v>
      </c>
      <c r="AK29" s="44">
        <v>11.66</v>
      </c>
      <c r="AL29" s="44">
        <v>11.51</v>
      </c>
      <c r="AM29" s="44">
        <v>11.38</v>
      </c>
      <c r="AN29" s="44">
        <v>11.25</v>
      </c>
      <c r="AO29" s="44">
        <v>11.14</v>
      </c>
      <c r="AP29" s="44">
        <v>11.03</v>
      </c>
      <c r="AQ29" s="44">
        <v>10.92</v>
      </c>
      <c r="AR29" s="44">
        <v>10.83</v>
      </c>
      <c r="AS29" s="44">
        <v>10.74</v>
      </c>
      <c r="AT29" s="44">
        <v>10.66</v>
      </c>
      <c r="AU29" s="44">
        <v>10.58</v>
      </c>
      <c r="AV29" s="44"/>
      <c r="AW29" s="44"/>
    </row>
    <row r="30" spans="1:49" x14ac:dyDescent="0.25">
      <c r="A30" s="43">
        <v>19</v>
      </c>
      <c r="B30" s="44"/>
      <c r="C30" s="44"/>
      <c r="D30" s="44"/>
      <c r="E30" s="44"/>
      <c r="F30" s="44"/>
      <c r="G30" s="44"/>
      <c r="H30" s="44"/>
      <c r="I30" s="44"/>
      <c r="J30" s="44"/>
      <c r="K30" s="44"/>
      <c r="L30" s="44"/>
      <c r="M30" s="44">
        <v>24.22</v>
      </c>
      <c r="N30" s="44">
        <v>22.74</v>
      </c>
      <c r="O30" s="44">
        <v>21.48</v>
      </c>
      <c r="P30" s="44">
        <v>20.39</v>
      </c>
      <c r="Q30" s="44">
        <v>19.440000000000001</v>
      </c>
      <c r="R30" s="44">
        <v>18.600000000000001</v>
      </c>
      <c r="S30" s="44">
        <v>17.86</v>
      </c>
      <c r="T30" s="44">
        <v>17.2</v>
      </c>
      <c r="U30" s="44">
        <v>16.61</v>
      </c>
      <c r="V30" s="44">
        <v>16.079999999999998</v>
      </c>
      <c r="W30" s="44">
        <v>15.6</v>
      </c>
      <c r="X30" s="44">
        <v>15.16</v>
      </c>
      <c r="Y30" s="44">
        <v>14.77</v>
      </c>
      <c r="Z30" s="44">
        <v>14.4</v>
      </c>
      <c r="AA30" s="44">
        <v>14.07</v>
      </c>
      <c r="AB30" s="44">
        <v>13.76</v>
      </c>
      <c r="AC30" s="44">
        <v>13.48</v>
      </c>
      <c r="AD30" s="44">
        <v>13.22</v>
      </c>
      <c r="AE30" s="44">
        <v>12.98</v>
      </c>
      <c r="AF30" s="44">
        <v>12.76</v>
      </c>
      <c r="AG30" s="44">
        <v>12.55</v>
      </c>
      <c r="AH30" s="44">
        <v>12.35</v>
      </c>
      <c r="AI30" s="44">
        <v>12.17</v>
      </c>
      <c r="AJ30" s="44">
        <v>12.01</v>
      </c>
      <c r="AK30" s="44">
        <v>11.85</v>
      </c>
      <c r="AL30" s="44">
        <v>11.71</v>
      </c>
      <c r="AM30" s="44">
        <v>11.57</v>
      </c>
      <c r="AN30" s="44">
        <v>11.44</v>
      </c>
      <c r="AO30" s="44">
        <v>11.33</v>
      </c>
      <c r="AP30" s="44">
        <v>11.22</v>
      </c>
      <c r="AQ30" s="44">
        <v>11.11</v>
      </c>
      <c r="AR30" s="44">
        <v>11.02</v>
      </c>
      <c r="AS30" s="44">
        <v>10.93</v>
      </c>
      <c r="AT30" s="44">
        <v>10.85</v>
      </c>
      <c r="AU30" s="44"/>
      <c r="AV30" s="44"/>
      <c r="AW30" s="44"/>
    </row>
    <row r="31" spans="1:49" x14ac:dyDescent="0.25">
      <c r="A31" s="43">
        <v>20</v>
      </c>
      <c r="B31" s="44"/>
      <c r="C31" s="44"/>
      <c r="D31" s="44"/>
      <c r="E31" s="44"/>
      <c r="F31" s="44"/>
      <c r="G31" s="44"/>
      <c r="H31" s="44"/>
      <c r="I31" s="44"/>
      <c r="J31" s="44"/>
      <c r="K31" s="44"/>
      <c r="L31" s="44"/>
      <c r="M31" s="44">
        <v>24.55</v>
      </c>
      <c r="N31" s="44">
        <v>23.05</v>
      </c>
      <c r="O31" s="44">
        <v>21.77</v>
      </c>
      <c r="P31" s="44">
        <v>20.67</v>
      </c>
      <c r="Q31" s="44">
        <v>19.7</v>
      </c>
      <c r="R31" s="44">
        <v>18.86</v>
      </c>
      <c r="S31" s="44">
        <v>18.11</v>
      </c>
      <c r="T31" s="44">
        <v>17.440000000000001</v>
      </c>
      <c r="U31" s="44">
        <v>16.84</v>
      </c>
      <c r="V31" s="44">
        <v>16.3</v>
      </c>
      <c r="W31" s="44">
        <v>15.82</v>
      </c>
      <c r="X31" s="44">
        <v>15.37</v>
      </c>
      <c r="Y31" s="44">
        <v>14.97</v>
      </c>
      <c r="Z31" s="44">
        <v>14.6</v>
      </c>
      <c r="AA31" s="44">
        <v>14.27</v>
      </c>
      <c r="AB31" s="44">
        <v>13.96</v>
      </c>
      <c r="AC31" s="44">
        <v>13.67</v>
      </c>
      <c r="AD31" s="44">
        <v>13.41</v>
      </c>
      <c r="AE31" s="44">
        <v>13.16</v>
      </c>
      <c r="AF31" s="44">
        <v>12.94</v>
      </c>
      <c r="AG31" s="44">
        <v>12.73</v>
      </c>
      <c r="AH31" s="44">
        <v>12.53</v>
      </c>
      <c r="AI31" s="44">
        <v>12.35</v>
      </c>
      <c r="AJ31" s="44">
        <v>12.18</v>
      </c>
      <c r="AK31" s="44">
        <v>12.02</v>
      </c>
      <c r="AL31" s="44">
        <v>11.88</v>
      </c>
      <c r="AM31" s="44">
        <v>11.74</v>
      </c>
      <c r="AN31" s="44">
        <v>11.62</v>
      </c>
      <c r="AO31" s="44">
        <v>11.5</v>
      </c>
      <c r="AP31" s="44">
        <v>11.39</v>
      </c>
      <c r="AQ31" s="44">
        <v>11.29</v>
      </c>
      <c r="AR31" s="44">
        <v>11.19</v>
      </c>
      <c r="AS31" s="44">
        <v>11.1</v>
      </c>
      <c r="AT31" s="44"/>
      <c r="AU31" s="44"/>
      <c r="AV31" s="44"/>
      <c r="AW31" s="44"/>
    </row>
    <row r="32" spans="1:49" x14ac:dyDescent="0.25">
      <c r="A32" s="43">
        <v>21</v>
      </c>
      <c r="B32" s="44"/>
      <c r="C32" s="44"/>
      <c r="D32" s="44"/>
      <c r="E32" s="44"/>
      <c r="F32" s="44"/>
      <c r="G32" s="44"/>
      <c r="H32" s="44"/>
      <c r="I32" s="44"/>
      <c r="J32" s="44"/>
      <c r="K32" s="44"/>
      <c r="L32" s="44"/>
      <c r="M32" s="44">
        <v>24.89</v>
      </c>
      <c r="N32" s="44">
        <v>23.37</v>
      </c>
      <c r="O32" s="44">
        <v>22.07</v>
      </c>
      <c r="P32" s="44">
        <v>20.95</v>
      </c>
      <c r="Q32" s="44">
        <v>19.98</v>
      </c>
      <c r="R32" s="44">
        <v>19.12</v>
      </c>
      <c r="S32" s="44">
        <v>18.36</v>
      </c>
      <c r="T32" s="44">
        <v>17.68</v>
      </c>
      <c r="U32" s="44">
        <v>17.079999999999998</v>
      </c>
      <c r="V32" s="44">
        <v>16.53</v>
      </c>
      <c r="W32" s="44">
        <v>16.04</v>
      </c>
      <c r="X32" s="44">
        <v>15.59</v>
      </c>
      <c r="Y32" s="44">
        <v>15.18</v>
      </c>
      <c r="Z32" s="44">
        <v>14.81</v>
      </c>
      <c r="AA32" s="44">
        <v>14.47</v>
      </c>
      <c r="AB32" s="44">
        <v>14.15</v>
      </c>
      <c r="AC32" s="44">
        <v>13.86</v>
      </c>
      <c r="AD32" s="44">
        <v>13.6</v>
      </c>
      <c r="AE32" s="44">
        <v>13.35</v>
      </c>
      <c r="AF32" s="44">
        <v>13.12</v>
      </c>
      <c r="AG32" s="44">
        <v>12.91</v>
      </c>
      <c r="AH32" s="44">
        <v>12.71</v>
      </c>
      <c r="AI32" s="44">
        <v>12.53</v>
      </c>
      <c r="AJ32" s="44">
        <v>12.36</v>
      </c>
      <c r="AK32" s="44">
        <v>12.2</v>
      </c>
      <c r="AL32" s="44">
        <v>12.05</v>
      </c>
      <c r="AM32" s="44">
        <v>11.92</v>
      </c>
      <c r="AN32" s="44">
        <v>11.79</v>
      </c>
      <c r="AO32" s="44">
        <v>11.67</v>
      </c>
      <c r="AP32" s="44">
        <v>11.56</v>
      </c>
      <c r="AQ32" s="44">
        <v>11.46</v>
      </c>
      <c r="AR32" s="44">
        <v>11.37</v>
      </c>
      <c r="AS32" s="44"/>
      <c r="AT32" s="44"/>
      <c r="AU32" s="44"/>
      <c r="AV32" s="44"/>
      <c r="AW32" s="44"/>
    </row>
    <row r="33" spans="1:49" x14ac:dyDescent="0.25">
      <c r="A33" s="43">
        <v>22</v>
      </c>
      <c r="B33" s="44"/>
      <c r="C33" s="44"/>
      <c r="D33" s="44"/>
      <c r="E33" s="44"/>
      <c r="F33" s="44"/>
      <c r="G33" s="44"/>
      <c r="H33" s="44"/>
      <c r="I33" s="44"/>
      <c r="J33" s="44"/>
      <c r="K33" s="44"/>
      <c r="L33" s="44"/>
      <c r="M33" s="44">
        <v>25.22</v>
      </c>
      <c r="N33" s="44">
        <v>23.69</v>
      </c>
      <c r="O33" s="44">
        <v>22.37</v>
      </c>
      <c r="P33" s="44">
        <v>21.24</v>
      </c>
      <c r="Q33" s="44">
        <v>20.25</v>
      </c>
      <c r="R33" s="44">
        <v>19.38</v>
      </c>
      <c r="S33" s="44">
        <v>18.61</v>
      </c>
      <c r="T33" s="44">
        <v>17.920000000000002</v>
      </c>
      <c r="U33" s="44">
        <v>17.309999999999999</v>
      </c>
      <c r="V33" s="44">
        <v>16.760000000000002</v>
      </c>
      <c r="W33" s="44">
        <v>16.260000000000002</v>
      </c>
      <c r="X33" s="44">
        <v>15.8</v>
      </c>
      <c r="Y33" s="44">
        <v>15.39</v>
      </c>
      <c r="Z33" s="44">
        <v>15.01</v>
      </c>
      <c r="AA33" s="44">
        <v>14.67</v>
      </c>
      <c r="AB33" s="44">
        <v>14.35</v>
      </c>
      <c r="AC33" s="44">
        <v>14.06</v>
      </c>
      <c r="AD33" s="44">
        <v>13.79</v>
      </c>
      <c r="AE33" s="44">
        <v>13.54</v>
      </c>
      <c r="AF33" s="44">
        <v>13.31</v>
      </c>
      <c r="AG33" s="44">
        <v>13.09</v>
      </c>
      <c r="AH33" s="44">
        <v>12.9</v>
      </c>
      <c r="AI33" s="44">
        <v>12.71</v>
      </c>
      <c r="AJ33" s="44">
        <v>12.54</v>
      </c>
      <c r="AK33" s="44">
        <v>12.38</v>
      </c>
      <c r="AL33" s="44">
        <v>12.23</v>
      </c>
      <c r="AM33" s="44">
        <v>12.1</v>
      </c>
      <c r="AN33" s="44">
        <v>11.97</v>
      </c>
      <c r="AO33" s="44">
        <v>11.85</v>
      </c>
      <c r="AP33" s="44">
        <v>11.74</v>
      </c>
      <c r="AQ33" s="44">
        <v>11.64</v>
      </c>
      <c r="AR33" s="44"/>
      <c r="AS33" s="44"/>
      <c r="AT33" s="44"/>
      <c r="AU33" s="44"/>
      <c r="AV33" s="44"/>
      <c r="AW33" s="44"/>
    </row>
    <row r="34" spans="1:49" x14ac:dyDescent="0.25">
      <c r="A34" s="43">
        <v>23</v>
      </c>
      <c r="B34" s="44"/>
      <c r="C34" s="44"/>
      <c r="D34" s="44"/>
      <c r="E34" s="44"/>
      <c r="F34" s="44"/>
      <c r="G34" s="44"/>
      <c r="H34" s="44"/>
      <c r="I34" s="44"/>
      <c r="J34" s="44"/>
      <c r="K34" s="44"/>
      <c r="L34" s="44"/>
      <c r="M34" s="44">
        <v>25.56</v>
      </c>
      <c r="N34" s="44">
        <v>24.01</v>
      </c>
      <c r="O34" s="44">
        <v>22.67</v>
      </c>
      <c r="P34" s="44">
        <v>21.52</v>
      </c>
      <c r="Q34" s="44">
        <v>20.52</v>
      </c>
      <c r="R34" s="44">
        <v>19.64</v>
      </c>
      <c r="S34" s="44">
        <v>18.86</v>
      </c>
      <c r="T34" s="44">
        <v>18.170000000000002</v>
      </c>
      <c r="U34" s="44">
        <v>17.55</v>
      </c>
      <c r="V34" s="44">
        <v>16.989999999999998</v>
      </c>
      <c r="W34" s="44">
        <v>16.48</v>
      </c>
      <c r="X34" s="44">
        <v>16.02</v>
      </c>
      <c r="Y34" s="44">
        <v>15.6</v>
      </c>
      <c r="Z34" s="44">
        <v>15.22</v>
      </c>
      <c r="AA34" s="44">
        <v>14.87</v>
      </c>
      <c r="AB34" s="44">
        <v>14.55</v>
      </c>
      <c r="AC34" s="44">
        <v>14.26</v>
      </c>
      <c r="AD34" s="44">
        <v>13.98</v>
      </c>
      <c r="AE34" s="44">
        <v>13.73</v>
      </c>
      <c r="AF34" s="44">
        <v>13.5</v>
      </c>
      <c r="AG34" s="44">
        <v>13.28</v>
      </c>
      <c r="AH34" s="44">
        <v>13.08</v>
      </c>
      <c r="AI34" s="44">
        <v>12.9</v>
      </c>
      <c r="AJ34" s="44">
        <v>12.72</v>
      </c>
      <c r="AK34" s="44">
        <v>12.57</v>
      </c>
      <c r="AL34" s="44">
        <v>12.42</v>
      </c>
      <c r="AM34" s="44">
        <v>12.28</v>
      </c>
      <c r="AN34" s="44">
        <v>12.15</v>
      </c>
      <c r="AO34" s="44">
        <v>12.03</v>
      </c>
      <c r="AP34" s="44">
        <v>11.93</v>
      </c>
      <c r="AQ34" s="44"/>
      <c r="AR34" s="44"/>
      <c r="AS34" s="44"/>
      <c r="AT34" s="44"/>
      <c r="AU34" s="44"/>
      <c r="AV34" s="44"/>
      <c r="AW34" s="44"/>
    </row>
    <row r="35" spans="1:49" x14ac:dyDescent="0.25">
      <c r="A35" s="43">
        <v>24</v>
      </c>
      <c r="B35" s="44"/>
      <c r="C35" s="44"/>
      <c r="D35" s="44"/>
      <c r="E35" s="44"/>
      <c r="F35" s="44"/>
      <c r="G35" s="44"/>
      <c r="H35" s="44"/>
      <c r="I35" s="44"/>
      <c r="J35" s="44"/>
      <c r="K35" s="44"/>
      <c r="L35" s="44"/>
      <c r="M35" s="44">
        <v>25.91</v>
      </c>
      <c r="N35" s="44">
        <v>24.33</v>
      </c>
      <c r="O35" s="44">
        <v>22.98</v>
      </c>
      <c r="P35" s="44">
        <v>21.82</v>
      </c>
      <c r="Q35" s="44">
        <v>20.8</v>
      </c>
      <c r="R35" s="44">
        <v>19.91</v>
      </c>
      <c r="S35" s="44">
        <v>19.12</v>
      </c>
      <c r="T35" s="44">
        <v>18.420000000000002</v>
      </c>
      <c r="U35" s="44">
        <v>17.79</v>
      </c>
      <c r="V35" s="44">
        <v>17.22</v>
      </c>
      <c r="W35" s="44">
        <v>16.71</v>
      </c>
      <c r="X35" s="44">
        <v>16.239999999999998</v>
      </c>
      <c r="Y35" s="44">
        <v>15.82</v>
      </c>
      <c r="Z35" s="44">
        <v>15.43</v>
      </c>
      <c r="AA35" s="44">
        <v>15.08</v>
      </c>
      <c r="AB35" s="44">
        <v>14.76</v>
      </c>
      <c r="AC35" s="44">
        <v>14.46</v>
      </c>
      <c r="AD35" s="44">
        <v>14.18</v>
      </c>
      <c r="AE35" s="44">
        <v>13.93</v>
      </c>
      <c r="AF35" s="44">
        <v>13.69</v>
      </c>
      <c r="AG35" s="44">
        <v>13.48</v>
      </c>
      <c r="AH35" s="44">
        <v>13.27</v>
      </c>
      <c r="AI35" s="44">
        <v>13.09</v>
      </c>
      <c r="AJ35" s="44">
        <v>12.91</v>
      </c>
      <c r="AK35" s="44">
        <v>12.75</v>
      </c>
      <c r="AL35" s="44">
        <v>12.61</v>
      </c>
      <c r="AM35" s="44">
        <v>12.47</v>
      </c>
      <c r="AN35" s="44">
        <v>12.34</v>
      </c>
      <c r="AO35" s="44">
        <v>12.22</v>
      </c>
      <c r="AP35" s="44"/>
      <c r="AQ35" s="44"/>
      <c r="AR35" s="44"/>
      <c r="AS35" s="44"/>
      <c r="AT35" s="44"/>
      <c r="AU35" s="44"/>
      <c r="AV35" s="44"/>
      <c r="AW35" s="44"/>
    </row>
    <row r="36" spans="1:49" x14ac:dyDescent="0.25">
      <c r="A36" s="43">
        <v>25</v>
      </c>
      <c r="B36" s="44"/>
      <c r="C36" s="44"/>
      <c r="D36" s="44"/>
      <c r="E36" s="44"/>
      <c r="F36" s="44"/>
      <c r="G36" s="44"/>
      <c r="H36" s="44"/>
      <c r="I36" s="44"/>
      <c r="J36" s="44"/>
      <c r="K36" s="44"/>
      <c r="L36" s="44"/>
      <c r="M36" s="44">
        <v>26.26</v>
      </c>
      <c r="N36" s="44">
        <v>24.66</v>
      </c>
      <c r="O36" s="44">
        <v>23.29</v>
      </c>
      <c r="P36" s="44">
        <v>22.11</v>
      </c>
      <c r="Q36" s="44">
        <v>21.09</v>
      </c>
      <c r="R36" s="44">
        <v>20.18</v>
      </c>
      <c r="S36" s="44">
        <v>19.38</v>
      </c>
      <c r="T36" s="44">
        <v>18.670000000000002</v>
      </c>
      <c r="U36" s="44">
        <v>18.03</v>
      </c>
      <c r="V36" s="44">
        <v>17.46</v>
      </c>
      <c r="W36" s="44">
        <v>16.940000000000001</v>
      </c>
      <c r="X36" s="44">
        <v>16.47</v>
      </c>
      <c r="Y36" s="44">
        <v>16.04</v>
      </c>
      <c r="Z36" s="44">
        <v>15.65</v>
      </c>
      <c r="AA36" s="44">
        <v>15.29</v>
      </c>
      <c r="AB36" s="44">
        <v>14.97</v>
      </c>
      <c r="AC36" s="44">
        <v>14.66</v>
      </c>
      <c r="AD36" s="44">
        <v>14.39</v>
      </c>
      <c r="AE36" s="44">
        <v>14.13</v>
      </c>
      <c r="AF36" s="44">
        <v>13.89</v>
      </c>
      <c r="AG36" s="44">
        <v>13.67</v>
      </c>
      <c r="AH36" s="44">
        <v>13.47</v>
      </c>
      <c r="AI36" s="44">
        <v>13.28</v>
      </c>
      <c r="AJ36" s="44">
        <v>13.11</v>
      </c>
      <c r="AK36" s="44">
        <v>12.95</v>
      </c>
      <c r="AL36" s="44">
        <v>12.8</v>
      </c>
      <c r="AM36" s="44">
        <v>12.66</v>
      </c>
      <c r="AN36" s="44">
        <v>12.54</v>
      </c>
      <c r="AO36" s="44"/>
      <c r="AP36" s="44"/>
      <c r="AQ36" s="44"/>
      <c r="AR36" s="44"/>
      <c r="AS36" s="44"/>
      <c r="AT36" s="44"/>
      <c r="AU36" s="44"/>
      <c r="AV36" s="44"/>
      <c r="AW36" s="44"/>
    </row>
    <row r="37" spans="1:49" x14ac:dyDescent="0.25">
      <c r="A37" s="43">
        <v>26</v>
      </c>
      <c r="B37" s="44"/>
      <c r="C37" s="44"/>
      <c r="D37" s="44"/>
      <c r="E37" s="44"/>
      <c r="F37" s="44"/>
      <c r="G37" s="44"/>
      <c r="H37" s="44"/>
      <c r="I37" s="44"/>
      <c r="J37" s="44"/>
      <c r="K37" s="44"/>
      <c r="L37" s="44"/>
      <c r="M37" s="44">
        <v>26.62</v>
      </c>
      <c r="N37" s="44">
        <v>25</v>
      </c>
      <c r="O37" s="44">
        <v>23.61</v>
      </c>
      <c r="P37" s="44">
        <v>22.42</v>
      </c>
      <c r="Q37" s="44">
        <v>21.37</v>
      </c>
      <c r="R37" s="44">
        <v>20.46</v>
      </c>
      <c r="S37" s="44">
        <v>19.649999999999999</v>
      </c>
      <c r="T37" s="44">
        <v>18.93</v>
      </c>
      <c r="U37" s="44">
        <v>18.28</v>
      </c>
      <c r="V37" s="44">
        <v>17.7</v>
      </c>
      <c r="W37" s="44">
        <v>17.18</v>
      </c>
      <c r="X37" s="44">
        <v>16.7</v>
      </c>
      <c r="Y37" s="44">
        <v>16.27</v>
      </c>
      <c r="Z37" s="44">
        <v>15.87</v>
      </c>
      <c r="AA37" s="44">
        <v>15.51</v>
      </c>
      <c r="AB37" s="44">
        <v>15.18</v>
      </c>
      <c r="AC37" s="44">
        <v>14.87</v>
      </c>
      <c r="AD37" s="44">
        <v>14.59</v>
      </c>
      <c r="AE37" s="44">
        <v>14.34</v>
      </c>
      <c r="AF37" s="44">
        <v>14.1</v>
      </c>
      <c r="AG37" s="44">
        <v>13.88</v>
      </c>
      <c r="AH37" s="44">
        <v>13.67</v>
      </c>
      <c r="AI37" s="44">
        <v>13.49</v>
      </c>
      <c r="AJ37" s="44">
        <v>13.31</v>
      </c>
      <c r="AK37" s="44">
        <v>13.15</v>
      </c>
      <c r="AL37" s="44">
        <v>13</v>
      </c>
      <c r="AM37" s="44">
        <v>12.87</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c r="L38" s="44"/>
      <c r="M38" s="44">
        <v>26.98</v>
      </c>
      <c r="N38" s="44">
        <v>25.34</v>
      </c>
      <c r="O38" s="44">
        <v>23.94</v>
      </c>
      <c r="P38" s="44">
        <v>22.72</v>
      </c>
      <c r="Q38" s="44">
        <v>21.67</v>
      </c>
      <c r="R38" s="44">
        <v>20.74</v>
      </c>
      <c r="S38" s="44">
        <v>19.920000000000002</v>
      </c>
      <c r="T38" s="44">
        <v>19.190000000000001</v>
      </c>
      <c r="U38" s="44">
        <v>18.54</v>
      </c>
      <c r="V38" s="44">
        <v>17.95</v>
      </c>
      <c r="W38" s="44">
        <v>17.420000000000002</v>
      </c>
      <c r="X38" s="44">
        <v>16.940000000000001</v>
      </c>
      <c r="Y38" s="44">
        <v>16.5</v>
      </c>
      <c r="Z38" s="44">
        <v>16.100000000000001</v>
      </c>
      <c r="AA38" s="44">
        <v>15.73</v>
      </c>
      <c r="AB38" s="44">
        <v>15.4</v>
      </c>
      <c r="AC38" s="44">
        <v>15.09</v>
      </c>
      <c r="AD38" s="44">
        <v>14.81</v>
      </c>
      <c r="AE38" s="44">
        <v>14.55</v>
      </c>
      <c r="AF38" s="44">
        <v>14.31</v>
      </c>
      <c r="AG38" s="44">
        <v>14.09</v>
      </c>
      <c r="AH38" s="44">
        <v>13.88</v>
      </c>
      <c r="AI38" s="44">
        <v>13.7</v>
      </c>
      <c r="AJ38" s="44">
        <v>13.52</v>
      </c>
      <c r="AK38" s="44">
        <v>13.36</v>
      </c>
      <c r="AL38" s="44">
        <v>13.21</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c r="L39" s="44"/>
      <c r="M39" s="44">
        <v>27.35</v>
      </c>
      <c r="N39" s="44">
        <v>25.68</v>
      </c>
      <c r="O39" s="44">
        <v>24.26</v>
      </c>
      <c r="P39" s="44">
        <v>23.04</v>
      </c>
      <c r="Q39" s="44">
        <v>21.97</v>
      </c>
      <c r="R39" s="44">
        <v>21.03</v>
      </c>
      <c r="S39" s="44">
        <v>20.2</v>
      </c>
      <c r="T39" s="44">
        <v>19.46</v>
      </c>
      <c r="U39" s="44">
        <v>18.8</v>
      </c>
      <c r="V39" s="44">
        <v>18.2</v>
      </c>
      <c r="W39" s="44">
        <v>17.66</v>
      </c>
      <c r="X39" s="44">
        <v>17.18</v>
      </c>
      <c r="Y39" s="44">
        <v>16.73</v>
      </c>
      <c r="Z39" s="44">
        <v>16.329999999999998</v>
      </c>
      <c r="AA39" s="44">
        <v>15.96</v>
      </c>
      <c r="AB39" s="44">
        <v>15.62</v>
      </c>
      <c r="AC39" s="44">
        <v>15.31</v>
      </c>
      <c r="AD39" s="44">
        <v>15.03</v>
      </c>
      <c r="AE39" s="44">
        <v>14.77</v>
      </c>
      <c r="AF39" s="44">
        <v>14.53</v>
      </c>
      <c r="AG39" s="44">
        <v>14.3</v>
      </c>
      <c r="AH39" s="44">
        <v>14.1</v>
      </c>
      <c r="AI39" s="44">
        <v>13.91</v>
      </c>
      <c r="AJ39" s="44">
        <v>13.74</v>
      </c>
      <c r="AK39" s="44">
        <v>13.58</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c r="L40" s="44"/>
      <c r="M40" s="44">
        <v>27.72</v>
      </c>
      <c r="N40" s="44">
        <v>26.03</v>
      </c>
      <c r="O40" s="44">
        <v>24.6</v>
      </c>
      <c r="P40" s="44">
        <v>23.35</v>
      </c>
      <c r="Q40" s="44">
        <v>22.27</v>
      </c>
      <c r="R40" s="44">
        <v>21.32</v>
      </c>
      <c r="S40" s="44">
        <v>20.48</v>
      </c>
      <c r="T40" s="44">
        <v>19.73</v>
      </c>
      <c r="U40" s="44">
        <v>19.059999999999999</v>
      </c>
      <c r="V40" s="44">
        <v>18.46</v>
      </c>
      <c r="W40" s="44">
        <v>17.91</v>
      </c>
      <c r="X40" s="44">
        <v>17.420000000000002</v>
      </c>
      <c r="Y40" s="44">
        <v>16.97</v>
      </c>
      <c r="Z40" s="44">
        <v>16.57</v>
      </c>
      <c r="AA40" s="44">
        <v>16.190000000000001</v>
      </c>
      <c r="AB40" s="44">
        <v>15.85</v>
      </c>
      <c r="AC40" s="44">
        <v>15.54</v>
      </c>
      <c r="AD40" s="44">
        <v>15.26</v>
      </c>
      <c r="AE40" s="44">
        <v>14.99</v>
      </c>
      <c r="AF40" s="44">
        <v>14.75</v>
      </c>
      <c r="AG40" s="44">
        <v>14.53</v>
      </c>
      <c r="AH40" s="44">
        <v>14.32</v>
      </c>
      <c r="AI40" s="44">
        <v>14.13</v>
      </c>
      <c r="AJ40" s="44">
        <v>13.96</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c r="L41" s="44"/>
      <c r="M41" s="44">
        <v>28.09</v>
      </c>
      <c r="N41" s="44">
        <v>26.39</v>
      </c>
      <c r="O41" s="44">
        <v>24.93</v>
      </c>
      <c r="P41" s="44">
        <v>23.67</v>
      </c>
      <c r="Q41" s="44">
        <v>22.57</v>
      </c>
      <c r="R41" s="44">
        <v>21.61</v>
      </c>
      <c r="S41" s="44">
        <v>20.76</v>
      </c>
      <c r="T41" s="44">
        <v>20</v>
      </c>
      <c r="U41" s="44">
        <v>19.32</v>
      </c>
      <c r="V41" s="44">
        <v>18.72</v>
      </c>
      <c r="W41" s="44">
        <v>18.170000000000002</v>
      </c>
      <c r="X41" s="44">
        <v>17.670000000000002</v>
      </c>
      <c r="Y41" s="44">
        <v>17.22</v>
      </c>
      <c r="Z41" s="44">
        <v>16.809999999999999</v>
      </c>
      <c r="AA41" s="44">
        <v>16.43</v>
      </c>
      <c r="AB41" s="44">
        <v>16.09</v>
      </c>
      <c r="AC41" s="44">
        <v>15.77</v>
      </c>
      <c r="AD41" s="44">
        <v>15.49</v>
      </c>
      <c r="AE41" s="44">
        <v>15.22</v>
      </c>
      <c r="AF41" s="44">
        <v>14.98</v>
      </c>
      <c r="AG41" s="44">
        <v>14.76</v>
      </c>
      <c r="AH41" s="44">
        <v>14.55</v>
      </c>
      <c r="AI41" s="44">
        <v>14.36</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c r="L42" s="44"/>
      <c r="M42" s="44">
        <v>28.47</v>
      </c>
      <c r="N42" s="44">
        <v>26.74</v>
      </c>
      <c r="O42" s="44">
        <v>25.27</v>
      </c>
      <c r="P42" s="44">
        <v>23.99</v>
      </c>
      <c r="Q42" s="44">
        <v>22.88</v>
      </c>
      <c r="R42" s="44">
        <v>21.91</v>
      </c>
      <c r="S42" s="44">
        <v>21.05</v>
      </c>
      <c r="T42" s="44">
        <v>20.28</v>
      </c>
      <c r="U42" s="44">
        <v>19.59</v>
      </c>
      <c r="V42" s="44">
        <v>18.98</v>
      </c>
      <c r="W42" s="44">
        <v>18.420000000000002</v>
      </c>
      <c r="X42" s="44">
        <v>17.920000000000002</v>
      </c>
      <c r="Y42" s="44">
        <v>17.47</v>
      </c>
      <c r="Z42" s="44">
        <v>17.05</v>
      </c>
      <c r="AA42" s="44">
        <v>16.670000000000002</v>
      </c>
      <c r="AB42" s="44">
        <v>16.329999999999998</v>
      </c>
      <c r="AC42" s="44">
        <v>16.010000000000002</v>
      </c>
      <c r="AD42" s="44">
        <v>15.72</v>
      </c>
      <c r="AE42" s="44">
        <v>15.46</v>
      </c>
      <c r="AF42" s="44">
        <v>15.22</v>
      </c>
      <c r="AG42" s="44">
        <v>14.99</v>
      </c>
      <c r="AH42" s="44">
        <v>14.79</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c r="L43" s="44"/>
      <c r="M43" s="44">
        <v>28.85</v>
      </c>
      <c r="N43" s="44">
        <v>27.1</v>
      </c>
      <c r="O43" s="44">
        <v>25.61</v>
      </c>
      <c r="P43" s="44">
        <v>24.32</v>
      </c>
      <c r="Q43" s="44">
        <v>23.2</v>
      </c>
      <c r="R43" s="44">
        <v>22.21</v>
      </c>
      <c r="S43" s="44">
        <v>21.34</v>
      </c>
      <c r="T43" s="44">
        <v>20.56</v>
      </c>
      <c r="U43" s="44">
        <v>19.87</v>
      </c>
      <c r="V43" s="44">
        <v>19.25</v>
      </c>
      <c r="W43" s="44">
        <v>18.690000000000001</v>
      </c>
      <c r="X43" s="44">
        <v>18.18</v>
      </c>
      <c r="Y43" s="44">
        <v>17.72</v>
      </c>
      <c r="Z43" s="44">
        <v>17.3</v>
      </c>
      <c r="AA43" s="44">
        <v>16.920000000000002</v>
      </c>
      <c r="AB43" s="44">
        <v>16.579999999999998</v>
      </c>
      <c r="AC43" s="44">
        <v>16.260000000000002</v>
      </c>
      <c r="AD43" s="44">
        <v>15.97</v>
      </c>
      <c r="AE43" s="44">
        <v>15.7</v>
      </c>
      <c r="AF43" s="44">
        <v>15.46</v>
      </c>
      <c r="AG43" s="44">
        <v>15.24</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c r="L44" s="44"/>
      <c r="M44" s="44">
        <v>29.24</v>
      </c>
      <c r="N44" s="44">
        <v>27.47</v>
      </c>
      <c r="O44" s="44">
        <v>25.96</v>
      </c>
      <c r="P44" s="44">
        <v>24.65</v>
      </c>
      <c r="Q44" s="44">
        <v>23.51</v>
      </c>
      <c r="R44" s="44">
        <v>22.52</v>
      </c>
      <c r="S44" s="44">
        <v>21.63</v>
      </c>
      <c r="T44" s="44">
        <v>20.85</v>
      </c>
      <c r="U44" s="44">
        <v>20.149999999999999</v>
      </c>
      <c r="V44" s="44">
        <v>19.52</v>
      </c>
      <c r="W44" s="44">
        <v>18.96</v>
      </c>
      <c r="X44" s="44">
        <v>18.45</v>
      </c>
      <c r="Y44" s="44">
        <v>17.98</v>
      </c>
      <c r="Z44" s="44">
        <v>17.559999999999999</v>
      </c>
      <c r="AA44" s="44">
        <v>17.18</v>
      </c>
      <c r="AB44" s="44">
        <v>16.829999999999998</v>
      </c>
      <c r="AC44" s="44">
        <v>16.510000000000002</v>
      </c>
      <c r="AD44" s="44">
        <v>16.22</v>
      </c>
      <c r="AE44" s="44">
        <v>15.96</v>
      </c>
      <c r="AF44" s="44">
        <v>15.72</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c r="L45" s="44"/>
      <c r="M45" s="44">
        <v>29.64</v>
      </c>
      <c r="N45" s="44">
        <v>27.84</v>
      </c>
      <c r="O45" s="44">
        <v>26.31</v>
      </c>
      <c r="P45" s="44">
        <v>24.99</v>
      </c>
      <c r="Q45" s="44">
        <v>23.84</v>
      </c>
      <c r="R45" s="44">
        <v>22.83</v>
      </c>
      <c r="S45" s="44">
        <v>21.94</v>
      </c>
      <c r="T45" s="44">
        <v>21.15</v>
      </c>
      <c r="U45" s="44">
        <v>20.440000000000001</v>
      </c>
      <c r="V45" s="44">
        <v>19.8</v>
      </c>
      <c r="W45" s="44">
        <v>19.23</v>
      </c>
      <c r="X45" s="44">
        <v>18.72</v>
      </c>
      <c r="Y45" s="44">
        <v>18.25</v>
      </c>
      <c r="Z45" s="44">
        <v>17.829999999999998</v>
      </c>
      <c r="AA45" s="44">
        <v>17.45</v>
      </c>
      <c r="AB45" s="44">
        <v>17.100000000000001</v>
      </c>
      <c r="AC45" s="44">
        <v>16.78</v>
      </c>
      <c r="AD45" s="44">
        <v>16.489999999999998</v>
      </c>
      <c r="AE45" s="44">
        <v>16.22</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c r="L46" s="44"/>
      <c r="M46" s="44">
        <v>30.04</v>
      </c>
      <c r="N46" s="44">
        <v>28.22</v>
      </c>
      <c r="O46" s="44">
        <v>26.67</v>
      </c>
      <c r="P46" s="44">
        <v>25.33</v>
      </c>
      <c r="Q46" s="44">
        <v>24.17</v>
      </c>
      <c r="R46" s="44">
        <v>23.15</v>
      </c>
      <c r="S46" s="44">
        <v>22.25</v>
      </c>
      <c r="T46" s="44">
        <v>21.45</v>
      </c>
      <c r="U46" s="44">
        <v>20.73</v>
      </c>
      <c r="V46" s="44">
        <v>20.09</v>
      </c>
      <c r="W46" s="44">
        <v>19.52</v>
      </c>
      <c r="X46" s="44">
        <v>19</v>
      </c>
      <c r="Y46" s="44">
        <v>18.53</v>
      </c>
      <c r="Z46" s="44">
        <v>18.11</v>
      </c>
      <c r="AA46" s="44">
        <v>17.72</v>
      </c>
      <c r="AB46" s="44">
        <v>17.37</v>
      </c>
      <c r="AC46" s="44">
        <v>17.05</v>
      </c>
      <c r="AD46" s="44">
        <v>16.760000000000002</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c r="L47" s="44"/>
      <c r="M47" s="44">
        <v>30.44</v>
      </c>
      <c r="N47" s="44">
        <v>28.6</v>
      </c>
      <c r="O47" s="44">
        <v>27.04</v>
      </c>
      <c r="P47" s="44">
        <v>25.68</v>
      </c>
      <c r="Q47" s="44">
        <v>24.51</v>
      </c>
      <c r="R47" s="44">
        <v>23.48</v>
      </c>
      <c r="S47" s="44">
        <v>22.56</v>
      </c>
      <c r="T47" s="44">
        <v>21.76</v>
      </c>
      <c r="U47" s="44">
        <v>21.04</v>
      </c>
      <c r="V47" s="44">
        <v>20.39</v>
      </c>
      <c r="W47" s="44">
        <v>19.809999999999999</v>
      </c>
      <c r="X47" s="44">
        <v>19.29</v>
      </c>
      <c r="Y47" s="44">
        <v>18.82</v>
      </c>
      <c r="Z47" s="44">
        <v>18.399999999999999</v>
      </c>
      <c r="AA47" s="44">
        <v>18.010000000000002</v>
      </c>
      <c r="AB47" s="44">
        <v>17.66</v>
      </c>
      <c r="AC47" s="44">
        <v>17.34</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c r="L48" s="44"/>
      <c r="M48" s="44">
        <v>30.86</v>
      </c>
      <c r="N48" s="44">
        <v>29</v>
      </c>
      <c r="O48" s="44">
        <v>27.41</v>
      </c>
      <c r="P48" s="44">
        <v>26.04</v>
      </c>
      <c r="Q48" s="44">
        <v>24.85</v>
      </c>
      <c r="R48" s="44">
        <v>23.81</v>
      </c>
      <c r="S48" s="44">
        <v>22.89</v>
      </c>
      <c r="T48" s="44">
        <v>22.08</v>
      </c>
      <c r="U48" s="44">
        <v>21.35</v>
      </c>
      <c r="V48" s="44">
        <v>20.7</v>
      </c>
      <c r="W48" s="44">
        <v>20.12</v>
      </c>
      <c r="X48" s="44">
        <v>19.600000000000001</v>
      </c>
      <c r="Y48" s="44">
        <v>19.12</v>
      </c>
      <c r="Z48" s="44">
        <v>18.7</v>
      </c>
      <c r="AA48" s="44">
        <v>18.309999999999999</v>
      </c>
      <c r="AB48" s="44">
        <v>17.96</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c r="L49" s="44"/>
      <c r="M49" s="44">
        <v>31.28</v>
      </c>
      <c r="N49" s="44">
        <v>29.4</v>
      </c>
      <c r="O49" s="44">
        <v>27.79</v>
      </c>
      <c r="P49" s="44">
        <v>26.41</v>
      </c>
      <c r="Q49" s="44">
        <v>25.21</v>
      </c>
      <c r="R49" s="44">
        <v>24.16</v>
      </c>
      <c r="S49" s="44">
        <v>23.23</v>
      </c>
      <c r="T49" s="44">
        <v>22.41</v>
      </c>
      <c r="U49" s="44">
        <v>21.68</v>
      </c>
      <c r="V49" s="44">
        <v>21.02</v>
      </c>
      <c r="W49" s="44">
        <v>20.440000000000001</v>
      </c>
      <c r="X49" s="44">
        <v>19.91</v>
      </c>
      <c r="Y49" s="44">
        <v>19.440000000000001</v>
      </c>
      <c r="Z49" s="44">
        <v>19.010000000000002</v>
      </c>
      <c r="AA49" s="44">
        <v>18.62</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c r="L50" s="44"/>
      <c r="M50" s="44">
        <v>31.71</v>
      </c>
      <c r="N50" s="44">
        <v>29.81</v>
      </c>
      <c r="O50" s="44">
        <v>28.19</v>
      </c>
      <c r="P50" s="44">
        <v>26.79</v>
      </c>
      <c r="Q50" s="44">
        <v>25.58</v>
      </c>
      <c r="R50" s="44">
        <v>24.51</v>
      </c>
      <c r="S50" s="44">
        <v>23.58</v>
      </c>
      <c r="T50" s="44">
        <v>22.75</v>
      </c>
      <c r="U50" s="44">
        <v>22.02</v>
      </c>
      <c r="V50" s="44">
        <v>21.36</v>
      </c>
      <c r="W50" s="44">
        <v>20.77</v>
      </c>
      <c r="X50" s="44">
        <v>20.239999999999998</v>
      </c>
      <c r="Y50" s="44">
        <v>19.77</v>
      </c>
      <c r="Z50" s="44">
        <v>19.34</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c r="L51" s="44"/>
      <c r="M51" s="44">
        <v>32.159999999999997</v>
      </c>
      <c r="N51" s="44">
        <v>30.23</v>
      </c>
      <c r="O51" s="44">
        <v>28.59</v>
      </c>
      <c r="P51" s="44">
        <v>27.18</v>
      </c>
      <c r="Q51" s="44">
        <v>25.96</v>
      </c>
      <c r="R51" s="44">
        <v>24.89</v>
      </c>
      <c r="S51" s="44">
        <v>23.94</v>
      </c>
      <c r="T51" s="44">
        <v>23.11</v>
      </c>
      <c r="U51" s="44">
        <v>22.37</v>
      </c>
      <c r="V51" s="44">
        <v>21.71</v>
      </c>
      <c r="W51" s="44">
        <v>21.12</v>
      </c>
      <c r="X51" s="44">
        <v>20.59</v>
      </c>
      <c r="Y51" s="44">
        <v>20.11</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c r="L52" s="44"/>
      <c r="M52" s="44">
        <v>32.619999999999997</v>
      </c>
      <c r="N52" s="44">
        <v>30.67</v>
      </c>
      <c r="O52" s="44">
        <v>29.01</v>
      </c>
      <c r="P52" s="44">
        <v>27.59</v>
      </c>
      <c r="Q52" s="44">
        <v>26.35</v>
      </c>
      <c r="R52" s="44">
        <v>25.27</v>
      </c>
      <c r="S52" s="44">
        <v>24.32</v>
      </c>
      <c r="T52" s="44">
        <v>23.48</v>
      </c>
      <c r="U52" s="44">
        <v>22.74</v>
      </c>
      <c r="V52" s="44">
        <v>22.08</v>
      </c>
      <c r="W52" s="44">
        <v>21.48</v>
      </c>
      <c r="X52" s="44">
        <v>20.95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c r="L53" s="44"/>
      <c r="M53" s="44">
        <v>33.090000000000003</v>
      </c>
      <c r="N53" s="44">
        <v>31.12</v>
      </c>
      <c r="O53" s="44">
        <v>29.45</v>
      </c>
      <c r="P53" s="44">
        <v>28.01</v>
      </c>
      <c r="Q53" s="44">
        <v>26.76</v>
      </c>
      <c r="R53" s="44">
        <v>25.67</v>
      </c>
      <c r="S53" s="44">
        <v>24.72</v>
      </c>
      <c r="T53" s="44">
        <v>23.88</v>
      </c>
      <c r="U53" s="44">
        <v>23.13</v>
      </c>
      <c r="V53" s="44">
        <v>22.46</v>
      </c>
      <c r="W53" s="44">
        <v>21.87</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c r="L54" s="44"/>
      <c r="M54" s="44">
        <v>33.58</v>
      </c>
      <c r="N54" s="44">
        <v>31.59</v>
      </c>
      <c r="O54" s="44">
        <v>29.9</v>
      </c>
      <c r="P54" s="44">
        <v>28.45</v>
      </c>
      <c r="Q54" s="44">
        <v>27.19</v>
      </c>
      <c r="R54" s="44">
        <v>26.1</v>
      </c>
      <c r="S54" s="44">
        <v>25.14</v>
      </c>
      <c r="T54" s="44">
        <v>24.29</v>
      </c>
      <c r="U54" s="44">
        <v>23.54</v>
      </c>
      <c r="V54" s="44">
        <v>22.87</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c r="L55" s="44"/>
      <c r="M55" s="44">
        <v>34.08</v>
      </c>
      <c r="N55" s="44">
        <v>32.08</v>
      </c>
      <c r="O55" s="44">
        <v>30.37</v>
      </c>
      <c r="P55" s="44">
        <v>28.91</v>
      </c>
      <c r="Q55" s="44">
        <v>27.64</v>
      </c>
      <c r="R55" s="44">
        <v>26.54</v>
      </c>
      <c r="S55" s="44">
        <v>25.57</v>
      </c>
      <c r="T55" s="44">
        <v>24.72</v>
      </c>
      <c r="U55" s="44">
        <v>23.96</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c r="L56" s="44"/>
      <c r="M56" s="44">
        <v>34.61</v>
      </c>
      <c r="N56" s="44">
        <v>32.58</v>
      </c>
      <c r="O56" s="44">
        <v>30.86</v>
      </c>
      <c r="P56" s="44">
        <v>29.39</v>
      </c>
      <c r="Q56" s="44">
        <v>28.11</v>
      </c>
      <c r="R56" s="44">
        <v>27</v>
      </c>
      <c r="S56" s="44">
        <v>26.03</v>
      </c>
      <c r="T56" s="44">
        <v>25.17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c r="L57" s="44"/>
      <c r="M57" s="44">
        <v>35.15</v>
      </c>
      <c r="N57" s="44">
        <v>33.11</v>
      </c>
      <c r="O57" s="44">
        <v>31.38</v>
      </c>
      <c r="P57" s="44">
        <v>29.89</v>
      </c>
      <c r="Q57" s="44">
        <v>28.61</v>
      </c>
      <c r="R57" s="44">
        <v>27.49</v>
      </c>
      <c r="S57" s="44">
        <v>26.51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c r="L58" s="44"/>
      <c r="M58" s="44">
        <v>35.729999999999997</v>
      </c>
      <c r="N58" s="44">
        <v>33.67</v>
      </c>
      <c r="O58" s="44">
        <v>31.92</v>
      </c>
      <c r="P58" s="44">
        <v>30.43</v>
      </c>
      <c r="Q58" s="44">
        <v>29.13</v>
      </c>
      <c r="R58" s="44">
        <v>28.01</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c r="L59" s="44"/>
      <c r="M59" s="44">
        <v>36.33</v>
      </c>
      <c r="N59" s="44">
        <v>34.25</v>
      </c>
      <c r="O59" s="44">
        <v>32.49</v>
      </c>
      <c r="P59" s="44">
        <v>30.98</v>
      </c>
      <c r="Q59" s="44">
        <v>29.68</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c r="L60" s="44"/>
      <c r="M60" s="44">
        <v>36.96</v>
      </c>
      <c r="N60" s="44">
        <v>34.86</v>
      </c>
      <c r="O60" s="44">
        <v>33.090000000000003</v>
      </c>
      <c r="P60" s="44">
        <v>31.57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c r="L61" s="44"/>
      <c r="M61" s="44">
        <v>37.61</v>
      </c>
      <c r="N61" s="44">
        <v>35.5</v>
      </c>
      <c r="O61" s="44">
        <v>33.71</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c r="L62" s="44"/>
      <c r="M62" s="44">
        <v>38.299999999999997</v>
      </c>
      <c r="N62" s="44">
        <v>36.17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c r="L63" s="44"/>
      <c r="M63" s="44">
        <v>39.03</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UdvE4znxAOY4tPywze7ZbNG+kAdcT7dKSMkO2tkN9CA7kXS3luXS54hMug7qmHwGwcB34SMyt7rcXAEyp0KPJg==" saltValue="X7q7qRc8AAW95LuBUYMNXQ==" spinCount="100000" sheet="1" objects="1" scenarios="1"/>
  <conditionalFormatting sqref="A6:A21">
    <cfRule type="expression" dxfId="179" priority="1" stopIfTrue="1">
      <formula>MOD(ROW(),2)=0</formula>
    </cfRule>
    <cfRule type="expression" dxfId="178" priority="2" stopIfTrue="1">
      <formula>MOD(ROW(),2)&lt;&gt;0</formula>
    </cfRule>
  </conditionalFormatting>
  <conditionalFormatting sqref="B6:M21">
    <cfRule type="expression" dxfId="177" priority="3" stopIfTrue="1">
      <formula>MOD(ROW(),2)=0</formula>
    </cfRule>
    <cfRule type="expression" dxfId="176" priority="4" stopIfTrue="1">
      <formula>MOD(ROW(),2)&lt;&gt;0</formula>
    </cfRule>
  </conditionalFormatting>
  <conditionalFormatting sqref="A26:A74">
    <cfRule type="expression" dxfId="175" priority="5" stopIfTrue="1">
      <formula>MOD(ROW(),2)=0</formula>
    </cfRule>
    <cfRule type="expression" dxfId="174" priority="6" stopIfTrue="1">
      <formula>MOD(ROW(),2)&lt;&gt;0</formula>
    </cfRule>
  </conditionalFormatting>
  <conditionalFormatting sqref="B26:AW74">
    <cfRule type="expression" dxfId="173" priority="7" stopIfTrue="1">
      <formula>MOD(ROW(),2)=0</formula>
    </cfRule>
    <cfRule type="expression" dxfId="172"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83C14-F5FE-4839-A772-C9758E0C79E9}">
  <sheetPr codeName="Sheet57"/>
  <dimension ref="A1:AW74"/>
  <sheetViews>
    <sheetView workbookViewId="0">
      <selection activeCell="B27" sqref="B27:AW74"/>
    </sheetView>
  </sheetViews>
  <sheetFormatPr defaultRowHeight="12.5" x14ac:dyDescent="0.25"/>
  <cols>
    <col min="1" max="1" width="31.54296875" customWidth="1"/>
    <col min="2" max="4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x-704</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310</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319</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704</v>
      </c>
      <c r="C14" s="49"/>
      <c r="D14" s="49"/>
      <c r="E14" s="49"/>
      <c r="F14" s="49"/>
      <c r="G14" s="49"/>
      <c r="H14" s="49"/>
      <c r="I14" s="49"/>
      <c r="J14" s="49"/>
      <c r="K14" s="49"/>
      <c r="L14" s="49"/>
      <c r="M14" s="49"/>
    </row>
    <row r="15" spans="1:13" x14ac:dyDescent="0.25">
      <c r="A15" s="40" t="s">
        <v>380</v>
      </c>
      <c r="B15" s="49" t="s">
        <v>320</v>
      </c>
      <c r="C15" s="49"/>
      <c r="D15" s="49"/>
      <c r="E15" s="49"/>
      <c r="F15" s="49"/>
      <c r="G15" s="49"/>
      <c r="H15" s="49"/>
      <c r="I15" s="49"/>
      <c r="J15" s="49"/>
      <c r="K15" s="49"/>
      <c r="L15" s="49"/>
      <c r="M15" s="49"/>
    </row>
    <row r="16" spans="1:13" x14ac:dyDescent="0.25">
      <c r="A16" s="40" t="s">
        <v>156</v>
      </c>
      <c r="B16" s="49" t="s">
        <v>253</v>
      </c>
      <c r="C16" s="49"/>
      <c r="D16" s="49"/>
      <c r="E16" s="49"/>
      <c r="F16" s="49"/>
      <c r="G16" s="49"/>
      <c r="H16" s="49"/>
      <c r="I16" s="49"/>
      <c r="J16" s="49"/>
      <c r="K16" s="49"/>
      <c r="L16" s="49"/>
      <c r="M16" s="49"/>
    </row>
    <row r="17" spans="1:49" x14ac:dyDescent="0.25">
      <c r="A17" s="41" t="s">
        <v>381</v>
      </c>
      <c r="B17" s="49"/>
      <c r="C17" s="49"/>
      <c r="D17" s="49"/>
      <c r="E17" s="49"/>
      <c r="F17" s="49"/>
      <c r="G17" s="49"/>
      <c r="H17" s="49"/>
      <c r="I17" s="49"/>
      <c r="J17" s="49"/>
      <c r="K17" s="49"/>
      <c r="L17" s="49"/>
      <c r="M17" s="49"/>
    </row>
    <row r="18" spans="1:49" x14ac:dyDescent="0.25">
      <c r="A18" s="40" t="s">
        <v>158</v>
      </c>
      <c r="B18" s="50">
        <v>45233</v>
      </c>
      <c r="C18" s="50"/>
      <c r="D18" s="50"/>
      <c r="E18" s="50"/>
      <c r="F18" s="50"/>
      <c r="G18" s="50"/>
      <c r="H18" s="50"/>
      <c r="I18" s="50"/>
      <c r="J18" s="50"/>
      <c r="K18" s="50"/>
      <c r="L18" s="50"/>
      <c r="M18" s="50"/>
    </row>
    <row r="19" spans="1:49" x14ac:dyDescent="0.25">
      <c r="A19" s="40" t="s">
        <v>159</v>
      </c>
      <c r="B19" s="50">
        <v>45383</v>
      </c>
      <c r="C19" s="49"/>
      <c r="D19" s="49"/>
      <c r="E19" s="49"/>
      <c r="F19" s="49"/>
      <c r="G19" s="49"/>
      <c r="H19" s="49"/>
      <c r="I19" s="49"/>
      <c r="J19" s="49"/>
      <c r="K19" s="49"/>
      <c r="L19" s="49"/>
      <c r="M19" s="49"/>
    </row>
    <row r="20" spans="1:49" x14ac:dyDescent="0.25">
      <c r="A20" s="40" t="s">
        <v>160</v>
      </c>
      <c r="B20" s="49" t="s">
        <v>169</v>
      </c>
      <c r="C20" s="49"/>
      <c r="D20" s="49"/>
      <c r="E20" s="49"/>
      <c r="F20" s="49"/>
      <c r="G20" s="49"/>
      <c r="H20" s="49"/>
      <c r="I20" s="49"/>
      <c r="J20" s="49"/>
      <c r="K20" s="49"/>
      <c r="L20" s="49"/>
      <c r="M20" s="49"/>
    </row>
    <row r="21" spans="1:49" x14ac:dyDescent="0.25">
      <c r="A21" s="40" t="s">
        <v>382</v>
      </c>
      <c r="B21" s="49" t="s">
        <v>85</v>
      </c>
      <c r="C21" s="49"/>
      <c r="D21" s="49"/>
      <c r="E21" s="49"/>
      <c r="F21" s="49"/>
      <c r="G21" s="49"/>
      <c r="H21" s="49"/>
      <c r="I21" s="49"/>
      <c r="J21" s="49"/>
      <c r="K21" s="49"/>
      <c r="L21" s="49"/>
      <c r="M21" s="49"/>
    </row>
    <row r="23" spans="1:49" x14ac:dyDescent="0.25">
      <c r="A23" s="23" t="str">
        <f>HYPERLINK("#'Factor List'!A1", "Back to Factor List")</f>
        <v>Back to Factor List</v>
      </c>
      <c r="B23" s="23" t="str">
        <f>HYPERLINK("#'Assumptions'!A1", "Assumptions")</f>
        <v>Assumptions</v>
      </c>
    </row>
    <row r="26" spans="1:49" s="57" customFormat="1" ht="26" x14ac:dyDescent="0.25">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5">
      <c r="A27" s="43">
        <v>16</v>
      </c>
      <c r="B27" s="44"/>
      <c r="C27" s="44"/>
      <c r="D27" s="44"/>
      <c r="E27" s="44"/>
      <c r="F27" s="44"/>
      <c r="G27" s="44"/>
      <c r="H27" s="44"/>
      <c r="I27" s="44"/>
      <c r="J27" s="44"/>
      <c r="K27" s="44"/>
      <c r="L27" s="44"/>
      <c r="M27" s="44">
        <v>23.08</v>
      </c>
      <c r="N27" s="44">
        <v>21.67</v>
      </c>
      <c r="O27" s="44">
        <v>20.46</v>
      </c>
      <c r="P27" s="44">
        <v>19.420000000000002</v>
      </c>
      <c r="Q27" s="44">
        <v>18.52</v>
      </c>
      <c r="R27" s="44">
        <v>17.72</v>
      </c>
      <c r="S27" s="44">
        <v>17.010000000000002</v>
      </c>
      <c r="T27" s="44">
        <v>16.38</v>
      </c>
      <c r="U27" s="44">
        <v>15.82</v>
      </c>
      <c r="V27" s="44">
        <v>15.31</v>
      </c>
      <c r="W27" s="44">
        <v>14.86</v>
      </c>
      <c r="X27" s="44">
        <v>14.44</v>
      </c>
      <c r="Y27" s="44">
        <v>14.06</v>
      </c>
      <c r="Z27" s="44">
        <v>13.71</v>
      </c>
      <c r="AA27" s="44">
        <v>13.39</v>
      </c>
      <c r="AB27" s="44">
        <v>13.1</v>
      </c>
      <c r="AC27" s="44">
        <v>12.83</v>
      </c>
      <c r="AD27" s="44">
        <v>12.58</v>
      </c>
      <c r="AE27" s="44">
        <v>12.35</v>
      </c>
      <c r="AF27" s="44">
        <v>12.14</v>
      </c>
      <c r="AG27" s="44">
        <v>11.94</v>
      </c>
      <c r="AH27" s="44">
        <v>11.75</v>
      </c>
      <c r="AI27" s="44">
        <v>11.58</v>
      </c>
      <c r="AJ27" s="44">
        <v>11.42</v>
      </c>
      <c r="AK27" s="44">
        <v>11.27</v>
      </c>
      <c r="AL27" s="44">
        <v>11.13</v>
      </c>
      <c r="AM27" s="44">
        <v>11</v>
      </c>
      <c r="AN27" s="44">
        <v>10.87</v>
      </c>
      <c r="AO27" s="44">
        <v>10.76</v>
      </c>
      <c r="AP27" s="44">
        <v>10.65</v>
      </c>
      <c r="AQ27" s="44">
        <v>10.55</v>
      </c>
      <c r="AR27" s="44">
        <v>10.46</v>
      </c>
      <c r="AS27" s="44">
        <v>10.37</v>
      </c>
      <c r="AT27" s="44">
        <v>10.28</v>
      </c>
      <c r="AU27" s="44">
        <v>10.210000000000001</v>
      </c>
      <c r="AV27" s="44">
        <v>10.14</v>
      </c>
      <c r="AW27" s="44">
        <v>10.07</v>
      </c>
    </row>
    <row r="28" spans="1:49" x14ac:dyDescent="0.25">
      <c r="A28" s="43">
        <v>17</v>
      </c>
      <c r="B28" s="44"/>
      <c r="C28" s="44"/>
      <c r="D28" s="44"/>
      <c r="E28" s="44"/>
      <c r="F28" s="44"/>
      <c r="G28" s="44"/>
      <c r="H28" s="44"/>
      <c r="I28" s="44"/>
      <c r="J28" s="44"/>
      <c r="K28" s="44"/>
      <c r="L28" s="44"/>
      <c r="M28" s="44">
        <v>23.44</v>
      </c>
      <c r="N28" s="44">
        <v>22.01</v>
      </c>
      <c r="O28" s="44">
        <v>20.78</v>
      </c>
      <c r="P28" s="44">
        <v>19.73</v>
      </c>
      <c r="Q28" s="44">
        <v>18.809999999999999</v>
      </c>
      <c r="R28" s="44">
        <v>18</v>
      </c>
      <c r="S28" s="44">
        <v>17.28</v>
      </c>
      <c r="T28" s="44">
        <v>16.64</v>
      </c>
      <c r="U28" s="44">
        <v>16.07</v>
      </c>
      <c r="V28" s="44">
        <v>15.56</v>
      </c>
      <c r="W28" s="44">
        <v>15.09</v>
      </c>
      <c r="X28" s="44">
        <v>14.67</v>
      </c>
      <c r="Y28" s="44">
        <v>14.28</v>
      </c>
      <c r="Z28" s="44">
        <v>13.93</v>
      </c>
      <c r="AA28" s="44">
        <v>13.61</v>
      </c>
      <c r="AB28" s="44">
        <v>13.31</v>
      </c>
      <c r="AC28" s="44">
        <v>13.04</v>
      </c>
      <c r="AD28" s="44">
        <v>12.78</v>
      </c>
      <c r="AE28" s="44">
        <v>12.55</v>
      </c>
      <c r="AF28" s="44">
        <v>12.33</v>
      </c>
      <c r="AG28" s="44">
        <v>12.13</v>
      </c>
      <c r="AH28" s="44">
        <v>11.94</v>
      </c>
      <c r="AI28" s="44">
        <v>11.77</v>
      </c>
      <c r="AJ28" s="44">
        <v>11.6</v>
      </c>
      <c r="AK28" s="44">
        <v>11.45</v>
      </c>
      <c r="AL28" s="44">
        <v>11.31</v>
      </c>
      <c r="AM28" s="44">
        <v>11.18</v>
      </c>
      <c r="AN28" s="44">
        <v>11.05</v>
      </c>
      <c r="AO28" s="44">
        <v>10.94</v>
      </c>
      <c r="AP28" s="44">
        <v>10.83</v>
      </c>
      <c r="AQ28" s="44">
        <v>10.73</v>
      </c>
      <c r="AR28" s="44">
        <v>10.63</v>
      </c>
      <c r="AS28" s="44">
        <v>10.54</v>
      </c>
      <c r="AT28" s="44">
        <v>10.46</v>
      </c>
      <c r="AU28" s="44">
        <v>10.39</v>
      </c>
      <c r="AV28" s="44">
        <v>10.31</v>
      </c>
      <c r="AW28" s="44"/>
    </row>
    <row r="29" spans="1:49" x14ac:dyDescent="0.25">
      <c r="A29" s="43">
        <v>18</v>
      </c>
      <c r="B29" s="44"/>
      <c r="C29" s="44"/>
      <c r="D29" s="44"/>
      <c r="E29" s="44"/>
      <c r="F29" s="44"/>
      <c r="G29" s="44"/>
      <c r="H29" s="44"/>
      <c r="I29" s="44"/>
      <c r="J29" s="44"/>
      <c r="K29" s="44"/>
      <c r="L29" s="44"/>
      <c r="M29" s="44">
        <v>23.84</v>
      </c>
      <c r="N29" s="44">
        <v>22.38</v>
      </c>
      <c r="O29" s="44">
        <v>21.14</v>
      </c>
      <c r="P29" s="44">
        <v>20.07</v>
      </c>
      <c r="Q29" s="44">
        <v>19.13</v>
      </c>
      <c r="R29" s="44">
        <v>18.309999999999999</v>
      </c>
      <c r="S29" s="44">
        <v>17.579999999999998</v>
      </c>
      <c r="T29" s="44">
        <v>16.93</v>
      </c>
      <c r="U29" s="44">
        <v>16.350000000000001</v>
      </c>
      <c r="V29" s="44">
        <v>15.83</v>
      </c>
      <c r="W29" s="44">
        <v>15.35</v>
      </c>
      <c r="X29" s="44">
        <v>14.92</v>
      </c>
      <c r="Y29" s="44">
        <v>14.53</v>
      </c>
      <c r="Z29" s="44">
        <v>14.17</v>
      </c>
      <c r="AA29" s="44">
        <v>13.84</v>
      </c>
      <c r="AB29" s="44">
        <v>13.54</v>
      </c>
      <c r="AC29" s="44">
        <v>13.26</v>
      </c>
      <c r="AD29" s="44">
        <v>13.01</v>
      </c>
      <c r="AE29" s="44">
        <v>12.77</v>
      </c>
      <c r="AF29" s="44">
        <v>12.55</v>
      </c>
      <c r="AG29" s="44">
        <v>12.34</v>
      </c>
      <c r="AH29" s="44">
        <v>12.15</v>
      </c>
      <c r="AI29" s="44">
        <v>11.98</v>
      </c>
      <c r="AJ29" s="44">
        <v>11.81</v>
      </c>
      <c r="AK29" s="44">
        <v>11.66</v>
      </c>
      <c r="AL29" s="44">
        <v>11.51</v>
      </c>
      <c r="AM29" s="44">
        <v>11.38</v>
      </c>
      <c r="AN29" s="44">
        <v>11.25</v>
      </c>
      <c r="AO29" s="44">
        <v>11.14</v>
      </c>
      <c r="AP29" s="44">
        <v>11.03</v>
      </c>
      <c r="AQ29" s="44">
        <v>10.92</v>
      </c>
      <c r="AR29" s="44">
        <v>10.83</v>
      </c>
      <c r="AS29" s="44">
        <v>10.74</v>
      </c>
      <c r="AT29" s="44">
        <v>10.66</v>
      </c>
      <c r="AU29" s="44">
        <v>10.58</v>
      </c>
      <c r="AV29" s="44"/>
      <c r="AW29" s="44"/>
    </row>
    <row r="30" spans="1:49" x14ac:dyDescent="0.25">
      <c r="A30" s="43">
        <v>19</v>
      </c>
      <c r="B30" s="44"/>
      <c r="C30" s="44"/>
      <c r="D30" s="44"/>
      <c r="E30" s="44"/>
      <c r="F30" s="44"/>
      <c r="G30" s="44"/>
      <c r="H30" s="44"/>
      <c r="I30" s="44"/>
      <c r="J30" s="44"/>
      <c r="K30" s="44"/>
      <c r="L30" s="44"/>
      <c r="M30" s="44">
        <v>24.22</v>
      </c>
      <c r="N30" s="44">
        <v>22.74</v>
      </c>
      <c r="O30" s="44">
        <v>21.48</v>
      </c>
      <c r="P30" s="44">
        <v>20.39</v>
      </c>
      <c r="Q30" s="44">
        <v>19.440000000000001</v>
      </c>
      <c r="R30" s="44">
        <v>18.600000000000001</v>
      </c>
      <c r="S30" s="44">
        <v>17.86</v>
      </c>
      <c r="T30" s="44">
        <v>17.2</v>
      </c>
      <c r="U30" s="44">
        <v>16.61</v>
      </c>
      <c r="V30" s="44">
        <v>16.079999999999998</v>
      </c>
      <c r="W30" s="44">
        <v>15.6</v>
      </c>
      <c r="X30" s="44">
        <v>15.16</v>
      </c>
      <c r="Y30" s="44">
        <v>14.77</v>
      </c>
      <c r="Z30" s="44">
        <v>14.4</v>
      </c>
      <c r="AA30" s="44">
        <v>14.07</v>
      </c>
      <c r="AB30" s="44">
        <v>13.76</v>
      </c>
      <c r="AC30" s="44">
        <v>13.48</v>
      </c>
      <c r="AD30" s="44">
        <v>13.22</v>
      </c>
      <c r="AE30" s="44">
        <v>12.98</v>
      </c>
      <c r="AF30" s="44">
        <v>12.76</v>
      </c>
      <c r="AG30" s="44">
        <v>12.55</v>
      </c>
      <c r="AH30" s="44">
        <v>12.35</v>
      </c>
      <c r="AI30" s="44">
        <v>12.17</v>
      </c>
      <c r="AJ30" s="44">
        <v>12.01</v>
      </c>
      <c r="AK30" s="44">
        <v>11.85</v>
      </c>
      <c r="AL30" s="44">
        <v>11.71</v>
      </c>
      <c r="AM30" s="44">
        <v>11.57</v>
      </c>
      <c r="AN30" s="44">
        <v>11.44</v>
      </c>
      <c r="AO30" s="44">
        <v>11.33</v>
      </c>
      <c r="AP30" s="44">
        <v>11.22</v>
      </c>
      <c r="AQ30" s="44">
        <v>11.11</v>
      </c>
      <c r="AR30" s="44">
        <v>11.02</v>
      </c>
      <c r="AS30" s="44">
        <v>10.93</v>
      </c>
      <c r="AT30" s="44">
        <v>10.85</v>
      </c>
      <c r="AU30" s="44"/>
      <c r="AV30" s="44"/>
      <c r="AW30" s="44"/>
    </row>
    <row r="31" spans="1:49" x14ac:dyDescent="0.25">
      <c r="A31" s="43">
        <v>20</v>
      </c>
      <c r="B31" s="44"/>
      <c r="C31" s="44"/>
      <c r="D31" s="44"/>
      <c r="E31" s="44"/>
      <c r="F31" s="44"/>
      <c r="G31" s="44"/>
      <c r="H31" s="44"/>
      <c r="I31" s="44"/>
      <c r="J31" s="44"/>
      <c r="K31" s="44"/>
      <c r="L31" s="44"/>
      <c r="M31" s="44">
        <v>24.55</v>
      </c>
      <c r="N31" s="44">
        <v>23.05</v>
      </c>
      <c r="O31" s="44">
        <v>21.77</v>
      </c>
      <c r="P31" s="44">
        <v>20.67</v>
      </c>
      <c r="Q31" s="44">
        <v>19.7</v>
      </c>
      <c r="R31" s="44">
        <v>18.86</v>
      </c>
      <c r="S31" s="44">
        <v>18.11</v>
      </c>
      <c r="T31" s="44">
        <v>17.440000000000001</v>
      </c>
      <c r="U31" s="44">
        <v>16.84</v>
      </c>
      <c r="V31" s="44">
        <v>16.3</v>
      </c>
      <c r="W31" s="44">
        <v>15.82</v>
      </c>
      <c r="X31" s="44">
        <v>15.37</v>
      </c>
      <c r="Y31" s="44">
        <v>14.97</v>
      </c>
      <c r="Z31" s="44">
        <v>14.6</v>
      </c>
      <c r="AA31" s="44">
        <v>14.27</v>
      </c>
      <c r="AB31" s="44">
        <v>13.96</v>
      </c>
      <c r="AC31" s="44">
        <v>13.67</v>
      </c>
      <c r="AD31" s="44">
        <v>13.41</v>
      </c>
      <c r="AE31" s="44">
        <v>13.16</v>
      </c>
      <c r="AF31" s="44">
        <v>12.94</v>
      </c>
      <c r="AG31" s="44">
        <v>12.73</v>
      </c>
      <c r="AH31" s="44">
        <v>12.53</v>
      </c>
      <c r="AI31" s="44">
        <v>12.35</v>
      </c>
      <c r="AJ31" s="44">
        <v>12.18</v>
      </c>
      <c r="AK31" s="44">
        <v>12.02</v>
      </c>
      <c r="AL31" s="44">
        <v>11.88</v>
      </c>
      <c r="AM31" s="44">
        <v>11.74</v>
      </c>
      <c r="AN31" s="44">
        <v>11.62</v>
      </c>
      <c r="AO31" s="44">
        <v>11.5</v>
      </c>
      <c r="AP31" s="44">
        <v>11.39</v>
      </c>
      <c r="AQ31" s="44">
        <v>11.29</v>
      </c>
      <c r="AR31" s="44">
        <v>11.19</v>
      </c>
      <c r="AS31" s="44">
        <v>11.1</v>
      </c>
      <c r="AT31" s="44"/>
      <c r="AU31" s="44"/>
      <c r="AV31" s="44"/>
      <c r="AW31" s="44"/>
    </row>
    <row r="32" spans="1:49" x14ac:dyDescent="0.25">
      <c r="A32" s="43">
        <v>21</v>
      </c>
      <c r="B32" s="44"/>
      <c r="C32" s="44"/>
      <c r="D32" s="44"/>
      <c r="E32" s="44"/>
      <c r="F32" s="44"/>
      <c r="G32" s="44"/>
      <c r="H32" s="44"/>
      <c r="I32" s="44"/>
      <c r="J32" s="44"/>
      <c r="K32" s="44"/>
      <c r="L32" s="44"/>
      <c r="M32" s="44">
        <v>24.89</v>
      </c>
      <c r="N32" s="44">
        <v>23.37</v>
      </c>
      <c r="O32" s="44">
        <v>22.07</v>
      </c>
      <c r="P32" s="44">
        <v>20.95</v>
      </c>
      <c r="Q32" s="44">
        <v>19.98</v>
      </c>
      <c r="R32" s="44">
        <v>19.12</v>
      </c>
      <c r="S32" s="44">
        <v>18.36</v>
      </c>
      <c r="T32" s="44">
        <v>17.68</v>
      </c>
      <c r="U32" s="44">
        <v>17.079999999999998</v>
      </c>
      <c r="V32" s="44">
        <v>16.53</v>
      </c>
      <c r="W32" s="44">
        <v>16.04</v>
      </c>
      <c r="X32" s="44">
        <v>15.59</v>
      </c>
      <c r="Y32" s="44">
        <v>15.18</v>
      </c>
      <c r="Z32" s="44">
        <v>14.81</v>
      </c>
      <c r="AA32" s="44">
        <v>14.47</v>
      </c>
      <c r="AB32" s="44">
        <v>14.15</v>
      </c>
      <c r="AC32" s="44">
        <v>13.86</v>
      </c>
      <c r="AD32" s="44">
        <v>13.6</v>
      </c>
      <c r="AE32" s="44">
        <v>13.35</v>
      </c>
      <c r="AF32" s="44">
        <v>13.12</v>
      </c>
      <c r="AG32" s="44">
        <v>12.91</v>
      </c>
      <c r="AH32" s="44">
        <v>12.71</v>
      </c>
      <c r="AI32" s="44">
        <v>12.53</v>
      </c>
      <c r="AJ32" s="44">
        <v>12.36</v>
      </c>
      <c r="AK32" s="44">
        <v>12.2</v>
      </c>
      <c r="AL32" s="44">
        <v>12.05</v>
      </c>
      <c r="AM32" s="44">
        <v>11.92</v>
      </c>
      <c r="AN32" s="44">
        <v>11.79</v>
      </c>
      <c r="AO32" s="44">
        <v>11.67</v>
      </c>
      <c r="AP32" s="44">
        <v>11.56</v>
      </c>
      <c r="AQ32" s="44">
        <v>11.46</v>
      </c>
      <c r="AR32" s="44">
        <v>11.37</v>
      </c>
      <c r="AS32" s="44"/>
      <c r="AT32" s="44"/>
      <c r="AU32" s="44"/>
      <c r="AV32" s="44"/>
      <c r="AW32" s="44"/>
    </row>
    <row r="33" spans="1:49" x14ac:dyDescent="0.25">
      <c r="A33" s="43">
        <v>22</v>
      </c>
      <c r="B33" s="44"/>
      <c r="C33" s="44"/>
      <c r="D33" s="44"/>
      <c r="E33" s="44"/>
      <c r="F33" s="44"/>
      <c r="G33" s="44"/>
      <c r="H33" s="44"/>
      <c r="I33" s="44"/>
      <c r="J33" s="44"/>
      <c r="K33" s="44"/>
      <c r="L33" s="44"/>
      <c r="M33" s="44">
        <v>25.22</v>
      </c>
      <c r="N33" s="44">
        <v>23.69</v>
      </c>
      <c r="O33" s="44">
        <v>22.37</v>
      </c>
      <c r="P33" s="44">
        <v>21.24</v>
      </c>
      <c r="Q33" s="44">
        <v>20.25</v>
      </c>
      <c r="R33" s="44">
        <v>19.38</v>
      </c>
      <c r="S33" s="44">
        <v>18.61</v>
      </c>
      <c r="T33" s="44">
        <v>17.920000000000002</v>
      </c>
      <c r="U33" s="44">
        <v>17.309999999999999</v>
      </c>
      <c r="V33" s="44">
        <v>16.760000000000002</v>
      </c>
      <c r="W33" s="44">
        <v>16.260000000000002</v>
      </c>
      <c r="X33" s="44">
        <v>15.8</v>
      </c>
      <c r="Y33" s="44">
        <v>15.39</v>
      </c>
      <c r="Z33" s="44">
        <v>15.01</v>
      </c>
      <c r="AA33" s="44">
        <v>14.67</v>
      </c>
      <c r="AB33" s="44">
        <v>14.35</v>
      </c>
      <c r="AC33" s="44">
        <v>14.06</v>
      </c>
      <c r="AD33" s="44">
        <v>13.79</v>
      </c>
      <c r="AE33" s="44">
        <v>13.54</v>
      </c>
      <c r="AF33" s="44">
        <v>13.31</v>
      </c>
      <c r="AG33" s="44">
        <v>13.09</v>
      </c>
      <c r="AH33" s="44">
        <v>12.9</v>
      </c>
      <c r="AI33" s="44">
        <v>12.71</v>
      </c>
      <c r="AJ33" s="44">
        <v>12.54</v>
      </c>
      <c r="AK33" s="44">
        <v>12.38</v>
      </c>
      <c r="AL33" s="44">
        <v>12.23</v>
      </c>
      <c r="AM33" s="44">
        <v>12.1</v>
      </c>
      <c r="AN33" s="44">
        <v>11.97</v>
      </c>
      <c r="AO33" s="44">
        <v>11.85</v>
      </c>
      <c r="AP33" s="44">
        <v>11.74</v>
      </c>
      <c r="AQ33" s="44">
        <v>11.64</v>
      </c>
      <c r="AR33" s="44"/>
      <c r="AS33" s="44"/>
      <c r="AT33" s="44"/>
      <c r="AU33" s="44"/>
      <c r="AV33" s="44"/>
      <c r="AW33" s="44"/>
    </row>
    <row r="34" spans="1:49" x14ac:dyDescent="0.25">
      <c r="A34" s="43">
        <v>23</v>
      </c>
      <c r="B34" s="44"/>
      <c r="C34" s="44"/>
      <c r="D34" s="44"/>
      <c r="E34" s="44"/>
      <c r="F34" s="44"/>
      <c r="G34" s="44"/>
      <c r="H34" s="44"/>
      <c r="I34" s="44"/>
      <c r="J34" s="44"/>
      <c r="K34" s="44"/>
      <c r="L34" s="44"/>
      <c r="M34" s="44">
        <v>25.56</v>
      </c>
      <c r="N34" s="44">
        <v>24.01</v>
      </c>
      <c r="O34" s="44">
        <v>22.67</v>
      </c>
      <c r="P34" s="44">
        <v>21.52</v>
      </c>
      <c r="Q34" s="44">
        <v>20.52</v>
      </c>
      <c r="R34" s="44">
        <v>19.64</v>
      </c>
      <c r="S34" s="44">
        <v>18.86</v>
      </c>
      <c r="T34" s="44">
        <v>18.170000000000002</v>
      </c>
      <c r="U34" s="44">
        <v>17.55</v>
      </c>
      <c r="V34" s="44">
        <v>16.989999999999998</v>
      </c>
      <c r="W34" s="44">
        <v>16.48</v>
      </c>
      <c r="X34" s="44">
        <v>16.02</v>
      </c>
      <c r="Y34" s="44">
        <v>15.6</v>
      </c>
      <c r="Z34" s="44">
        <v>15.22</v>
      </c>
      <c r="AA34" s="44">
        <v>14.87</v>
      </c>
      <c r="AB34" s="44">
        <v>14.55</v>
      </c>
      <c r="AC34" s="44">
        <v>14.26</v>
      </c>
      <c r="AD34" s="44">
        <v>13.98</v>
      </c>
      <c r="AE34" s="44">
        <v>13.73</v>
      </c>
      <c r="AF34" s="44">
        <v>13.5</v>
      </c>
      <c r="AG34" s="44">
        <v>13.28</v>
      </c>
      <c r="AH34" s="44">
        <v>13.08</v>
      </c>
      <c r="AI34" s="44">
        <v>12.9</v>
      </c>
      <c r="AJ34" s="44">
        <v>12.72</v>
      </c>
      <c r="AK34" s="44">
        <v>12.57</v>
      </c>
      <c r="AL34" s="44">
        <v>12.42</v>
      </c>
      <c r="AM34" s="44">
        <v>12.28</v>
      </c>
      <c r="AN34" s="44">
        <v>12.15</v>
      </c>
      <c r="AO34" s="44">
        <v>12.03</v>
      </c>
      <c r="AP34" s="44">
        <v>11.93</v>
      </c>
      <c r="AQ34" s="44"/>
      <c r="AR34" s="44"/>
      <c r="AS34" s="44"/>
      <c r="AT34" s="44"/>
      <c r="AU34" s="44"/>
      <c r="AV34" s="44"/>
      <c r="AW34" s="44"/>
    </row>
    <row r="35" spans="1:49" x14ac:dyDescent="0.25">
      <c r="A35" s="43">
        <v>24</v>
      </c>
      <c r="B35" s="44"/>
      <c r="C35" s="44"/>
      <c r="D35" s="44"/>
      <c r="E35" s="44"/>
      <c r="F35" s="44"/>
      <c r="G35" s="44"/>
      <c r="H35" s="44"/>
      <c r="I35" s="44"/>
      <c r="J35" s="44"/>
      <c r="K35" s="44"/>
      <c r="L35" s="44"/>
      <c r="M35" s="44">
        <v>25.91</v>
      </c>
      <c r="N35" s="44">
        <v>24.33</v>
      </c>
      <c r="O35" s="44">
        <v>22.98</v>
      </c>
      <c r="P35" s="44">
        <v>21.82</v>
      </c>
      <c r="Q35" s="44">
        <v>20.8</v>
      </c>
      <c r="R35" s="44">
        <v>19.91</v>
      </c>
      <c r="S35" s="44">
        <v>19.12</v>
      </c>
      <c r="T35" s="44">
        <v>18.420000000000002</v>
      </c>
      <c r="U35" s="44">
        <v>17.79</v>
      </c>
      <c r="V35" s="44">
        <v>17.22</v>
      </c>
      <c r="W35" s="44">
        <v>16.71</v>
      </c>
      <c r="X35" s="44">
        <v>16.239999999999998</v>
      </c>
      <c r="Y35" s="44">
        <v>15.82</v>
      </c>
      <c r="Z35" s="44">
        <v>15.43</v>
      </c>
      <c r="AA35" s="44">
        <v>15.08</v>
      </c>
      <c r="AB35" s="44">
        <v>14.76</v>
      </c>
      <c r="AC35" s="44">
        <v>14.46</v>
      </c>
      <c r="AD35" s="44">
        <v>14.18</v>
      </c>
      <c r="AE35" s="44">
        <v>13.93</v>
      </c>
      <c r="AF35" s="44">
        <v>13.69</v>
      </c>
      <c r="AG35" s="44">
        <v>13.48</v>
      </c>
      <c r="AH35" s="44">
        <v>13.27</v>
      </c>
      <c r="AI35" s="44">
        <v>13.09</v>
      </c>
      <c r="AJ35" s="44">
        <v>12.91</v>
      </c>
      <c r="AK35" s="44">
        <v>12.75</v>
      </c>
      <c r="AL35" s="44">
        <v>12.61</v>
      </c>
      <c r="AM35" s="44">
        <v>12.47</v>
      </c>
      <c r="AN35" s="44">
        <v>12.34</v>
      </c>
      <c r="AO35" s="44">
        <v>12.22</v>
      </c>
      <c r="AP35" s="44"/>
      <c r="AQ35" s="44"/>
      <c r="AR35" s="44"/>
      <c r="AS35" s="44"/>
      <c r="AT35" s="44"/>
      <c r="AU35" s="44"/>
      <c r="AV35" s="44"/>
      <c r="AW35" s="44"/>
    </row>
    <row r="36" spans="1:49" x14ac:dyDescent="0.25">
      <c r="A36" s="43">
        <v>25</v>
      </c>
      <c r="B36" s="44"/>
      <c r="C36" s="44"/>
      <c r="D36" s="44"/>
      <c r="E36" s="44"/>
      <c r="F36" s="44"/>
      <c r="G36" s="44"/>
      <c r="H36" s="44"/>
      <c r="I36" s="44"/>
      <c r="J36" s="44"/>
      <c r="K36" s="44"/>
      <c r="L36" s="44"/>
      <c r="M36" s="44">
        <v>26.26</v>
      </c>
      <c r="N36" s="44">
        <v>24.66</v>
      </c>
      <c r="O36" s="44">
        <v>23.29</v>
      </c>
      <c r="P36" s="44">
        <v>22.11</v>
      </c>
      <c r="Q36" s="44">
        <v>21.09</v>
      </c>
      <c r="R36" s="44">
        <v>20.18</v>
      </c>
      <c r="S36" s="44">
        <v>19.38</v>
      </c>
      <c r="T36" s="44">
        <v>18.670000000000002</v>
      </c>
      <c r="U36" s="44">
        <v>18.03</v>
      </c>
      <c r="V36" s="44">
        <v>17.46</v>
      </c>
      <c r="W36" s="44">
        <v>16.940000000000001</v>
      </c>
      <c r="X36" s="44">
        <v>16.47</v>
      </c>
      <c r="Y36" s="44">
        <v>16.04</v>
      </c>
      <c r="Z36" s="44">
        <v>15.65</v>
      </c>
      <c r="AA36" s="44">
        <v>15.29</v>
      </c>
      <c r="AB36" s="44">
        <v>14.97</v>
      </c>
      <c r="AC36" s="44">
        <v>14.66</v>
      </c>
      <c r="AD36" s="44">
        <v>14.39</v>
      </c>
      <c r="AE36" s="44">
        <v>14.13</v>
      </c>
      <c r="AF36" s="44">
        <v>13.89</v>
      </c>
      <c r="AG36" s="44">
        <v>13.67</v>
      </c>
      <c r="AH36" s="44">
        <v>13.47</v>
      </c>
      <c r="AI36" s="44">
        <v>13.28</v>
      </c>
      <c r="AJ36" s="44">
        <v>13.11</v>
      </c>
      <c r="AK36" s="44">
        <v>12.95</v>
      </c>
      <c r="AL36" s="44">
        <v>12.8</v>
      </c>
      <c r="AM36" s="44">
        <v>12.66</v>
      </c>
      <c r="AN36" s="44">
        <v>12.54</v>
      </c>
      <c r="AO36" s="44"/>
      <c r="AP36" s="44"/>
      <c r="AQ36" s="44"/>
      <c r="AR36" s="44"/>
      <c r="AS36" s="44"/>
      <c r="AT36" s="44"/>
      <c r="AU36" s="44"/>
      <c r="AV36" s="44"/>
      <c r="AW36" s="44"/>
    </row>
    <row r="37" spans="1:49" x14ac:dyDescent="0.25">
      <c r="A37" s="43">
        <v>26</v>
      </c>
      <c r="B37" s="44"/>
      <c r="C37" s="44"/>
      <c r="D37" s="44"/>
      <c r="E37" s="44"/>
      <c r="F37" s="44"/>
      <c r="G37" s="44"/>
      <c r="H37" s="44"/>
      <c r="I37" s="44"/>
      <c r="J37" s="44"/>
      <c r="K37" s="44"/>
      <c r="L37" s="44"/>
      <c r="M37" s="44">
        <v>26.62</v>
      </c>
      <c r="N37" s="44">
        <v>25</v>
      </c>
      <c r="O37" s="44">
        <v>23.61</v>
      </c>
      <c r="P37" s="44">
        <v>22.42</v>
      </c>
      <c r="Q37" s="44">
        <v>21.37</v>
      </c>
      <c r="R37" s="44">
        <v>20.46</v>
      </c>
      <c r="S37" s="44">
        <v>19.649999999999999</v>
      </c>
      <c r="T37" s="44">
        <v>18.93</v>
      </c>
      <c r="U37" s="44">
        <v>18.28</v>
      </c>
      <c r="V37" s="44">
        <v>17.7</v>
      </c>
      <c r="W37" s="44">
        <v>17.18</v>
      </c>
      <c r="X37" s="44">
        <v>16.7</v>
      </c>
      <c r="Y37" s="44">
        <v>16.27</v>
      </c>
      <c r="Z37" s="44">
        <v>15.87</v>
      </c>
      <c r="AA37" s="44">
        <v>15.51</v>
      </c>
      <c r="AB37" s="44">
        <v>15.18</v>
      </c>
      <c r="AC37" s="44">
        <v>14.87</v>
      </c>
      <c r="AD37" s="44">
        <v>14.59</v>
      </c>
      <c r="AE37" s="44">
        <v>14.34</v>
      </c>
      <c r="AF37" s="44">
        <v>14.1</v>
      </c>
      <c r="AG37" s="44">
        <v>13.88</v>
      </c>
      <c r="AH37" s="44">
        <v>13.67</v>
      </c>
      <c r="AI37" s="44">
        <v>13.49</v>
      </c>
      <c r="AJ37" s="44">
        <v>13.31</v>
      </c>
      <c r="AK37" s="44">
        <v>13.15</v>
      </c>
      <c r="AL37" s="44">
        <v>13</v>
      </c>
      <c r="AM37" s="44">
        <v>12.87</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c r="L38" s="44"/>
      <c r="M38" s="44">
        <v>26.98</v>
      </c>
      <c r="N38" s="44">
        <v>25.34</v>
      </c>
      <c r="O38" s="44">
        <v>23.94</v>
      </c>
      <c r="P38" s="44">
        <v>22.72</v>
      </c>
      <c r="Q38" s="44">
        <v>21.67</v>
      </c>
      <c r="R38" s="44">
        <v>20.74</v>
      </c>
      <c r="S38" s="44">
        <v>19.920000000000002</v>
      </c>
      <c r="T38" s="44">
        <v>19.190000000000001</v>
      </c>
      <c r="U38" s="44">
        <v>18.54</v>
      </c>
      <c r="V38" s="44">
        <v>17.95</v>
      </c>
      <c r="W38" s="44">
        <v>17.420000000000002</v>
      </c>
      <c r="X38" s="44">
        <v>16.940000000000001</v>
      </c>
      <c r="Y38" s="44">
        <v>16.5</v>
      </c>
      <c r="Z38" s="44">
        <v>16.100000000000001</v>
      </c>
      <c r="AA38" s="44">
        <v>15.73</v>
      </c>
      <c r="AB38" s="44">
        <v>15.4</v>
      </c>
      <c r="AC38" s="44">
        <v>15.09</v>
      </c>
      <c r="AD38" s="44">
        <v>14.81</v>
      </c>
      <c r="AE38" s="44">
        <v>14.55</v>
      </c>
      <c r="AF38" s="44">
        <v>14.31</v>
      </c>
      <c r="AG38" s="44">
        <v>14.09</v>
      </c>
      <c r="AH38" s="44">
        <v>13.88</v>
      </c>
      <c r="AI38" s="44">
        <v>13.7</v>
      </c>
      <c r="AJ38" s="44">
        <v>13.52</v>
      </c>
      <c r="AK38" s="44">
        <v>13.36</v>
      </c>
      <c r="AL38" s="44">
        <v>13.21</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c r="L39" s="44"/>
      <c r="M39" s="44">
        <v>27.35</v>
      </c>
      <c r="N39" s="44">
        <v>25.68</v>
      </c>
      <c r="O39" s="44">
        <v>24.26</v>
      </c>
      <c r="P39" s="44">
        <v>23.04</v>
      </c>
      <c r="Q39" s="44">
        <v>21.97</v>
      </c>
      <c r="R39" s="44">
        <v>21.03</v>
      </c>
      <c r="S39" s="44">
        <v>20.2</v>
      </c>
      <c r="T39" s="44">
        <v>19.46</v>
      </c>
      <c r="U39" s="44">
        <v>18.8</v>
      </c>
      <c r="V39" s="44">
        <v>18.2</v>
      </c>
      <c r="W39" s="44">
        <v>17.66</v>
      </c>
      <c r="X39" s="44">
        <v>17.18</v>
      </c>
      <c r="Y39" s="44">
        <v>16.73</v>
      </c>
      <c r="Z39" s="44">
        <v>16.329999999999998</v>
      </c>
      <c r="AA39" s="44">
        <v>15.96</v>
      </c>
      <c r="AB39" s="44">
        <v>15.62</v>
      </c>
      <c r="AC39" s="44">
        <v>15.31</v>
      </c>
      <c r="AD39" s="44">
        <v>15.03</v>
      </c>
      <c r="AE39" s="44">
        <v>14.77</v>
      </c>
      <c r="AF39" s="44">
        <v>14.53</v>
      </c>
      <c r="AG39" s="44">
        <v>14.3</v>
      </c>
      <c r="AH39" s="44">
        <v>14.1</v>
      </c>
      <c r="AI39" s="44">
        <v>13.91</v>
      </c>
      <c r="AJ39" s="44">
        <v>13.74</v>
      </c>
      <c r="AK39" s="44">
        <v>13.58</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c r="L40" s="44"/>
      <c r="M40" s="44">
        <v>27.72</v>
      </c>
      <c r="N40" s="44">
        <v>26.03</v>
      </c>
      <c r="O40" s="44">
        <v>24.6</v>
      </c>
      <c r="P40" s="44">
        <v>23.35</v>
      </c>
      <c r="Q40" s="44">
        <v>22.27</v>
      </c>
      <c r="R40" s="44">
        <v>21.32</v>
      </c>
      <c r="S40" s="44">
        <v>20.48</v>
      </c>
      <c r="T40" s="44">
        <v>19.73</v>
      </c>
      <c r="U40" s="44">
        <v>19.059999999999999</v>
      </c>
      <c r="V40" s="44">
        <v>18.46</v>
      </c>
      <c r="W40" s="44">
        <v>17.91</v>
      </c>
      <c r="X40" s="44">
        <v>17.420000000000002</v>
      </c>
      <c r="Y40" s="44">
        <v>16.97</v>
      </c>
      <c r="Z40" s="44">
        <v>16.57</v>
      </c>
      <c r="AA40" s="44">
        <v>16.190000000000001</v>
      </c>
      <c r="AB40" s="44">
        <v>15.85</v>
      </c>
      <c r="AC40" s="44">
        <v>15.54</v>
      </c>
      <c r="AD40" s="44">
        <v>15.26</v>
      </c>
      <c r="AE40" s="44">
        <v>14.99</v>
      </c>
      <c r="AF40" s="44">
        <v>14.75</v>
      </c>
      <c r="AG40" s="44">
        <v>14.53</v>
      </c>
      <c r="AH40" s="44">
        <v>14.32</v>
      </c>
      <c r="AI40" s="44">
        <v>14.13</v>
      </c>
      <c r="AJ40" s="44">
        <v>13.96</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c r="L41" s="44"/>
      <c r="M41" s="44">
        <v>28.09</v>
      </c>
      <c r="N41" s="44">
        <v>26.39</v>
      </c>
      <c r="O41" s="44">
        <v>24.93</v>
      </c>
      <c r="P41" s="44">
        <v>23.67</v>
      </c>
      <c r="Q41" s="44">
        <v>22.57</v>
      </c>
      <c r="R41" s="44">
        <v>21.61</v>
      </c>
      <c r="S41" s="44">
        <v>20.76</v>
      </c>
      <c r="T41" s="44">
        <v>20</v>
      </c>
      <c r="U41" s="44">
        <v>19.32</v>
      </c>
      <c r="V41" s="44">
        <v>18.72</v>
      </c>
      <c r="W41" s="44">
        <v>18.170000000000002</v>
      </c>
      <c r="X41" s="44">
        <v>17.670000000000002</v>
      </c>
      <c r="Y41" s="44">
        <v>17.22</v>
      </c>
      <c r="Z41" s="44">
        <v>16.809999999999999</v>
      </c>
      <c r="AA41" s="44">
        <v>16.43</v>
      </c>
      <c r="AB41" s="44">
        <v>16.09</v>
      </c>
      <c r="AC41" s="44">
        <v>15.77</v>
      </c>
      <c r="AD41" s="44">
        <v>15.49</v>
      </c>
      <c r="AE41" s="44">
        <v>15.22</v>
      </c>
      <c r="AF41" s="44">
        <v>14.98</v>
      </c>
      <c r="AG41" s="44">
        <v>14.76</v>
      </c>
      <c r="AH41" s="44">
        <v>14.55</v>
      </c>
      <c r="AI41" s="44">
        <v>14.36</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c r="L42" s="44"/>
      <c r="M42" s="44">
        <v>28.47</v>
      </c>
      <c r="N42" s="44">
        <v>26.74</v>
      </c>
      <c r="O42" s="44">
        <v>25.27</v>
      </c>
      <c r="P42" s="44">
        <v>23.99</v>
      </c>
      <c r="Q42" s="44">
        <v>22.88</v>
      </c>
      <c r="R42" s="44">
        <v>21.91</v>
      </c>
      <c r="S42" s="44">
        <v>21.05</v>
      </c>
      <c r="T42" s="44">
        <v>20.28</v>
      </c>
      <c r="U42" s="44">
        <v>19.59</v>
      </c>
      <c r="V42" s="44">
        <v>18.98</v>
      </c>
      <c r="W42" s="44">
        <v>18.420000000000002</v>
      </c>
      <c r="X42" s="44">
        <v>17.920000000000002</v>
      </c>
      <c r="Y42" s="44">
        <v>17.47</v>
      </c>
      <c r="Z42" s="44">
        <v>17.05</v>
      </c>
      <c r="AA42" s="44">
        <v>16.670000000000002</v>
      </c>
      <c r="AB42" s="44">
        <v>16.329999999999998</v>
      </c>
      <c r="AC42" s="44">
        <v>16.010000000000002</v>
      </c>
      <c r="AD42" s="44">
        <v>15.72</v>
      </c>
      <c r="AE42" s="44">
        <v>15.46</v>
      </c>
      <c r="AF42" s="44">
        <v>15.22</v>
      </c>
      <c r="AG42" s="44">
        <v>14.99</v>
      </c>
      <c r="AH42" s="44">
        <v>14.79</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c r="L43" s="44"/>
      <c r="M43" s="44">
        <v>28.85</v>
      </c>
      <c r="N43" s="44">
        <v>27.1</v>
      </c>
      <c r="O43" s="44">
        <v>25.61</v>
      </c>
      <c r="P43" s="44">
        <v>24.32</v>
      </c>
      <c r="Q43" s="44">
        <v>23.2</v>
      </c>
      <c r="R43" s="44">
        <v>22.21</v>
      </c>
      <c r="S43" s="44">
        <v>21.34</v>
      </c>
      <c r="T43" s="44">
        <v>20.56</v>
      </c>
      <c r="U43" s="44">
        <v>19.87</v>
      </c>
      <c r="V43" s="44">
        <v>19.25</v>
      </c>
      <c r="W43" s="44">
        <v>18.690000000000001</v>
      </c>
      <c r="X43" s="44">
        <v>18.18</v>
      </c>
      <c r="Y43" s="44">
        <v>17.72</v>
      </c>
      <c r="Z43" s="44">
        <v>17.3</v>
      </c>
      <c r="AA43" s="44">
        <v>16.920000000000002</v>
      </c>
      <c r="AB43" s="44">
        <v>16.579999999999998</v>
      </c>
      <c r="AC43" s="44">
        <v>16.260000000000002</v>
      </c>
      <c r="AD43" s="44">
        <v>15.97</v>
      </c>
      <c r="AE43" s="44">
        <v>15.7</v>
      </c>
      <c r="AF43" s="44">
        <v>15.46</v>
      </c>
      <c r="AG43" s="44">
        <v>15.24</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c r="L44" s="44"/>
      <c r="M44" s="44">
        <v>29.24</v>
      </c>
      <c r="N44" s="44">
        <v>27.47</v>
      </c>
      <c r="O44" s="44">
        <v>25.96</v>
      </c>
      <c r="P44" s="44">
        <v>24.65</v>
      </c>
      <c r="Q44" s="44">
        <v>23.51</v>
      </c>
      <c r="R44" s="44">
        <v>22.52</v>
      </c>
      <c r="S44" s="44">
        <v>21.63</v>
      </c>
      <c r="T44" s="44">
        <v>20.85</v>
      </c>
      <c r="U44" s="44">
        <v>20.149999999999999</v>
      </c>
      <c r="V44" s="44">
        <v>19.52</v>
      </c>
      <c r="W44" s="44">
        <v>18.96</v>
      </c>
      <c r="X44" s="44">
        <v>18.45</v>
      </c>
      <c r="Y44" s="44">
        <v>17.98</v>
      </c>
      <c r="Z44" s="44">
        <v>17.559999999999999</v>
      </c>
      <c r="AA44" s="44">
        <v>17.18</v>
      </c>
      <c r="AB44" s="44">
        <v>16.829999999999998</v>
      </c>
      <c r="AC44" s="44">
        <v>16.510000000000002</v>
      </c>
      <c r="AD44" s="44">
        <v>16.22</v>
      </c>
      <c r="AE44" s="44">
        <v>15.96</v>
      </c>
      <c r="AF44" s="44">
        <v>15.72</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c r="L45" s="44"/>
      <c r="M45" s="44">
        <v>29.64</v>
      </c>
      <c r="N45" s="44">
        <v>27.84</v>
      </c>
      <c r="O45" s="44">
        <v>26.31</v>
      </c>
      <c r="P45" s="44">
        <v>24.99</v>
      </c>
      <c r="Q45" s="44">
        <v>23.84</v>
      </c>
      <c r="R45" s="44">
        <v>22.83</v>
      </c>
      <c r="S45" s="44">
        <v>21.94</v>
      </c>
      <c r="T45" s="44">
        <v>21.15</v>
      </c>
      <c r="U45" s="44">
        <v>20.440000000000001</v>
      </c>
      <c r="V45" s="44">
        <v>19.8</v>
      </c>
      <c r="W45" s="44">
        <v>19.23</v>
      </c>
      <c r="X45" s="44">
        <v>18.72</v>
      </c>
      <c r="Y45" s="44">
        <v>18.25</v>
      </c>
      <c r="Z45" s="44">
        <v>17.829999999999998</v>
      </c>
      <c r="AA45" s="44">
        <v>17.45</v>
      </c>
      <c r="AB45" s="44">
        <v>17.100000000000001</v>
      </c>
      <c r="AC45" s="44">
        <v>16.78</v>
      </c>
      <c r="AD45" s="44">
        <v>16.489999999999998</v>
      </c>
      <c r="AE45" s="44">
        <v>16.22</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c r="L46" s="44"/>
      <c r="M46" s="44">
        <v>30.04</v>
      </c>
      <c r="N46" s="44">
        <v>28.22</v>
      </c>
      <c r="O46" s="44">
        <v>26.67</v>
      </c>
      <c r="P46" s="44">
        <v>25.33</v>
      </c>
      <c r="Q46" s="44">
        <v>24.17</v>
      </c>
      <c r="R46" s="44">
        <v>23.15</v>
      </c>
      <c r="S46" s="44">
        <v>22.25</v>
      </c>
      <c r="T46" s="44">
        <v>21.45</v>
      </c>
      <c r="U46" s="44">
        <v>20.73</v>
      </c>
      <c r="V46" s="44">
        <v>20.09</v>
      </c>
      <c r="W46" s="44">
        <v>19.52</v>
      </c>
      <c r="X46" s="44">
        <v>19</v>
      </c>
      <c r="Y46" s="44">
        <v>18.53</v>
      </c>
      <c r="Z46" s="44">
        <v>18.11</v>
      </c>
      <c r="AA46" s="44">
        <v>17.72</v>
      </c>
      <c r="AB46" s="44">
        <v>17.37</v>
      </c>
      <c r="AC46" s="44">
        <v>17.05</v>
      </c>
      <c r="AD46" s="44">
        <v>16.760000000000002</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c r="L47" s="44"/>
      <c r="M47" s="44">
        <v>30.44</v>
      </c>
      <c r="N47" s="44">
        <v>28.6</v>
      </c>
      <c r="O47" s="44">
        <v>27.04</v>
      </c>
      <c r="P47" s="44">
        <v>25.68</v>
      </c>
      <c r="Q47" s="44">
        <v>24.51</v>
      </c>
      <c r="R47" s="44">
        <v>23.48</v>
      </c>
      <c r="S47" s="44">
        <v>22.56</v>
      </c>
      <c r="T47" s="44">
        <v>21.76</v>
      </c>
      <c r="U47" s="44">
        <v>21.04</v>
      </c>
      <c r="V47" s="44">
        <v>20.39</v>
      </c>
      <c r="W47" s="44">
        <v>19.809999999999999</v>
      </c>
      <c r="X47" s="44">
        <v>19.29</v>
      </c>
      <c r="Y47" s="44">
        <v>18.82</v>
      </c>
      <c r="Z47" s="44">
        <v>18.399999999999999</v>
      </c>
      <c r="AA47" s="44">
        <v>18.010000000000002</v>
      </c>
      <c r="AB47" s="44">
        <v>17.66</v>
      </c>
      <c r="AC47" s="44">
        <v>17.34</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c r="L48" s="44"/>
      <c r="M48" s="44">
        <v>30.86</v>
      </c>
      <c r="N48" s="44">
        <v>29</v>
      </c>
      <c r="O48" s="44">
        <v>27.41</v>
      </c>
      <c r="P48" s="44">
        <v>26.04</v>
      </c>
      <c r="Q48" s="44">
        <v>24.85</v>
      </c>
      <c r="R48" s="44">
        <v>23.81</v>
      </c>
      <c r="S48" s="44">
        <v>22.89</v>
      </c>
      <c r="T48" s="44">
        <v>22.08</v>
      </c>
      <c r="U48" s="44">
        <v>21.35</v>
      </c>
      <c r="V48" s="44">
        <v>20.7</v>
      </c>
      <c r="W48" s="44">
        <v>20.12</v>
      </c>
      <c r="X48" s="44">
        <v>19.600000000000001</v>
      </c>
      <c r="Y48" s="44">
        <v>19.12</v>
      </c>
      <c r="Z48" s="44">
        <v>18.7</v>
      </c>
      <c r="AA48" s="44">
        <v>18.309999999999999</v>
      </c>
      <c r="AB48" s="44">
        <v>17.96</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c r="L49" s="44"/>
      <c r="M49" s="44">
        <v>31.28</v>
      </c>
      <c r="N49" s="44">
        <v>29.4</v>
      </c>
      <c r="O49" s="44">
        <v>27.79</v>
      </c>
      <c r="P49" s="44">
        <v>26.41</v>
      </c>
      <c r="Q49" s="44">
        <v>25.21</v>
      </c>
      <c r="R49" s="44">
        <v>24.16</v>
      </c>
      <c r="S49" s="44">
        <v>23.23</v>
      </c>
      <c r="T49" s="44">
        <v>22.41</v>
      </c>
      <c r="U49" s="44">
        <v>21.68</v>
      </c>
      <c r="V49" s="44">
        <v>21.02</v>
      </c>
      <c r="W49" s="44">
        <v>20.440000000000001</v>
      </c>
      <c r="X49" s="44">
        <v>19.91</v>
      </c>
      <c r="Y49" s="44">
        <v>19.440000000000001</v>
      </c>
      <c r="Z49" s="44">
        <v>19.010000000000002</v>
      </c>
      <c r="AA49" s="44">
        <v>18.62</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c r="L50" s="44"/>
      <c r="M50" s="44">
        <v>31.71</v>
      </c>
      <c r="N50" s="44">
        <v>29.81</v>
      </c>
      <c r="O50" s="44">
        <v>28.19</v>
      </c>
      <c r="P50" s="44">
        <v>26.79</v>
      </c>
      <c r="Q50" s="44">
        <v>25.58</v>
      </c>
      <c r="R50" s="44">
        <v>24.51</v>
      </c>
      <c r="S50" s="44">
        <v>23.58</v>
      </c>
      <c r="T50" s="44">
        <v>22.75</v>
      </c>
      <c r="U50" s="44">
        <v>22.02</v>
      </c>
      <c r="V50" s="44">
        <v>21.36</v>
      </c>
      <c r="W50" s="44">
        <v>20.77</v>
      </c>
      <c r="X50" s="44">
        <v>20.239999999999998</v>
      </c>
      <c r="Y50" s="44">
        <v>19.77</v>
      </c>
      <c r="Z50" s="44">
        <v>19.34</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c r="L51" s="44"/>
      <c r="M51" s="44">
        <v>32.159999999999997</v>
      </c>
      <c r="N51" s="44">
        <v>30.23</v>
      </c>
      <c r="O51" s="44">
        <v>28.59</v>
      </c>
      <c r="P51" s="44">
        <v>27.18</v>
      </c>
      <c r="Q51" s="44">
        <v>25.96</v>
      </c>
      <c r="R51" s="44">
        <v>24.89</v>
      </c>
      <c r="S51" s="44">
        <v>23.94</v>
      </c>
      <c r="T51" s="44">
        <v>23.11</v>
      </c>
      <c r="U51" s="44">
        <v>22.37</v>
      </c>
      <c r="V51" s="44">
        <v>21.71</v>
      </c>
      <c r="W51" s="44">
        <v>21.12</v>
      </c>
      <c r="X51" s="44">
        <v>20.59</v>
      </c>
      <c r="Y51" s="44">
        <v>20.11</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c r="L52" s="44"/>
      <c r="M52" s="44">
        <v>32.619999999999997</v>
      </c>
      <c r="N52" s="44">
        <v>30.67</v>
      </c>
      <c r="O52" s="44">
        <v>29.01</v>
      </c>
      <c r="P52" s="44">
        <v>27.59</v>
      </c>
      <c r="Q52" s="44">
        <v>26.35</v>
      </c>
      <c r="R52" s="44">
        <v>25.27</v>
      </c>
      <c r="S52" s="44">
        <v>24.32</v>
      </c>
      <c r="T52" s="44">
        <v>23.48</v>
      </c>
      <c r="U52" s="44">
        <v>22.74</v>
      </c>
      <c r="V52" s="44">
        <v>22.08</v>
      </c>
      <c r="W52" s="44">
        <v>21.48</v>
      </c>
      <c r="X52" s="44">
        <v>20.95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c r="L53" s="44"/>
      <c r="M53" s="44">
        <v>33.090000000000003</v>
      </c>
      <c r="N53" s="44">
        <v>31.12</v>
      </c>
      <c r="O53" s="44">
        <v>29.45</v>
      </c>
      <c r="P53" s="44">
        <v>28.01</v>
      </c>
      <c r="Q53" s="44">
        <v>26.76</v>
      </c>
      <c r="R53" s="44">
        <v>25.67</v>
      </c>
      <c r="S53" s="44">
        <v>24.72</v>
      </c>
      <c r="T53" s="44">
        <v>23.88</v>
      </c>
      <c r="U53" s="44">
        <v>23.13</v>
      </c>
      <c r="V53" s="44">
        <v>22.46</v>
      </c>
      <c r="W53" s="44">
        <v>21.87</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c r="L54" s="44"/>
      <c r="M54" s="44">
        <v>33.58</v>
      </c>
      <c r="N54" s="44">
        <v>31.59</v>
      </c>
      <c r="O54" s="44">
        <v>29.9</v>
      </c>
      <c r="P54" s="44">
        <v>28.45</v>
      </c>
      <c r="Q54" s="44">
        <v>27.19</v>
      </c>
      <c r="R54" s="44">
        <v>26.1</v>
      </c>
      <c r="S54" s="44">
        <v>25.14</v>
      </c>
      <c r="T54" s="44">
        <v>24.29</v>
      </c>
      <c r="U54" s="44">
        <v>23.54</v>
      </c>
      <c r="V54" s="44">
        <v>22.87</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c r="L55" s="44"/>
      <c r="M55" s="44">
        <v>34.08</v>
      </c>
      <c r="N55" s="44">
        <v>32.08</v>
      </c>
      <c r="O55" s="44">
        <v>30.37</v>
      </c>
      <c r="P55" s="44">
        <v>28.91</v>
      </c>
      <c r="Q55" s="44">
        <v>27.64</v>
      </c>
      <c r="R55" s="44">
        <v>26.54</v>
      </c>
      <c r="S55" s="44">
        <v>25.57</v>
      </c>
      <c r="T55" s="44">
        <v>24.72</v>
      </c>
      <c r="U55" s="44">
        <v>23.96</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c r="L56" s="44"/>
      <c r="M56" s="44">
        <v>34.61</v>
      </c>
      <c r="N56" s="44">
        <v>32.58</v>
      </c>
      <c r="O56" s="44">
        <v>30.86</v>
      </c>
      <c r="P56" s="44">
        <v>29.39</v>
      </c>
      <c r="Q56" s="44">
        <v>28.11</v>
      </c>
      <c r="R56" s="44">
        <v>27</v>
      </c>
      <c r="S56" s="44">
        <v>26.03</v>
      </c>
      <c r="T56" s="44">
        <v>25.17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c r="L57" s="44"/>
      <c r="M57" s="44">
        <v>35.15</v>
      </c>
      <c r="N57" s="44">
        <v>33.11</v>
      </c>
      <c r="O57" s="44">
        <v>31.38</v>
      </c>
      <c r="P57" s="44">
        <v>29.89</v>
      </c>
      <c r="Q57" s="44">
        <v>28.61</v>
      </c>
      <c r="R57" s="44">
        <v>27.49</v>
      </c>
      <c r="S57" s="44">
        <v>26.51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c r="L58" s="44"/>
      <c r="M58" s="44">
        <v>35.729999999999997</v>
      </c>
      <c r="N58" s="44">
        <v>33.67</v>
      </c>
      <c r="O58" s="44">
        <v>31.92</v>
      </c>
      <c r="P58" s="44">
        <v>30.43</v>
      </c>
      <c r="Q58" s="44">
        <v>29.13</v>
      </c>
      <c r="R58" s="44">
        <v>28.01</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c r="L59" s="44"/>
      <c r="M59" s="44">
        <v>36.33</v>
      </c>
      <c r="N59" s="44">
        <v>34.25</v>
      </c>
      <c r="O59" s="44">
        <v>32.49</v>
      </c>
      <c r="P59" s="44">
        <v>30.98</v>
      </c>
      <c r="Q59" s="44">
        <v>29.68</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c r="L60" s="44"/>
      <c r="M60" s="44">
        <v>36.96</v>
      </c>
      <c r="N60" s="44">
        <v>34.86</v>
      </c>
      <c r="O60" s="44">
        <v>33.090000000000003</v>
      </c>
      <c r="P60" s="44">
        <v>31.57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c r="L61" s="44"/>
      <c r="M61" s="44">
        <v>37.61</v>
      </c>
      <c r="N61" s="44">
        <v>35.5</v>
      </c>
      <c r="O61" s="44">
        <v>33.71</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c r="L62" s="44"/>
      <c r="M62" s="44">
        <v>38.299999999999997</v>
      </c>
      <c r="N62" s="44">
        <v>36.17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c r="L63" s="44"/>
      <c r="M63" s="44">
        <v>39.03</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hRTImVpbRbLYAs4Z1nTbPu+C3goZyXBpGbOxJrqBzydY9npYLxXnwsyKm6lWpml9O3wElpko9psIlZiVtg0hkw==" saltValue="jb66NDtuoEyhA0wpGHsZOw==" spinCount="100000" sheet="1" objects="1" scenarios="1"/>
  <conditionalFormatting sqref="A6:A21">
    <cfRule type="expression" dxfId="171" priority="1" stopIfTrue="1">
      <formula>MOD(ROW(),2)=0</formula>
    </cfRule>
    <cfRule type="expression" dxfId="170" priority="2" stopIfTrue="1">
      <formula>MOD(ROW(),2)&lt;&gt;0</formula>
    </cfRule>
  </conditionalFormatting>
  <conditionalFormatting sqref="B6:M21">
    <cfRule type="expression" dxfId="169" priority="3" stopIfTrue="1">
      <formula>MOD(ROW(),2)=0</formula>
    </cfRule>
    <cfRule type="expression" dxfId="168" priority="4" stopIfTrue="1">
      <formula>MOD(ROW(),2)&lt;&gt;0</formula>
    </cfRule>
  </conditionalFormatting>
  <conditionalFormatting sqref="A26:A74">
    <cfRule type="expression" dxfId="167" priority="5" stopIfTrue="1">
      <formula>MOD(ROW(),2)=0</formula>
    </cfRule>
    <cfRule type="expression" dxfId="166" priority="6" stopIfTrue="1">
      <formula>MOD(ROW(),2)&lt;&gt;0</formula>
    </cfRule>
  </conditionalFormatting>
  <conditionalFormatting sqref="B26:AW74">
    <cfRule type="expression" dxfId="165" priority="7" stopIfTrue="1">
      <formula>MOD(ROW(),2)=0</formula>
    </cfRule>
    <cfRule type="expression" dxfId="164"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896C-7A86-4C5D-97B9-16BC801A89D0}">
  <sheetPr codeName="Sheet58"/>
  <dimension ref="A1:AW74"/>
  <sheetViews>
    <sheetView workbookViewId="0">
      <selection activeCell="B27" sqref="B27:AW74"/>
    </sheetView>
  </sheetViews>
  <sheetFormatPr defaultRowHeight="12.5" x14ac:dyDescent="0.25"/>
  <cols>
    <col min="1" max="1" width="31.54296875" customWidth="1"/>
    <col min="2" max="4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x-705</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321</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322</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705</v>
      </c>
      <c r="C14" s="49"/>
      <c r="D14" s="49"/>
      <c r="E14" s="49"/>
      <c r="F14" s="49"/>
      <c r="G14" s="49"/>
      <c r="H14" s="49"/>
      <c r="I14" s="49"/>
      <c r="J14" s="49"/>
      <c r="K14" s="49"/>
      <c r="L14" s="49"/>
      <c r="M14" s="49"/>
    </row>
    <row r="15" spans="1:13" x14ac:dyDescent="0.25">
      <c r="A15" s="40" t="s">
        <v>380</v>
      </c>
      <c r="B15" s="49" t="s">
        <v>323</v>
      </c>
      <c r="C15" s="49"/>
      <c r="D15" s="49"/>
      <c r="E15" s="49"/>
      <c r="F15" s="49"/>
      <c r="G15" s="49"/>
      <c r="H15" s="49"/>
      <c r="I15" s="49"/>
      <c r="J15" s="49"/>
      <c r="K15" s="49"/>
      <c r="L15" s="49"/>
      <c r="M15" s="49"/>
    </row>
    <row r="16" spans="1:13" x14ac:dyDescent="0.25">
      <c r="A16" s="40" t="s">
        <v>156</v>
      </c>
      <c r="B16" s="49" t="s">
        <v>277</v>
      </c>
      <c r="C16" s="49"/>
      <c r="D16" s="49"/>
      <c r="E16" s="49"/>
      <c r="F16" s="49"/>
      <c r="G16" s="49"/>
      <c r="H16" s="49"/>
      <c r="I16" s="49"/>
      <c r="J16" s="49"/>
      <c r="K16" s="49"/>
      <c r="L16" s="49"/>
      <c r="M16" s="49"/>
    </row>
    <row r="17" spans="1:49" x14ac:dyDescent="0.25">
      <c r="A17" s="41" t="s">
        <v>381</v>
      </c>
      <c r="B17" s="49"/>
      <c r="C17" s="49"/>
      <c r="D17" s="49"/>
      <c r="E17" s="49"/>
      <c r="F17" s="49"/>
      <c r="G17" s="49"/>
      <c r="H17" s="49"/>
      <c r="I17" s="49"/>
      <c r="J17" s="49"/>
      <c r="K17" s="49"/>
      <c r="L17" s="49"/>
      <c r="M17" s="49"/>
    </row>
    <row r="18" spans="1:49" x14ac:dyDescent="0.25">
      <c r="A18" s="40" t="s">
        <v>158</v>
      </c>
      <c r="B18" s="50">
        <v>45233</v>
      </c>
      <c r="C18" s="50"/>
      <c r="D18" s="50"/>
      <c r="E18" s="50"/>
      <c r="F18" s="50"/>
      <c r="G18" s="50"/>
      <c r="H18" s="50"/>
      <c r="I18" s="50"/>
      <c r="J18" s="50"/>
      <c r="K18" s="50"/>
      <c r="L18" s="50"/>
      <c r="M18" s="50"/>
    </row>
    <row r="19" spans="1:49" x14ac:dyDescent="0.25">
      <c r="A19" s="40" t="s">
        <v>159</v>
      </c>
      <c r="B19" s="50">
        <v>45383</v>
      </c>
      <c r="C19" s="49"/>
      <c r="D19" s="49"/>
      <c r="E19" s="49"/>
      <c r="F19" s="49"/>
      <c r="G19" s="49"/>
      <c r="H19" s="49"/>
      <c r="I19" s="49"/>
      <c r="J19" s="49"/>
      <c r="K19" s="49"/>
      <c r="L19" s="49"/>
      <c r="M19" s="49"/>
    </row>
    <row r="20" spans="1:49" x14ac:dyDescent="0.25">
      <c r="A20" s="40" t="s">
        <v>160</v>
      </c>
      <c r="B20" s="49" t="s">
        <v>169</v>
      </c>
      <c r="C20" s="49"/>
      <c r="D20" s="49"/>
      <c r="E20" s="49"/>
      <c r="F20" s="49"/>
      <c r="G20" s="49"/>
      <c r="H20" s="49"/>
      <c r="I20" s="49"/>
      <c r="J20" s="49"/>
      <c r="K20" s="49"/>
      <c r="L20" s="49"/>
      <c r="M20" s="49"/>
    </row>
    <row r="21" spans="1:49" x14ac:dyDescent="0.25">
      <c r="A21" s="40" t="s">
        <v>382</v>
      </c>
      <c r="B21" s="49" t="s">
        <v>85</v>
      </c>
      <c r="C21" s="49"/>
      <c r="D21" s="49"/>
      <c r="E21" s="49"/>
      <c r="F21" s="49"/>
      <c r="G21" s="49"/>
      <c r="H21" s="49"/>
      <c r="I21" s="49"/>
      <c r="J21" s="49"/>
      <c r="K21" s="49"/>
      <c r="L21" s="49"/>
      <c r="M21" s="49"/>
    </row>
    <row r="23" spans="1:49" x14ac:dyDescent="0.25">
      <c r="A23" s="23" t="str">
        <f>HYPERLINK("#'Factor List'!A1", "Back to Factor List")</f>
        <v>Back to Factor List</v>
      </c>
      <c r="B23" s="23" t="str">
        <f>HYPERLINK("#'Assumptions'!A1", "Assumptions")</f>
        <v>Assumptions</v>
      </c>
    </row>
    <row r="26" spans="1:49" s="57" customFormat="1" ht="26" x14ac:dyDescent="0.25">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5">
      <c r="A27" s="43">
        <v>16</v>
      </c>
      <c r="B27" s="44"/>
      <c r="C27" s="44"/>
      <c r="D27" s="44"/>
      <c r="E27" s="44"/>
      <c r="F27" s="44"/>
      <c r="G27" s="44"/>
      <c r="H27" s="44"/>
      <c r="I27" s="44"/>
      <c r="J27" s="44">
        <v>23.94</v>
      </c>
      <c r="K27" s="44">
        <v>21.93</v>
      </c>
      <c r="L27" s="44">
        <v>20.28</v>
      </c>
      <c r="M27" s="44">
        <v>18.91</v>
      </c>
      <c r="N27" s="44">
        <v>17.760000000000002</v>
      </c>
      <c r="O27" s="44">
        <v>16.77</v>
      </c>
      <c r="P27" s="44">
        <v>15.92</v>
      </c>
      <c r="Q27" s="44">
        <v>15.17</v>
      </c>
      <c r="R27" s="44">
        <v>14.52</v>
      </c>
      <c r="S27" s="44">
        <v>13.94</v>
      </c>
      <c r="T27" s="44">
        <v>13.43</v>
      </c>
      <c r="U27" s="44">
        <v>12.97</v>
      </c>
      <c r="V27" s="44">
        <v>12.55</v>
      </c>
      <c r="W27" s="44">
        <v>12.18</v>
      </c>
      <c r="X27" s="44">
        <v>11.83</v>
      </c>
      <c r="Y27" s="44">
        <v>11.52</v>
      </c>
      <c r="Z27" s="44">
        <v>11.24</v>
      </c>
      <c r="AA27" s="44">
        <v>10.98</v>
      </c>
      <c r="AB27" s="44">
        <v>10.74</v>
      </c>
      <c r="AC27" s="44">
        <v>10.52</v>
      </c>
      <c r="AD27" s="44">
        <v>10.31</v>
      </c>
      <c r="AE27" s="44">
        <v>10.119999999999999</v>
      </c>
      <c r="AF27" s="44">
        <v>9.9499999999999993</v>
      </c>
      <c r="AG27" s="44">
        <v>9.7799999999999994</v>
      </c>
      <c r="AH27" s="44">
        <v>9.6300000000000008</v>
      </c>
      <c r="AI27" s="44">
        <v>9.49</v>
      </c>
      <c r="AJ27" s="44">
        <v>9.36</v>
      </c>
      <c r="AK27" s="44">
        <v>9.23</v>
      </c>
      <c r="AL27" s="44">
        <v>9.1199999999999992</v>
      </c>
      <c r="AM27" s="44">
        <v>9.01</v>
      </c>
      <c r="AN27" s="44">
        <v>8.91</v>
      </c>
      <c r="AO27" s="44">
        <v>8.82</v>
      </c>
      <c r="AP27" s="44">
        <v>8.73</v>
      </c>
      <c r="AQ27" s="44">
        <v>8.65</v>
      </c>
      <c r="AR27" s="44">
        <v>8.57</v>
      </c>
      <c r="AS27" s="44">
        <v>8.5</v>
      </c>
      <c r="AT27" s="44">
        <v>8.43</v>
      </c>
      <c r="AU27" s="44">
        <v>8.3699999999999992</v>
      </c>
      <c r="AV27" s="44">
        <v>8.31</v>
      </c>
      <c r="AW27" s="44">
        <v>8.25</v>
      </c>
    </row>
    <row r="28" spans="1:49" x14ac:dyDescent="0.25">
      <c r="A28" s="43">
        <v>17</v>
      </c>
      <c r="B28" s="44"/>
      <c r="C28" s="44"/>
      <c r="D28" s="44"/>
      <c r="E28" s="44"/>
      <c r="F28" s="44"/>
      <c r="G28" s="44"/>
      <c r="H28" s="44"/>
      <c r="I28" s="44"/>
      <c r="J28" s="44">
        <v>24.29</v>
      </c>
      <c r="K28" s="44">
        <v>22.25</v>
      </c>
      <c r="L28" s="44">
        <v>20.58</v>
      </c>
      <c r="M28" s="44">
        <v>19.190000000000001</v>
      </c>
      <c r="N28" s="44">
        <v>18.02</v>
      </c>
      <c r="O28" s="44">
        <v>17.02</v>
      </c>
      <c r="P28" s="44">
        <v>16.149999999999999</v>
      </c>
      <c r="Q28" s="44">
        <v>15.4</v>
      </c>
      <c r="R28" s="44">
        <v>14.73</v>
      </c>
      <c r="S28" s="44">
        <v>14.15</v>
      </c>
      <c r="T28" s="44">
        <v>13.63</v>
      </c>
      <c r="U28" s="44">
        <v>13.16</v>
      </c>
      <c r="V28" s="44">
        <v>12.74</v>
      </c>
      <c r="W28" s="44">
        <v>12.36</v>
      </c>
      <c r="X28" s="44">
        <v>12.01</v>
      </c>
      <c r="Y28" s="44">
        <v>11.69</v>
      </c>
      <c r="Z28" s="44">
        <v>11.41</v>
      </c>
      <c r="AA28" s="44">
        <v>11.14</v>
      </c>
      <c r="AB28" s="44">
        <v>10.9</v>
      </c>
      <c r="AC28" s="44">
        <v>10.67</v>
      </c>
      <c r="AD28" s="44">
        <v>10.47</v>
      </c>
      <c r="AE28" s="44">
        <v>10.27</v>
      </c>
      <c r="AF28" s="44">
        <v>10.1</v>
      </c>
      <c r="AG28" s="44">
        <v>9.93</v>
      </c>
      <c r="AH28" s="44">
        <v>9.7799999999999994</v>
      </c>
      <c r="AI28" s="44">
        <v>9.6300000000000008</v>
      </c>
      <c r="AJ28" s="44">
        <v>9.5</v>
      </c>
      <c r="AK28" s="44">
        <v>9.3800000000000008</v>
      </c>
      <c r="AL28" s="44">
        <v>9.26</v>
      </c>
      <c r="AM28" s="44">
        <v>9.15</v>
      </c>
      <c r="AN28" s="44">
        <v>9.0500000000000007</v>
      </c>
      <c r="AO28" s="44">
        <v>8.9499999999999993</v>
      </c>
      <c r="AP28" s="44">
        <v>8.86</v>
      </c>
      <c r="AQ28" s="44">
        <v>8.7799999999999994</v>
      </c>
      <c r="AR28" s="44">
        <v>8.6999999999999993</v>
      </c>
      <c r="AS28" s="44">
        <v>8.6300000000000008</v>
      </c>
      <c r="AT28" s="44">
        <v>8.56</v>
      </c>
      <c r="AU28" s="44">
        <v>8.5</v>
      </c>
      <c r="AV28" s="44">
        <v>8.44</v>
      </c>
      <c r="AW28" s="44"/>
    </row>
    <row r="29" spans="1:49" x14ac:dyDescent="0.25">
      <c r="A29" s="43">
        <v>18</v>
      </c>
      <c r="B29" s="44"/>
      <c r="C29" s="44"/>
      <c r="D29" s="44"/>
      <c r="E29" s="44"/>
      <c r="F29" s="44"/>
      <c r="G29" s="44"/>
      <c r="H29" s="44"/>
      <c r="I29" s="44"/>
      <c r="J29" s="44">
        <v>24.65</v>
      </c>
      <c r="K29" s="44">
        <v>22.57</v>
      </c>
      <c r="L29" s="44">
        <v>20.88</v>
      </c>
      <c r="M29" s="44">
        <v>19.47</v>
      </c>
      <c r="N29" s="44">
        <v>18.28</v>
      </c>
      <c r="O29" s="44">
        <v>17.27</v>
      </c>
      <c r="P29" s="44">
        <v>16.39</v>
      </c>
      <c r="Q29" s="44">
        <v>15.62</v>
      </c>
      <c r="R29" s="44">
        <v>14.95</v>
      </c>
      <c r="S29" s="44">
        <v>14.36</v>
      </c>
      <c r="T29" s="44">
        <v>13.83</v>
      </c>
      <c r="U29" s="44">
        <v>13.35</v>
      </c>
      <c r="V29" s="44">
        <v>12.92</v>
      </c>
      <c r="W29" s="44">
        <v>12.54</v>
      </c>
      <c r="X29" s="44">
        <v>12.19</v>
      </c>
      <c r="Y29" s="44">
        <v>11.87</v>
      </c>
      <c r="Z29" s="44">
        <v>11.58</v>
      </c>
      <c r="AA29" s="44">
        <v>11.31</v>
      </c>
      <c r="AB29" s="44">
        <v>11.06</v>
      </c>
      <c r="AC29" s="44">
        <v>10.83</v>
      </c>
      <c r="AD29" s="44">
        <v>10.62</v>
      </c>
      <c r="AE29" s="44">
        <v>10.43</v>
      </c>
      <c r="AF29" s="44">
        <v>10.25</v>
      </c>
      <c r="AG29" s="44">
        <v>10.08</v>
      </c>
      <c r="AH29" s="44">
        <v>9.93</v>
      </c>
      <c r="AI29" s="44">
        <v>9.7799999999999994</v>
      </c>
      <c r="AJ29" s="44">
        <v>9.65</v>
      </c>
      <c r="AK29" s="44">
        <v>9.52</v>
      </c>
      <c r="AL29" s="44">
        <v>9.4</v>
      </c>
      <c r="AM29" s="44">
        <v>9.2899999999999991</v>
      </c>
      <c r="AN29" s="44">
        <v>9.19</v>
      </c>
      <c r="AO29" s="44">
        <v>9.09</v>
      </c>
      <c r="AP29" s="44">
        <v>9</v>
      </c>
      <c r="AQ29" s="44">
        <v>8.92</v>
      </c>
      <c r="AR29" s="44">
        <v>8.84</v>
      </c>
      <c r="AS29" s="44">
        <v>8.77</v>
      </c>
      <c r="AT29" s="44">
        <v>8.6999999999999993</v>
      </c>
      <c r="AU29" s="44">
        <v>8.64</v>
      </c>
      <c r="AV29" s="44"/>
      <c r="AW29" s="44"/>
    </row>
    <row r="30" spans="1:49" x14ac:dyDescent="0.25">
      <c r="A30" s="43">
        <v>19</v>
      </c>
      <c r="B30" s="44"/>
      <c r="C30" s="44"/>
      <c r="D30" s="44"/>
      <c r="E30" s="44"/>
      <c r="F30" s="44"/>
      <c r="G30" s="44"/>
      <c r="H30" s="44"/>
      <c r="I30" s="44"/>
      <c r="J30" s="44">
        <v>25.01</v>
      </c>
      <c r="K30" s="44">
        <v>22.9</v>
      </c>
      <c r="L30" s="44">
        <v>21.18</v>
      </c>
      <c r="M30" s="44">
        <v>19.760000000000002</v>
      </c>
      <c r="N30" s="44">
        <v>18.55</v>
      </c>
      <c r="O30" s="44">
        <v>17.52</v>
      </c>
      <c r="P30" s="44">
        <v>16.63</v>
      </c>
      <c r="Q30" s="44">
        <v>15.85</v>
      </c>
      <c r="R30" s="44">
        <v>15.17</v>
      </c>
      <c r="S30" s="44">
        <v>14.57</v>
      </c>
      <c r="T30" s="44">
        <v>14.03</v>
      </c>
      <c r="U30" s="44">
        <v>13.55</v>
      </c>
      <c r="V30" s="44">
        <v>13.12</v>
      </c>
      <c r="W30" s="44">
        <v>12.72</v>
      </c>
      <c r="X30" s="44">
        <v>12.37</v>
      </c>
      <c r="Y30" s="44">
        <v>12.04</v>
      </c>
      <c r="Z30" s="44">
        <v>11.75</v>
      </c>
      <c r="AA30" s="44">
        <v>11.48</v>
      </c>
      <c r="AB30" s="44">
        <v>11.23</v>
      </c>
      <c r="AC30" s="44">
        <v>11</v>
      </c>
      <c r="AD30" s="44">
        <v>10.78</v>
      </c>
      <c r="AE30" s="44">
        <v>10.59</v>
      </c>
      <c r="AF30" s="44">
        <v>10.4</v>
      </c>
      <c r="AG30" s="44">
        <v>10.23</v>
      </c>
      <c r="AH30" s="44">
        <v>10.08</v>
      </c>
      <c r="AI30" s="44">
        <v>9.93</v>
      </c>
      <c r="AJ30" s="44">
        <v>9.7899999999999991</v>
      </c>
      <c r="AK30" s="44">
        <v>9.67</v>
      </c>
      <c r="AL30" s="44">
        <v>9.5500000000000007</v>
      </c>
      <c r="AM30" s="44">
        <v>9.44</v>
      </c>
      <c r="AN30" s="44">
        <v>9.33</v>
      </c>
      <c r="AO30" s="44">
        <v>9.24</v>
      </c>
      <c r="AP30" s="44">
        <v>9.15</v>
      </c>
      <c r="AQ30" s="44">
        <v>9.07</v>
      </c>
      <c r="AR30" s="44">
        <v>8.99</v>
      </c>
      <c r="AS30" s="44">
        <v>8.92</v>
      </c>
      <c r="AT30" s="44">
        <v>8.85</v>
      </c>
      <c r="AU30" s="44"/>
      <c r="AV30" s="44"/>
      <c r="AW30" s="44"/>
    </row>
    <row r="31" spans="1:49" x14ac:dyDescent="0.25">
      <c r="A31" s="43">
        <v>20</v>
      </c>
      <c r="B31" s="44"/>
      <c r="C31" s="44"/>
      <c r="D31" s="44"/>
      <c r="E31" s="44"/>
      <c r="F31" s="44"/>
      <c r="G31" s="44"/>
      <c r="H31" s="44"/>
      <c r="I31" s="44"/>
      <c r="J31" s="44">
        <v>25.38</v>
      </c>
      <c r="K31" s="44">
        <v>23.24</v>
      </c>
      <c r="L31" s="44">
        <v>21.5</v>
      </c>
      <c r="M31" s="44">
        <v>20.05</v>
      </c>
      <c r="N31" s="44">
        <v>18.82</v>
      </c>
      <c r="O31" s="44">
        <v>17.78</v>
      </c>
      <c r="P31" s="44">
        <v>16.88</v>
      </c>
      <c r="Q31" s="44">
        <v>16.09</v>
      </c>
      <c r="R31" s="44">
        <v>15.4</v>
      </c>
      <c r="S31" s="44">
        <v>14.78</v>
      </c>
      <c r="T31" s="44">
        <v>14.24</v>
      </c>
      <c r="U31" s="44">
        <v>13.75</v>
      </c>
      <c r="V31" s="44">
        <v>13.31</v>
      </c>
      <c r="W31" s="44">
        <v>12.91</v>
      </c>
      <c r="X31" s="44">
        <v>12.55</v>
      </c>
      <c r="Y31" s="44">
        <v>12.22</v>
      </c>
      <c r="Z31" s="44">
        <v>11.92</v>
      </c>
      <c r="AA31" s="44">
        <v>11.65</v>
      </c>
      <c r="AB31" s="44">
        <v>11.4</v>
      </c>
      <c r="AC31" s="44">
        <v>11.16</v>
      </c>
      <c r="AD31" s="44">
        <v>10.95</v>
      </c>
      <c r="AE31" s="44">
        <v>10.75</v>
      </c>
      <c r="AF31" s="44">
        <v>10.56</v>
      </c>
      <c r="AG31" s="44">
        <v>10.39</v>
      </c>
      <c r="AH31" s="44">
        <v>10.23</v>
      </c>
      <c r="AI31" s="44">
        <v>10.08</v>
      </c>
      <c r="AJ31" s="44">
        <v>9.9499999999999993</v>
      </c>
      <c r="AK31" s="44">
        <v>9.82</v>
      </c>
      <c r="AL31" s="44">
        <v>9.6999999999999993</v>
      </c>
      <c r="AM31" s="44">
        <v>9.59</v>
      </c>
      <c r="AN31" s="44">
        <v>9.48</v>
      </c>
      <c r="AO31" s="44">
        <v>9.39</v>
      </c>
      <c r="AP31" s="44">
        <v>9.3000000000000007</v>
      </c>
      <c r="AQ31" s="44">
        <v>9.2100000000000009</v>
      </c>
      <c r="AR31" s="44">
        <v>9.14</v>
      </c>
      <c r="AS31" s="44">
        <v>9.06</v>
      </c>
      <c r="AT31" s="44"/>
      <c r="AU31" s="44"/>
      <c r="AV31" s="44"/>
      <c r="AW31" s="44"/>
    </row>
    <row r="32" spans="1:49" x14ac:dyDescent="0.25">
      <c r="A32" s="43">
        <v>21</v>
      </c>
      <c r="B32" s="44"/>
      <c r="C32" s="44"/>
      <c r="D32" s="44"/>
      <c r="E32" s="44"/>
      <c r="F32" s="44"/>
      <c r="G32" s="44"/>
      <c r="H32" s="44"/>
      <c r="I32" s="44"/>
      <c r="J32" s="44">
        <v>25.75</v>
      </c>
      <c r="K32" s="44">
        <v>23.58</v>
      </c>
      <c r="L32" s="44">
        <v>21.81</v>
      </c>
      <c r="M32" s="44">
        <v>20.34</v>
      </c>
      <c r="N32" s="44">
        <v>19.100000000000001</v>
      </c>
      <c r="O32" s="44">
        <v>18.04</v>
      </c>
      <c r="P32" s="44">
        <v>17.12</v>
      </c>
      <c r="Q32" s="44">
        <v>16.329999999999998</v>
      </c>
      <c r="R32" s="44">
        <v>15.62</v>
      </c>
      <c r="S32" s="44">
        <v>15</v>
      </c>
      <c r="T32" s="44">
        <v>14.45</v>
      </c>
      <c r="U32" s="44">
        <v>13.96</v>
      </c>
      <c r="V32" s="44">
        <v>13.51</v>
      </c>
      <c r="W32" s="44">
        <v>13.11</v>
      </c>
      <c r="X32" s="44">
        <v>12.74</v>
      </c>
      <c r="Y32" s="44">
        <v>12.41</v>
      </c>
      <c r="Z32" s="44">
        <v>12.1</v>
      </c>
      <c r="AA32" s="44">
        <v>11.82</v>
      </c>
      <c r="AB32" s="44">
        <v>11.57</v>
      </c>
      <c r="AC32" s="44">
        <v>11.33</v>
      </c>
      <c r="AD32" s="44">
        <v>11.11</v>
      </c>
      <c r="AE32" s="44">
        <v>10.91</v>
      </c>
      <c r="AF32" s="44">
        <v>10.72</v>
      </c>
      <c r="AG32" s="44">
        <v>10.55</v>
      </c>
      <c r="AH32" s="44">
        <v>10.39</v>
      </c>
      <c r="AI32" s="44">
        <v>10.24</v>
      </c>
      <c r="AJ32" s="44">
        <v>10.1</v>
      </c>
      <c r="AK32" s="44">
        <v>9.9700000000000006</v>
      </c>
      <c r="AL32" s="44">
        <v>9.85</v>
      </c>
      <c r="AM32" s="44">
        <v>9.74</v>
      </c>
      <c r="AN32" s="44">
        <v>9.64</v>
      </c>
      <c r="AO32" s="44">
        <v>9.5399999999999991</v>
      </c>
      <c r="AP32" s="44">
        <v>9.4499999999999993</v>
      </c>
      <c r="AQ32" s="44">
        <v>9.3699999999999992</v>
      </c>
      <c r="AR32" s="44">
        <v>9.2899999999999991</v>
      </c>
      <c r="AS32" s="44"/>
      <c r="AT32" s="44"/>
      <c r="AU32" s="44"/>
      <c r="AV32" s="44"/>
      <c r="AW32" s="44"/>
    </row>
    <row r="33" spans="1:49" x14ac:dyDescent="0.25">
      <c r="A33" s="43">
        <v>22</v>
      </c>
      <c r="B33" s="44"/>
      <c r="C33" s="44"/>
      <c r="D33" s="44"/>
      <c r="E33" s="44"/>
      <c r="F33" s="44"/>
      <c r="G33" s="44"/>
      <c r="H33" s="44"/>
      <c r="I33" s="44"/>
      <c r="J33" s="44">
        <v>26.12</v>
      </c>
      <c r="K33" s="44">
        <v>23.92</v>
      </c>
      <c r="L33" s="44">
        <v>22.13</v>
      </c>
      <c r="M33" s="44">
        <v>20.64</v>
      </c>
      <c r="N33" s="44">
        <v>19.38</v>
      </c>
      <c r="O33" s="44">
        <v>18.3</v>
      </c>
      <c r="P33" s="44">
        <v>17.37</v>
      </c>
      <c r="Q33" s="44">
        <v>16.57</v>
      </c>
      <c r="R33" s="44">
        <v>15.85</v>
      </c>
      <c r="S33" s="44">
        <v>15.22</v>
      </c>
      <c r="T33" s="44">
        <v>14.66</v>
      </c>
      <c r="U33" s="44">
        <v>14.16</v>
      </c>
      <c r="V33" s="44">
        <v>13.71</v>
      </c>
      <c r="W33" s="44">
        <v>13.3</v>
      </c>
      <c r="X33" s="44">
        <v>12.93</v>
      </c>
      <c r="Y33" s="44">
        <v>12.59</v>
      </c>
      <c r="Z33" s="44">
        <v>12.28</v>
      </c>
      <c r="AA33" s="44">
        <v>12</v>
      </c>
      <c r="AB33" s="44">
        <v>11.74</v>
      </c>
      <c r="AC33" s="44">
        <v>11.5</v>
      </c>
      <c r="AD33" s="44">
        <v>11.28</v>
      </c>
      <c r="AE33" s="44">
        <v>11.08</v>
      </c>
      <c r="AF33" s="44">
        <v>10.89</v>
      </c>
      <c r="AG33" s="44">
        <v>10.71</v>
      </c>
      <c r="AH33" s="44">
        <v>10.55</v>
      </c>
      <c r="AI33" s="44">
        <v>10.4</v>
      </c>
      <c r="AJ33" s="44">
        <v>10.26</v>
      </c>
      <c r="AK33" s="44">
        <v>10.130000000000001</v>
      </c>
      <c r="AL33" s="44">
        <v>10.01</v>
      </c>
      <c r="AM33" s="44">
        <v>9.9</v>
      </c>
      <c r="AN33" s="44">
        <v>9.7899999999999991</v>
      </c>
      <c r="AO33" s="44">
        <v>9.6999999999999993</v>
      </c>
      <c r="AP33" s="44">
        <v>9.61</v>
      </c>
      <c r="AQ33" s="44">
        <v>9.52</v>
      </c>
      <c r="AR33" s="44"/>
      <c r="AS33" s="44"/>
      <c r="AT33" s="44"/>
      <c r="AU33" s="44"/>
      <c r="AV33" s="44"/>
      <c r="AW33" s="44"/>
    </row>
    <row r="34" spans="1:49" x14ac:dyDescent="0.25">
      <c r="A34" s="43">
        <v>23</v>
      </c>
      <c r="B34" s="44"/>
      <c r="C34" s="44"/>
      <c r="D34" s="44"/>
      <c r="E34" s="44"/>
      <c r="F34" s="44"/>
      <c r="G34" s="44"/>
      <c r="H34" s="44"/>
      <c r="I34" s="44"/>
      <c r="J34" s="44">
        <v>26.5</v>
      </c>
      <c r="K34" s="44">
        <v>24.27</v>
      </c>
      <c r="L34" s="44">
        <v>22.45</v>
      </c>
      <c r="M34" s="44">
        <v>20.94</v>
      </c>
      <c r="N34" s="44">
        <v>19.66</v>
      </c>
      <c r="O34" s="44">
        <v>18.57</v>
      </c>
      <c r="P34" s="44">
        <v>17.63</v>
      </c>
      <c r="Q34" s="44">
        <v>16.809999999999999</v>
      </c>
      <c r="R34" s="44">
        <v>16.09</v>
      </c>
      <c r="S34" s="44">
        <v>15.45</v>
      </c>
      <c r="T34" s="44">
        <v>14.88</v>
      </c>
      <c r="U34" s="44">
        <v>14.37</v>
      </c>
      <c r="V34" s="44">
        <v>13.91</v>
      </c>
      <c r="W34" s="44">
        <v>13.5</v>
      </c>
      <c r="X34" s="44">
        <v>13.12</v>
      </c>
      <c r="Y34" s="44">
        <v>12.78</v>
      </c>
      <c r="Z34" s="44">
        <v>12.47</v>
      </c>
      <c r="AA34" s="44">
        <v>12.18</v>
      </c>
      <c r="AB34" s="44">
        <v>11.92</v>
      </c>
      <c r="AC34" s="44">
        <v>11.67</v>
      </c>
      <c r="AD34" s="44">
        <v>11.45</v>
      </c>
      <c r="AE34" s="44">
        <v>11.25</v>
      </c>
      <c r="AF34" s="44">
        <v>11.05</v>
      </c>
      <c r="AG34" s="44">
        <v>10.88</v>
      </c>
      <c r="AH34" s="44">
        <v>10.71</v>
      </c>
      <c r="AI34" s="44">
        <v>10.56</v>
      </c>
      <c r="AJ34" s="44">
        <v>10.42</v>
      </c>
      <c r="AK34" s="44">
        <v>10.29</v>
      </c>
      <c r="AL34" s="44">
        <v>10.17</v>
      </c>
      <c r="AM34" s="44">
        <v>10.06</v>
      </c>
      <c r="AN34" s="44">
        <v>9.9499999999999993</v>
      </c>
      <c r="AO34" s="44">
        <v>9.86</v>
      </c>
      <c r="AP34" s="44">
        <v>9.77</v>
      </c>
      <c r="AQ34" s="44"/>
      <c r="AR34" s="44"/>
      <c r="AS34" s="44"/>
      <c r="AT34" s="44"/>
      <c r="AU34" s="44"/>
      <c r="AV34" s="44"/>
      <c r="AW34" s="44"/>
    </row>
    <row r="35" spans="1:49" x14ac:dyDescent="0.25">
      <c r="A35" s="43">
        <v>24</v>
      </c>
      <c r="B35" s="44"/>
      <c r="C35" s="44"/>
      <c r="D35" s="44"/>
      <c r="E35" s="44"/>
      <c r="F35" s="44"/>
      <c r="G35" s="44"/>
      <c r="H35" s="44"/>
      <c r="I35" s="44"/>
      <c r="J35" s="44">
        <v>26.88</v>
      </c>
      <c r="K35" s="44">
        <v>24.62</v>
      </c>
      <c r="L35" s="44">
        <v>22.77</v>
      </c>
      <c r="M35" s="44">
        <v>21.24</v>
      </c>
      <c r="N35" s="44">
        <v>19.95</v>
      </c>
      <c r="O35" s="44">
        <v>18.84</v>
      </c>
      <c r="P35" s="44">
        <v>17.88</v>
      </c>
      <c r="Q35" s="44">
        <v>17.05</v>
      </c>
      <c r="R35" s="44">
        <v>16.32</v>
      </c>
      <c r="S35" s="44">
        <v>15.67</v>
      </c>
      <c r="T35" s="44">
        <v>15.1</v>
      </c>
      <c r="U35" s="44">
        <v>14.58</v>
      </c>
      <c r="V35" s="44">
        <v>14.12</v>
      </c>
      <c r="W35" s="44">
        <v>13.7</v>
      </c>
      <c r="X35" s="44">
        <v>13.32</v>
      </c>
      <c r="Y35" s="44">
        <v>12.97</v>
      </c>
      <c r="Z35" s="44">
        <v>12.65</v>
      </c>
      <c r="AA35" s="44">
        <v>12.36</v>
      </c>
      <c r="AB35" s="44">
        <v>12.1</v>
      </c>
      <c r="AC35" s="44">
        <v>11.85</v>
      </c>
      <c r="AD35" s="44">
        <v>11.63</v>
      </c>
      <c r="AE35" s="44">
        <v>11.42</v>
      </c>
      <c r="AF35" s="44">
        <v>11.22</v>
      </c>
      <c r="AG35" s="44">
        <v>11.05</v>
      </c>
      <c r="AH35" s="44">
        <v>10.88</v>
      </c>
      <c r="AI35" s="44">
        <v>10.73</v>
      </c>
      <c r="AJ35" s="44">
        <v>10.59</v>
      </c>
      <c r="AK35" s="44">
        <v>10.46</v>
      </c>
      <c r="AL35" s="44">
        <v>10.33</v>
      </c>
      <c r="AM35" s="44">
        <v>10.220000000000001</v>
      </c>
      <c r="AN35" s="44">
        <v>10.119999999999999</v>
      </c>
      <c r="AO35" s="44">
        <v>10.02</v>
      </c>
      <c r="AP35" s="44"/>
      <c r="AQ35" s="44"/>
      <c r="AR35" s="44"/>
      <c r="AS35" s="44"/>
      <c r="AT35" s="44"/>
      <c r="AU35" s="44"/>
      <c r="AV35" s="44"/>
      <c r="AW35" s="44"/>
    </row>
    <row r="36" spans="1:49" x14ac:dyDescent="0.25">
      <c r="A36" s="43">
        <v>25</v>
      </c>
      <c r="B36" s="44"/>
      <c r="C36" s="44"/>
      <c r="D36" s="44"/>
      <c r="E36" s="44"/>
      <c r="F36" s="44"/>
      <c r="G36" s="44"/>
      <c r="H36" s="44"/>
      <c r="I36" s="44"/>
      <c r="J36" s="44">
        <v>27.27</v>
      </c>
      <c r="K36" s="44">
        <v>24.98</v>
      </c>
      <c r="L36" s="44">
        <v>23.1</v>
      </c>
      <c r="M36" s="44">
        <v>21.55</v>
      </c>
      <c r="N36" s="44">
        <v>20.239999999999998</v>
      </c>
      <c r="O36" s="44">
        <v>19.11</v>
      </c>
      <c r="P36" s="44">
        <v>18.149999999999999</v>
      </c>
      <c r="Q36" s="44">
        <v>17.3</v>
      </c>
      <c r="R36" s="44">
        <v>16.559999999999999</v>
      </c>
      <c r="S36" s="44">
        <v>15.9</v>
      </c>
      <c r="T36" s="44">
        <v>15.32</v>
      </c>
      <c r="U36" s="44">
        <v>14.8</v>
      </c>
      <c r="V36" s="44">
        <v>14.33</v>
      </c>
      <c r="W36" s="44">
        <v>13.9</v>
      </c>
      <c r="X36" s="44">
        <v>13.52</v>
      </c>
      <c r="Y36" s="44">
        <v>13.16</v>
      </c>
      <c r="Z36" s="44">
        <v>12.84</v>
      </c>
      <c r="AA36" s="44">
        <v>12.55</v>
      </c>
      <c r="AB36" s="44">
        <v>12.28</v>
      </c>
      <c r="AC36" s="44">
        <v>12.03</v>
      </c>
      <c r="AD36" s="44">
        <v>11.8</v>
      </c>
      <c r="AE36" s="44">
        <v>11.59</v>
      </c>
      <c r="AF36" s="44">
        <v>11.4</v>
      </c>
      <c r="AG36" s="44">
        <v>11.22</v>
      </c>
      <c r="AH36" s="44">
        <v>11.05</v>
      </c>
      <c r="AI36" s="44">
        <v>10.9</v>
      </c>
      <c r="AJ36" s="44">
        <v>10.76</v>
      </c>
      <c r="AK36" s="44">
        <v>10.63</v>
      </c>
      <c r="AL36" s="44">
        <v>10.51</v>
      </c>
      <c r="AM36" s="44">
        <v>10.39</v>
      </c>
      <c r="AN36" s="44">
        <v>10.29</v>
      </c>
      <c r="AO36" s="44"/>
      <c r="AP36" s="44"/>
      <c r="AQ36" s="44"/>
      <c r="AR36" s="44"/>
      <c r="AS36" s="44"/>
      <c r="AT36" s="44"/>
      <c r="AU36" s="44"/>
      <c r="AV36" s="44"/>
      <c r="AW36" s="44"/>
    </row>
    <row r="37" spans="1:49" x14ac:dyDescent="0.25">
      <c r="A37" s="43">
        <v>26</v>
      </c>
      <c r="B37" s="44"/>
      <c r="C37" s="44"/>
      <c r="D37" s="44"/>
      <c r="E37" s="44"/>
      <c r="F37" s="44"/>
      <c r="G37" s="44"/>
      <c r="H37" s="44"/>
      <c r="I37" s="44"/>
      <c r="J37" s="44">
        <v>27.67</v>
      </c>
      <c r="K37" s="44">
        <v>25.34</v>
      </c>
      <c r="L37" s="44">
        <v>23.44</v>
      </c>
      <c r="M37" s="44">
        <v>21.86</v>
      </c>
      <c r="N37" s="44">
        <v>20.53</v>
      </c>
      <c r="O37" s="44">
        <v>19.399999999999999</v>
      </c>
      <c r="P37" s="44">
        <v>18.41</v>
      </c>
      <c r="Q37" s="44">
        <v>17.559999999999999</v>
      </c>
      <c r="R37" s="44">
        <v>16.809999999999999</v>
      </c>
      <c r="S37" s="44">
        <v>16.14</v>
      </c>
      <c r="T37" s="44">
        <v>15.55</v>
      </c>
      <c r="U37" s="44">
        <v>15.02</v>
      </c>
      <c r="V37" s="44">
        <v>14.54</v>
      </c>
      <c r="W37" s="44">
        <v>14.11</v>
      </c>
      <c r="X37" s="44">
        <v>13.72</v>
      </c>
      <c r="Y37" s="44">
        <v>13.36</v>
      </c>
      <c r="Z37" s="44">
        <v>13.04</v>
      </c>
      <c r="AA37" s="44">
        <v>12.74</v>
      </c>
      <c r="AB37" s="44">
        <v>12.47</v>
      </c>
      <c r="AC37" s="44">
        <v>12.22</v>
      </c>
      <c r="AD37" s="44">
        <v>11.99</v>
      </c>
      <c r="AE37" s="44">
        <v>11.78</v>
      </c>
      <c r="AF37" s="44">
        <v>11.58</v>
      </c>
      <c r="AG37" s="44">
        <v>11.4</v>
      </c>
      <c r="AH37" s="44">
        <v>11.23</v>
      </c>
      <c r="AI37" s="44">
        <v>11.08</v>
      </c>
      <c r="AJ37" s="44">
        <v>10.94</v>
      </c>
      <c r="AK37" s="44">
        <v>10.8</v>
      </c>
      <c r="AL37" s="44">
        <v>10.68</v>
      </c>
      <c r="AM37" s="44">
        <v>10.57</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v>28.07</v>
      </c>
      <c r="K38" s="44">
        <v>25.71</v>
      </c>
      <c r="L38" s="44">
        <v>23.78</v>
      </c>
      <c r="M38" s="44">
        <v>22.18</v>
      </c>
      <c r="N38" s="44">
        <v>20.83</v>
      </c>
      <c r="O38" s="44">
        <v>19.68</v>
      </c>
      <c r="P38" s="44">
        <v>18.68</v>
      </c>
      <c r="Q38" s="44">
        <v>17.82</v>
      </c>
      <c r="R38" s="44">
        <v>17.05</v>
      </c>
      <c r="S38" s="44">
        <v>16.38</v>
      </c>
      <c r="T38" s="44">
        <v>15.78</v>
      </c>
      <c r="U38" s="44">
        <v>15.24</v>
      </c>
      <c r="V38" s="44">
        <v>14.76</v>
      </c>
      <c r="W38" s="44">
        <v>14.32</v>
      </c>
      <c r="X38" s="44">
        <v>13.93</v>
      </c>
      <c r="Y38" s="44">
        <v>13.57</v>
      </c>
      <c r="Z38" s="44">
        <v>13.24</v>
      </c>
      <c r="AA38" s="44">
        <v>12.94</v>
      </c>
      <c r="AB38" s="44">
        <v>12.66</v>
      </c>
      <c r="AC38" s="44">
        <v>12.41</v>
      </c>
      <c r="AD38" s="44">
        <v>12.18</v>
      </c>
      <c r="AE38" s="44">
        <v>11.96</v>
      </c>
      <c r="AF38" s="44">
        <v>11.77</v>
      </c>
      <c r="AG38" s="44">
        <v>11.58</v>
      </c>
      <c r="AH38" s="44">
        <v>11.42</v>
      </c>
      <c r="AI38" s="44">
        <v>11.26</v>
      </c>
      <c r="AJ38" s="44">
        <v>11.12</v>
      </c>
      <c r="AK38" s="44">
        <v>10.99</v>
      </c>
      <c r="AL38" s="44">
        <v>10.86</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v>28.48</v>
      </c>
      <c r="K39" s="44">
        <v>26.09</v>
      </c>
      <c r="L39" s="44">
        <v>24.13</v>
      </c>
      <c r="M39" s="44">
        <v>22.51</v>
      </c>
      <c r="N39" s="44">
        <v>21.14</v>
      </c>
      <c r="O39" s="44">
        <v>19.97</v>
      </c>
      <c r="P39" s="44">
        <v>18.96</v>
      </c>
      <c r="Q39" s="44">
        <v>18.079999999999998</v>
      </c>
      <c r="R39" s="44">
        <v>17.309999999999999</v>
      </c>
      <c r="S39" s="44">
        <v>16.62</v>
      </c>
      <c r="T39" s="44">
        <v>16.010000000000002</v>
      </c>
      <c r="U39" s="44">
        <v>15.47</v>
      </c>
      <c r="V39" s="44">
        <v>14.98</v>
      </c>
      <c r="W39" s="44">
        <v>14.54</v>
      </c>
      <c r="X39" s="44">
        <v>14.14</v>
      </c>
      <c r="Y39" s="44">
        <v>13.77</v>
      </c>
      <c r="Z39" s="44">
        <v>13.44</v>
      </c>
      <c r="AA39" s="44">
        <v>13.14</v>
      </c>
      <c r="AB39" s="44">
        <v>12.86</v>
      </c>
      <c r="AC39" s="44">
        <v>12.6</v>
      </c>
      <c r="AD39" s="44">
        <v>12.37</v>
      </c>
      <c r="AE39" s="44">
        <v>12.15</v>
      </c>
      <c r="AF39" s="44">
        <v>11.96</v>
      </c>
      <c r="AG39" s="44">
        <v>11.77</v>
      </c>
      <c r="AH39" s="44">
        <v>11.61</v>
      </c>
      <c r="AI39" s="44">
        <v>11.45</v>
      </c>
      <c r="AJ39" s="44">
        <v>11.31</v>
      </c>
      <c r="AK39" s="44">
        <v>11.18</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v>28.89</v>
      </c>
      <c r="K40" s="44">
        <v>26.46</v>
      </c>
      <c r="L40" s="44">
        <v>24.48</v>
      </c>
      <c r="M40" s="44">
        <v>22.84</v>
      </c>
      <c r="N40" s="44">
        <v>21.45</v>
      </c>
      <c r="O40" s="44">
        <v>20.260000000000002</v>
      </c>
      <c r="P40" s="44">
        <v>19.239999999999998</v>
      </c>
      <c r="Q40" s="44">
        <v>18.350000000000001</v>
      </c>
      <c r="R40" s="44">
        <v>17.559999999999999</v>
      </c>
      <c r="S40" s="44">
        <v>16.87</v>
      </c>
      <c r="T40" s="44">
        <v>16.25</v>
      </c>
      <c r="U40" s="44">
        <v>15.7</v>
      </c>
      <c r="V40" s="44">
        <v>15.21</v>
      </c>
      <c r="W40" s="44">
        <v>14.76</v>
      </c>
      <c r="X40" s="44">
        <v>14.35</v>
      </c>
      <c r="Y40" s="44">
        <v>13.98</v>
      </c>
      <c r="Z40" s="44">
        <v>13.65</v>
      </c>
      <c r="AA40" s="44">
        <v>13.34</v>
      </c>
      <c r="AB40" s="44">
        <v>13.06</v>
      </c>
      <c r="AC40" s="44">
        <v>12.8</v>
      </c>
      <c r="AD40" s="44">
        <v>12.57</v>
      </c>
      <c r="AE40" s="44">
        <v>12.35</v>
      </c>
      <c r="AF40" s="44">
        <v>12.15</v>
      </c>
      <c r="AG40" s="44">
        <v>11.97</v>
      </c>
      <c r="AH40" s="44">
        <v>11.8</v>
      </c>
      <c r="AI40" s="44">
        <v>11.65</v>
      </c>
      <c r="AJ40" s="44">
        <v>11.5</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v>29.31</v>
      </c>
      <c r="K41" s="44">
        <v>26.85</v>
      </c>
      <c r="L41" s="44">
        <v>24.84</v>
      </c>
      <c r="M41" s="44">
        <v>23.17</v>
      </c>
      <c r="N41" s="44">
        <v>21.76</v>
      </c>
      <c r="O41" s="44">
        <v>20.56</v>
      </c>
      <c r="P41" s="44">
        <v>19.52</v>
      </c>
      <c r="Q41" s="44">
        <v>18.62</v>
      </c>
      <c r="R41" s="44">
        <v>17.82</v>
      </c>
      <c r="S41" s="44">
        <v>17.12</v>
      </c>
      <c r="T41" s="44">
        <v>16.5</v>
      </c>
      <c r="U41" s="44">
        <v>15.94</v>
      </c>
      <c r="V41" s="44">
        <v>15.44</v>
      </c>
      <c r="W41" s="44">
        <v>14.98</v>
      </c>
      <c r="X41" s="44">
        <v>14.57</v>
      </c>
      <c r="Y41" s="44">
        <v>14.2</v>
      </c>
      <c r="Z41" s="44">
        <v>13.86</v>
      </c>
      <c r="AA41" s="44">
        <v>13.55</v>
      </c>
      <c r="AB41" s="44">
        <v>13.27</v>
      </c>
      <c r="AC41" s="44">
        <v>13.01</v>
      </c>
      <c r="AD41" s="44">
        <v>12.77</v>
      </c>
      <c r="AE41" s="44">
        <v>12.55</v>
      </c>
      <c r="AF41" s="44">
        <v>12.35</v>
      </c>
      <c r="AG41" s="44">
        <v>12.17</v>
      </c>
      <c r="AH41" s="44">
        <v>12</v>
      </c>
      <c r="AI41" s="44">
        <v>11.85</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v>29.73</v>
      </c>
      <c r="K42" s="44">
        <v>27.24</v>
      </c>
      <c r="L42" s="44">
        <v>25.2</v>
      </c>
      <c r="M42" s="44">
        <v>23.51</v>
      </c>
      <c r="N42" s="44">
        <v>22.08</v>
      </c>
      <c r="O42" s="44">
        <v>20.86</v>
      </c>
      <c r="P42" s="44">
        <v>19.809999999999999</v>
      </c>
      <c r="Q42" s="44">
        <v>18.89</v>
      </c>
      <c r="R42" s="44">
        <v>18.09</v>
      </c>
      <c r="S42" s="44">
        <v>17.37</v>
      </c>
      <c r="T42" s="44">
        <v>16.739999999999998</v>
      </c>
      <c r="U42" s="44">
        <v>16.18</v>
      </c>
      <c r="V42" s="44">
        <v>15.67</v>
      </c>
      <c r="W42" s="44">
        <v>15.21</v>
      </c>
      <c r="X42" s="44">
        <v>14.8</v>
      </c>
      <c r="Y42" s="44">
        <v>14.42</v>
      </c>
      <c r="Z42" s="44">
        <v>14.08</v>
      </c>
      <c r="AA42" s="44">
        <v>13.77</v>
      </c>
      <c r="AB42" s="44">
        <v>13.48</v>
      </c>
      <c r="AC42" s="44">
        <v>13.22</v>
      </c>
      <c r="AD42" s="44">
        <v>12.98</v>
      </c>
      <c r="AE42" s="44">
        <v>12.76</v>
      </c>
      <c r="AF42" s="44">
        <v>12.56</v>
      </c>
      <c r="AG42" s="44">
        <v>12.38</v>
      </c>
      <c r="AH42" s="44">
        <v>12.21</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v>30.16</v>
      </c>
      <c r="K43" s="44">
        <v>27.63</v>
      </c>
      <c r="L43" s="44">
        <v>25.56</v>
      </c>
      <c r="M43" s="44">
        <v>23.85</v>
      </c>
      <c r="N43" s="44">
        <v>22.4</v>
      </c>
      <c r="O43" s="44">
        <v>21.16</v>
      </c>
      <c r="P43" s="44">
        <v>20.100000000000001</v>
      </c>
      <c r="Q43" s="44">
        <v>19.170000000000002</v>
      </c>
      <c r="R43" s="44">
        <v>18.350000000000001</v>
      </c>
      <c r="S43" s="44">
        <v>17.63</v>
      </c>
      <c r="T43" s="44">
        <v>16.989999999999998</v>
      </c>
      <c r="U43" s="44">
        <v>16.420000000000002</v>
      </c>
      <c r="V43" s="44">
        <v>15.91</v>
      </c>
      <c r="W43" s="44">
        <v>15.44</v>
      </c>
      <c r="X43" s="44">
        <v>15.03</v>
      </c>
      <c r="Y43" s="44">
        <v>14.65</v>
      </c>
      <c r="Z43" s="44">
        <v>14.3</v>
      </c>
      <c r="AA43" s="44">
        <v>13.99</v>
      </c>
      <c r="AB43" s="44">
        <v>13.7</v>
      </c>
      <c r="AC43" s="44">
        <v>13.44</v>
      </c>
      <c r="AD43" s="44">
        <v>13.2</v>
      </c>
      <c r="AE43" s="44">
        <v>12.98</v>
      </c>
      <c r="AF43" s="44">
        <v>12.78</v>
      </c>
      <c r="AG43" s="44">
        <v>12.59</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v>30.59</v>
      </c>
      <c r="K44" s="44">
        <v>28.03</v>
      </c>
      <c r="L44" s="44">
        <v>25.93</v>
      </c>
      <c r="M44" s="44">
        <v>24.19</v>
      </c>
      <c r="N44" s="44">
        <v>22.73</v>
      </c>
      <c r="O44" s="44">
        <v>21.47</v>
      </c>
      <c r="P44" s="44">
        <v>20.39</v>
      </c>
      <c r="Q44" s="44">
        <v>19.45</v>
      </c>
      <c r="R44" s="44">
        <v>18.63</v>
      </c>
      <c r="S44" s="44">
        <v>17.899999999999999</v>
      </c>
      <c r="T44" s="44">
        <v>17.25</v>
      </c>
      <c r="U44" s="44">
        <v>16.670000000000002</v>
      </c>
      <c r="V44" s="44">
        <v>16.149999999999999</v>
      </c>
      <c r="W44" s="44">
        <v>15.68</v>
      </c>
      <c r="X44" s="44">
        <v>15.26</v>
      </c>
      <c r="Y44" s="44">
        <v>14.88</v>
      </c>
      <c r="Z44" s="44">
        <v>14.53</v>
      </c>
      <c r="AA44" s="44">
        <v>14.21</v>
      </c>
      <c r="AB44" s="44">
        <v>13.93</v>
      </c>
      <c r="AC44" s="44">
        <v>13.66</v>
      </c>
      <c r="AD44" s="44">
        <v>13.42</v>
      </c>
      <c r="AE44" s="44">
        <v>13.2</v>
      </c>
      <c r="AF44" s="44">
        <v>13</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v>31.03</v>
      </c>
      <c r="K45" s="44">
        <v>28.43</v>
      </c>
      <c r="L45" s="44">
        <v>26.31</v>
      </c>
      <c r="M45" s="44">
        <v>24.55</v>
      </c>
      <c r="N45" s="44">
        <v>23.06</v>
      </c>
      <c r="O45" s="44">
        <v>21.79</v>
      </c>
      <c r="P45" s="44">
        <v>20.7</v>
      </c>
      <c r="Q45" s="44">
        <v>19.739999999999998</v>
      </c>
      <c r="R45" s="44">
        <v>18.91</v>
      </c>
      <c r="S45" s="44">
        <v>18.170000000000002</v>
      </c>
      <c r="T45" s="44">
        <v>17.510000000000002</v>
      </c>
      <c r="U45" s="44">
        <v>16.93</v>
      </c>
      <c r="V45" s="44">
        <v>16.399999999999999</v>
      </c>
      <c r="W45" s="44">
        <v>15.93</v>
      </c>
      <c r="X45" s="44">
        <v>15.5</v>
      </c>
      <c r="Y45" s="44">
        <v>15.12</v>
      </c>
      <c r="Z45" s="44">
        <v>14.77</v>
      </c>
      <c r="AA45" s="44">
        <v>14.45</v>
      </c>
      <c r="AB45" s="44">
        <v>14.16</v>
      </c>
      <c r="AC45" s="44">
        <v>13.9</v>
      </c>
      <c r="AD45" s="44">
        <v>13.66</v>
      </c>
      <c r="AE45" s="44">
        <v>13.44</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v>31.48</v>
      </c>
      <c r="K46" s="44">
        <v>28.84</v>
      </c>
      <c r="L46" s="44">
        <v>26.69</v>
      </c>
      <c r="M46" s="44">
        <v>24.9</v>
      </c>
      <c r="N46" s="44">
        <v>23.4</v>
      </c>
      <c r="O46" s="44">
        <v>22.11</v>
      </c>
      <c r="P46" s="44">
        <v>21</v>
      </c>
      <c r="Q46" s="44">
        <v>20.04</v>
      </c>
      <c r="R46" s="44">
        <v>19.190000000000001</v>
      </c>
      <c r="S46" s="44">
        <v>18.45</v>
      </c>
      <c r="T46" s="44">
        <v>17.78</v>
      </c>
      <c r="U46" s="44">
        <v>17.190000000000001</v>
      </c>
      <c r="V46" s="44">
        <v>16.66</v>
      </c>
      <c r="W46" s="44">
        <v>16.18</v>
      </c>
      <c r="X46" s="44">
        <v>15.75</v>
      </c>
      <c r="Y46" s="44">
        <v>15.37</v>
      </c>
      <c r="Z46" s="44">
        <v>15.01</v>
      </c>
      <c r="AA46" s="44">
        <v>14.69</v>
      </c>
      <c r="AB46" s="44">
        <v>14.4</v>
      </c>
      <c r="AC46" s="44">
        <v>14.14</v>
      </c>
      <c r="AD46" s="44">
        <v>13.9</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v>31.93</v>
      </c>
      <c r="K47" s="44">
        <v>29.26</v>
      </c>
      <c r="L47" s="44">
        <v>27.08</v>
      </c>
      <c r="M47" s="44">
        <v>25.27</v>
      </c>
      <c r="N47" s="44">
        <v>23.74</v>
      </c>
      <c r="O47" s="44">
        <v>22.44</v>
      </c>
      <c r="P47" s="44">
        <v>21.32</v>
      </c>
      <c r="Q47" s="44">
        <v>20.34</v>
      </c>
      <c r="R47" s="44">
        <v>19.48</v>
      </c>
      <c r="S47" s="44">
        <v>18.73</v>
      </c>
      <c r="T47" s="44">
        <v>18.059999999999999</v>
      </c>
      <c r="U47" s="44">
        <v>17.46</v>
      </c>
      <c r="V47" s="44">
        <v>16.93</v>
      </c>
      <c r="W47" s="44">
        <v>16.45</v>
      </c>
      <c r="X47" s="44">
        <v>16.010000000000002</v>
      </c>
      <c r="Y47" s="44">
        <v>15.62</v>
      </c>
      <c r="Z47" s="44">
        <v>15.27</v>
      </c>
      <c r="AA47" s="44">
        <v>14.95</v>
      </c>
      <c r="AB47" s="44">
        <v>14.66</v>
      </c>
      <c r="AC47" s="44">
        <v>14.39</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v>32.4</v>
      </c>
      <c r="K48" s="44">
        <v>29.69</v>
      </c>
      <c r="L48" s="44">
        <v>27.48</v>
      </c>
      <c r="M48" s="44">
        <v>25.64</v>
      </c>
      <c r="N48" s="44">
        <v>24.1</v>
      </c>
      <c r="O48" s="44">
        <v>22.78</v>
      </c>
      <c r="P48" s="44">
        <v>21.64</v>
      </c>
      <c r="Q48" s="44">
        <v>20.65</v>
      </c>
      <c r="R48" s="44">
        <v>19.79</v>
      </c>
      <c r="S48" s="44">
        <v>19.02</v>
      </c>
      <c r="T48" s="44">
        <v>18.350000000000001</v>
      </c>
      <c r="U48" s="44">
        <v>17.739999999999998</v>
      </c>
      <c r="V48" s="44">
        <v>17.2</v>
      </c>
      <c r="W48" s="44">
        <v>16.72</v>
      </c>
      <c r="X48" s="44">
        <v>16.28</v>
      </c>
      <c r="Y48" s="44">
        <v>15.89</v>
      </c>
      <c r="Z48" s="44">
        <v>15.54</v>
      </c>
      <c r="AA48" s="44">
        <v>15.21</v>
      </c>
      <c r="AB48" s="44">
        <v>14.92</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v>32.869999999999997</v>
      </c>
      <c r="K49" s="44">
        <v>30.12</v>
      </c>
      <c r="L49" s="44">
        <v>27.88</v>
      </c>
      <c r="M49" s="44">
        <v>26.02</v>
      </c>
      <c r="N49" s="44">
        <v>24.46</v>
      </c>
      <c r="O49" s="44">
        <v>23.12</v>
      </c>
      <c r="P49" s="44">
        <v>21.97</v>
      </c>
      <c r="Q49" s="44">
        <v>20.97</v>
      </c>
      <c r="R49" s="44">
        <v>20.100000000000001</v>
      </c>
      <c r="S49" s="44">
        <v>19.32</v>
      </c>
      <c r="T49" s="44">
        <v>18.64</v>
      </c>
      <c r="U49" s="44">
        <v>18.03</v>
      </c>
      <c r="V49" s="44">
        <v>17.489999999999998</v>
      </c>
      <c r="W49" s="44">
        <v>17</v>
      </c>
      <c r="X49" s="44">
        <v>16.57</v>
      </c>
      <c r="Y49" s="44">
        <v>16.170000000000002</v>
      </c>
      <c r="Z49" s="44">
        <v>15.81</v>
      </c>
      <c r="AA49" s="44">
        <v>15.49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v>33.35</v>
      </c>
      <c r="K50" s="44">
        <v>30.57</v>
      </c>
      <c r="L50" s="44">
        <v>28.3</v>
      </c>
      <c r="M50" s="44">
        <v>26.41</v>
      </c>
      <c r="N50" s="44">
        <v>24.83</v>
      </c>
      <c r="O50" s="44">
        <v>23.48</v>
      </c>
      <c r="P50" s="44">
        <v>22.31</v>
      </c>
      <c r="Q50" s="44">
        <v>21.3</v>
      </c>
      <c r="R50" s="44">
        <v>20.420000000000002</v>
      </c>
      <c r="S50" s="44">
        <v>19.64</v>
      </c>
      <c r="T50" s="44">
        <v>18.95</v>
      </c>
      <c r="U50" s="44">
        <v>18.34</v>
      </c>
      <c r="V50" s="44">
        <v>17.79</v>
      </c>
      <c r="W50" s="44">
        <v>17.3</v>
      </c>
      <c r="X50" s="44">
        <v>16.86</v>
      </c>
      <c r="Y50" s="44">
        <v>16.46</v>
      </c>
      <c r="Z50" s="44">
        <v>16.11</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v>33.840000000000003</v>
      </c>
      <c r="K51" s="44">
        <v>31.02</v>
      </c>
      <c r="L51" s="44">
        <v>28.72</v>
      </c>
      <c r="M51" s="44">
        <v>26.82</v>
      </c>
      <c r="N51" s="44">
        <v>25.21</v>
      </c>
      <c r="O51" s="44">
        <v>23.84</v>
      </c>
      <c r="P51" s="44">
        <v>22.67</v>
      </c>
      <c r="Q51" s="44">
        <v>21.65</v>
      </c>
      <c r="R51" s="44">
        <v>20.75</v>
      </c>
      <c r="S51" s="44">
        <v>19.97</v>
      </c>
      <c r="T51" s="44">
        <v>19.27</v>
      </c>
      <c r="U51" s="44">
        <v>18.649999999999999</v>
      </c>
      <c r="V51" s="44">
        <v>18.100000000000001</v>
      </c>
      <c r="W51" s="44">
        <v>17.61</v>
      </c>
      <c r="X51" s="44">
        <v>17.170000000000002</v>
      </c>
      <c r="Y51" s="44">
        <v>16.77</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v>34.35</v>
      </c>
      <c r="K52" s="44">
        <v>31.49</v>
      </c>
      <c r="L52" s="44">
        <v>29.16</v>
      </c>
      <c r="M52" s="44">
        <v>27.23</v>
      </c>
      <c r="N52" s="44">
        <v>25.61</v>
      </c>
      <c r="O52" s="44">
        <v>24.22</v>
      </c>
      <c r="P52" s="44">
        <v>23.03</v>
      </c>
      <c r="Q52" s="44">
        <v>22</v>
      </c>
      <c r="R52" s="44">
        <v>21.1</v>
      </c>
      <c r="S52" s="44">
        <v>20.309999999999999</v>
      </c>
      <c r="T52" s="44">
        <v>19.61</v>
      </c>
      <c r="U52" s="44">
        <v>18.989999999999998</v>
      </c>
      <c r="V52" s="44">
        <v>18.43</v>
      </c>
      <c r="W52" s="44">
        <v>17.940000000000001</v>
      </c>
      <c r="X52" s="44">
        <v>17.489999999999998</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v>34.869999999999997</v>
      </c>
      <c r="K53" s="44">
        <v>31.98</v>
      </c>
      <c r="L53" s="44">
        <v>29.62</v>
      </c>
      <c r="M53" s="44">
        <v>27.66</v>
      </c>
      <c r="N53" s="44">
        <v>26.02</v>
      </c>
      <c r="O53" s="44">
        <v>24.62</v>
      </c>
      <c r="P53" s="44">
        <v>23.42</v>
      </c>
      <c r="Q53" s="44">
        <v>22.38</v>
      </c>
      <c r="R53" s="44">
        <v>21.47</v>
      </c>
      <c r="S53" s="44">
        <v>20.67</v>
      </c>
      <c r="T53" s="44">
        <v>19.96</v>
      </c>
      <c r="U53" s="44">
        <v>19.34</v>
      </c>
      <c r="V53" s="44">
        <v>18.78</v>
      </c>
      <c r="W53" s="44">
        <v>18.28</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v>35.409999999999997</v>
      </c>
      <c r="K54" s="44">
        <v>32.479999999999997</v>
      </c>
      <c r="L54" s="44">
        <v>30.09</v>
      </c>
      <c r="M54" s="44">
        <v>28.11</v>
      </c>
      <c r="N54" s="44">
        <v>26.45</v>
      </c>
      <c r="O54" s="44">
        <v>25.03</v>
      </c>
      <c r="P54" s="44">
        <v>23.82</v>
      </c>
      <c r="Q54" s="44">
        <v>22.76</v>
      </c>
      <c r="R54" s="44">
        <v>21.85</v>
      </c>
      <c r="S54" s="44">
        <v>21.04</v>
      </c>
      <c r="T54" s="44">
        <v>20.329999999999998</v>
      </c>
      <c r="U54" s="44">
        <v>19.7</v>
      </c>
      <c r="V54" s="44">
        <v>19.14</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v>35.96</v>
      </c>
      <c r="K55" s="44">
        <v>32.99</v>
      </c>
      <c r="L55" s="44">
        <v>30.57</v>
      </c>
      <c r="M55" s="44">
        <v>28.57</v>
      </c>
      <c r="N55" s="44">
        <v>26.89</v>
      </c>
      <c r="O55" s="44">
        <v>25.46</v>
      </c>
      <c r="P55" s="44">
        <v>24.23</v>
      </c>
      <c r="Q55" s="44">
        <v>23.17</v>
      </c>
      <c r="R55" s="44">
        <v>22.25</v>
      </c>
      <c r="S55" s="44">
        <v>21.44</v>
      </c>
      <c r="T55" s="44">
        <v>20.72</v>
      </c>
      <c r="U55" s="44">
        <v>20.09</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v>36.53</v>
      </c>
      <c r="K56" s="44">
        <v>33.520000000000003</v>
      </c>
      <c r="L56" s="44">
        <v>31.08</v>
      </c>
      <c r="M56" s="44">
        <v>29.05</v>
      </c>
      <c r="N56" s="44">
        <v>27.35</v>
      </c>
      <c r="O56" s="44">
        <v>25.91</v>
      </c>
      <c r="P56" s="44">
        <v>24.67</v>
      </c>
      <c r="Q56" s="44">
        <v>23.6</v>
      </c>
      <c r="R56" s="44">
        <v>22.67</v>
      </c>
      <c r="S56" s="44">
        <v>21.85</v>
      </c>
      <c r="T56" s="44">
        <v>21.13</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v>37.130000000000003</v>
      </c>
      <c r="K57" s="44">
        <v>34.08</v>
      </c>
      <c r="L57" s="44">
        <v>31.6</v>
      </c>
      <c r="M57" s="44">
        <v>29.55</v>
      </c>
      <c r="N57" s="44">
        <v>27.84</v>
      </c>
      <c r="O57" s="44">
        <v>26.38</v>
      </c>
      <c r="P57" s="44">
        <v>25.13</v>
      </c>
      <c r="Q57" s="44">
        <v>24.05</v>
      </c>
      <c r="R57" s="44">
        <v>23.11</v>
      </c>
      <c r="S57" s="44">
        <v>22.29</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v>37.74</v>
      </c>
      <c r="K58" s="44">
        <v>34.659999999999997</v>
      </c>
      <c r="L58" s="44">
        <v>32.15</v>
      </c>
      <c r="M58" s="44">
        <v>30.08</v>
      </c>
      <c r="N58" s="44">
        <v>28.35</v>
      </c>
      <c r="O58" s="44">
        <v>26.88</v>
      </c>
      <c r="P58" s="44">
        <v>25.62</v>
      </c>
      <c r="Q58" s="44">
        <v>24.53</v>
      </c>
      <c r="R58" s="44">
        <v>23.58</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v>38.380000000000003</v>
      </c>
      <c r="K59" s="44">
        <v>35.26</v>
      </c>
      <c r="L59" s="44">
        <v>32.729999999999997</v>
      </c>
      <c r="M59" s="44">
        <v>30.64</v>
      </c>
      <c r="N59" s="44">
        <v>28.88</v>
      </c>
      <c r="O59" s="44">
        <v>27.4</v>
      </c>
      <c r="P59" s="44">
        <v>26.13</v>
      </c>
      <c r="Q59" s="44">
        <v>25.03</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v>39.04</v>
      </c>
      <c r="K60" s="44">
        <v>35.89</v>
      </c>
      <c r="L60" s="44">
        <v>33.33</v>
      </c>
      <c r="M60" s="44">
        <v>31.21</v>
      </c>
      <c r="N60" s="44">
        <v>29.44</v>
      </c>
      <c r="O60" s="44">
        <v>27.94</v>
      </c>
      <c r="P60" s="44">
        <v>26.66</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v>39.729999999999997</v>
      </c>
      <c r="K61" s="44">
        <v>36.54</v>
      </c>
      <c r="L61" s="44">
        <v>33.950000000000003</v>
      </c>
      <c r="M61" s="44">
        <v>31.82</v>
      </c>
      <c r="N61" s="44">
        <v>30.03</v>
      </c>
      <c r="O61" s="44">
        <v>28.52</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v>40.46</v>
      </c>
      <c r="K62" s="44">
        <v>37.229999999999997</v>
      </c>
      <c r="L62" s="44">
        <v>34.619999999999997</v>
      </c>
      <c r="M62" s="44">
        <v>32.46</v>
      </c>
      <c r="N62" s="44">
        <v>30.65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v>41.23</v>
      </c>
      <c r="K63" s="44">
        <v>37.96</v>
      </c>
      <c r="L63" s="44">
        <v>35.31</v>
      </c>
      <c r="M63" s="44">
        <v>33.130000000000003</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v>42.03</v>
      </c>
      <c r="K64" s="44">
        <v>38.72</v>
      </c>
      <c r="L64" s="44">
        <v>36.04</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v>42.86</v>
      </c>
      <c r="K65" s="44">
        <v>39.51</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v>43.72</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To6Oyhz2cva0a3h1CW+i/q2vViruqJ+95qqL9I/a9sKtM2Fw4S/sb3zDB48vsOjYhl2sJkfUyPh8GYUewT9bmQ==" saltValue="GyFgBz49Z8+LPPKx647A0Q==" spinCount="100000" sheet="1" objects="1" scenarios="1"/>
  <conditionalFormatting sqref="A6:A21">
    <cfRule type="expression" dxfId="163" priority="1" stopIfTrue="1">
      <formula>MOD(ROW(),2)=0</formula>
    </cfRule>
    <cfRule type="expression" dxfId="162" priority="2" stopIfTrue="1">
      <formula>MOD(ROW(),2)&lt;&gt;0</formula>
    </cfRule>
  </conditionalFormatting>
  <conditionalFormatting sqref="B6:M21">
    <cfRule type="expression" dxfId="161" priority="3" stopIfTrue="1">
      <formula>MOD(ROW(),2)=0</formula>
    </cfRule>
    <cfRule type="expression" dxfId="160" priority="4" stopIfTrue="1">
      <formula>MOD(ROW(),2)&lt;&gt;0</formula>
    </cfRule>
  </conditionalFormatting>
  <conditionalFormatting sqref="A26:A74">
    <cfRule type="expression" dxfId="159" priority="5" stopIfTrue="1">
      <formula>MOD(ROW(),2)=0</formula>
    </cfRule>
    <cfRule type="expression" dxfId="158" priority="6" stopIfTrue="1">
      <formula>MOD(ROW(),2)&lt;&gt;0</formula>
    </cfRule>
  </conditionalFormatting>
  <conditionalFormatting sqref="B26:AW74">
    <cfRule type="expression" dxfId="157" priority="7" stopIfTrue="1">
      <formula>MOD(ROW(),2)=0</formula>
    </cfRule>
    <cfRule type="expression" dxfId="156"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E555-2DBD-4C9B-8D7E-77FD6480BBDF}">
  <sheetPr codeName="Sheet59"/>
  <dimension ref="A1:AW74"/>
  <sheetViews>
    <sheetView workbookViewId="0">
      <selection activeCell="E32" sqref="E32"/>
    </sheetView>
  </sheetViews>
  <sheetFormatPr defaultRowHeight="12.5" x14ac:dyDescent="0.25"/>
  <cols>
    <col min="1" max="1" width="31.54296875" customWidth="1"/>
    <col min="2" max="4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x-706</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321</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324</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706</v>
      </c>
      <c r="C14" s="49"/>
      <c r="D14" s="49"/>
      <c r="E14" s="49"/>
      <c r="F14" s="49"/>
      <c r="G14" s="49"/>
      <c r="H14" s="49"/>
      <c r="I14" s="49"/>
      <c r="J14" s="49"/>
      <c r="K14" s="49"/>
      <c r="L14" s="49"/>
      <c r="M14" s="49"/>
    </row>
    <row r="15" spans="1:13" x14ac:dyDescent="0.25">
      <c r="A15" s="40" t="s">
        <v>380</v>
      </c>
      <c r="B15" s="49" t="s">
        <v>325</v>
      </c>
      <c r="C15" s="49"/>
      <c r="D15" s="49"/>
      <c r="E15" s="49"/>
      <c r="F15" s="49"/>
      <c r="G15" s="49"/>
      <c r="H15" s="49"/>
      <c r="I15" s="49"/>
      <c r="J15" s="49"/>
      <c r="K15" s="49"/>
      <c r="L15" s="49"/>
      <c r="M15" s="49"/>
    </row>
    <row r="16" spans="1:13" x14ac:dyDescent="0.25">
      <c r="A16" s="40" t="s">
        <v>156</v>
      </c>
      <c r="B16" s="49" t="s">
        <v>326</v>
      </c>
      <c r="C16" s="49"/>
      <c r="D16" s="49"/>
      <c r="E16" s="49"/>
      <c r="F16" s="49"/>
      <c r="G16" s="49"/>
      <c r="H16" s="49"/>
      <c r="I16" s="49"/>
      <c r="J16" s="49"/>
      <c r="K16" s="49"/>
      <c r="L16" s="49"/>
      <c r="M16" s="49"/>
    </row>
    <row r="17" spans="1:49" x14ac:dyDescent="0.25">
      <c r="A17" s="41" t="s">
        <v>381</v>
      </c>
      <c r="B17" s="49"/>
      <c r="C17" s="49"/>
      <c r="D17" s="49"/>
      <c r="E17" s="49"/>
      <c r="F17" s="49"/>
      <c r="G17" s="49"/>
      <c r="H17" s="49"/>
      <c r="I17" s="49"/>
      <c r="J17" s="49"/>
      <c r="K17" s="49"/>
      <c r="L17" s="49"/>
      <c r="M17" s="49"/>
    </row>
    <row r="18" spans="1:49" x14ac:dyDescent="0.25">
      <c r="A18" s="40" t="s">
        <v>158</v>
      </c>
      <c r="B18" s="50">
        <v>45233</v>
      </c>
      <c r="C18" s="50"/>
      <c r="D18" s="50"/>
      <c r="E18" s="50"/>
      <c r="F18" s="50"/>
      <c r="G18" s="50"/>
      <c r="H18" s="50"/>
      <c r="I18" s="50"/>
      <c r="J18" s="50"/>
      <c r="K18" s="50"/>
      <c r="L18" s="50"/>
      <c r="M18" s="50"/>
    </row>
    <row r="19" spans="1:49" x14ac:dyDescent="0.25">
      <c r="A19" s="40" t="s">
        <v>159</v>
      </c>
      <c r="B19" s="50">
        <v>45383</v>
      </c>
      <c r="C19" s="49"/>
      <c r="D19" s="49"/>
      <c r="E19" s="49"/>
      <c r="F19" s="49"/>
      <c r="G19" s="49"/>
      <c r="H19" s="49"/>
      <c r="I19" s="49"/>
      <c r="J19" s="49"/>
      <c r="K19" s="49"/>
      <c r="L19" s="49"/>
      <c r="M19" s="49"/>
    </row>
    <row r="20" spans="1:49" x14ac:dyDescent="0.25">
      <c r="A20" s="40" t="s">
        <v>160</v>
      </c>
      <c r="B20" s="49" t="s">
        <v>169</v>
      </c>
      <c r="C20" s="49"/>
      <c r="D20" s="49"/>
      <c r="E20" s="49"/>
      <c r="F20" s="49"/>
      <c r="G20" s="49"/>
      <c r="H20" s="49"/>
      <c r="I20" s="49"/>
      <c r="J20" s="49"/>
      <c r="K20" s="49"/>
      <c r="L20" s="49"/>
      <c r="M20" s="49"/>
    </row>
    <row r="21" spans="1:49" x14ac:dyDescent="0.25">
      <c r="A21" s="40" t="s">
        <v>382</v>
      </c>
      <c r="B21" s="49" t="s">
        <v>85</v>
      </c>
      <c r="C21" s="49"/>
      <c r="D21" s="49"/>
      <c r="E21" s="49"/>
      <c r="F21" s="49"/>
      <c r="G21" s="49"/>
      <c r="H21" s="49"/>
      <c r="I21" s="49"/>
      <c r="J21" s="49"/>
      <c r="K21" s="49"/>
      <c r="L21" s="49"/>
      <c r="M21" s="49"/>
    </row>
    <row r="23" spans="1:49" x14ac:dyDescent="0.25">
      <c r="A23" s="23" t="str">
        <f>HYPERLINK("#'Factor List'!A1", "Back to Factor List")</f>
        <v>Back to Factor List</v>
      </c>
      <c r="B23" s="23" t="str">
        <f>HYPERLINK("#'Assumptions'!A1", "Assumptions")</f>
        <v>Assumptions</v>
      </c>
    </row>
    <row r="26" spans="1:49" s="57" customFormat="1" ht="26" x14ac:dyDescent="0.25">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5">
      <c r="A27" s="43">
        <v>16</v>
      </c>
      <c r="B27" s="44"/>
      <c r="C27" s="44"/>
      <c r="D27" s="44"/>
      <c r="E27" s="44"/>
      <c r="F27" s="44"/>
      <c r="G27" s="44"/>
      <c r="H27" s="44"/>
      <c r="I27" s="44"/>
      <c r="J27" s="44">
        <v>23.94</v>
      </c>
      <c r="K27" s="44">
        <v>21.93</v>
      </c>
      <c r="L27" s="44">
        <v>20.28</v>
      </c>
      <c r="M27" s="44">
        <v>18.91</v>
      </c>
      <c r="N27" s="44">
        <v>17.760000000000002</v>
      </c>
      <c r="O27" s="44">
        <v>16.77</v>
      </c>
      <c r="P27" s="44">
        <v>15.92</v>
      </c>
      <c r="Q27" s="44">
        <v>15.17</v>
      </c>
      <c r="R27" s="44">
        <v>14.52</v>
      </c>
      <c r="S27" s="44">
        <v>13.94</v>
      </c>
      <c r="T27" s="44">
        <v>13.43</v>
      </c>
      <c r="U27" s="44">
        <v>12.97</v>
      </c>
      <c r="V27" s="44">
        <v>12.55</v>
      </c>
      <c r="W27" s="44">
        <v>12.18</v>
      </c>
      <c r="X27" s="44">
        <v>11.83</v>
      </c>
      <c r="Y27" s="44">
        <v>11.52</v>
      </c>
      <c r="Z27" s="44">
        <v>11.24</v>
      </c>
      <c r="AA27" s="44">
        <v>10.98</v>
      </c>
      <c r="AB27" s="44">
        <v>10.74</v>
      </c>
      <c r="AC27" s="44">
        <v>10.52</v>
      </c>
      <c r="AD27" s="44">
        <v>10.31</v>
      </c>
      <c r="AE27" s="44">
        <v>10.119999999999999</v>
      </c>
      <c r="AF27" s="44">
        <v>9.9499999999999993</v>
      </c>
      <c r="AG27" s="44">
        <v>9.7799999999999994</v>
      </c>
      <c r="AH27" s="44">
        <v>9.6300000000000008</v>
      </c>
      <c r="AI27" s="44">
        <v>9.49</v>
      </c>
      <c r="AJ27" s="44">
        <v>9.36</v>
      </c>
      <c r="AK27" s="44">
        <v>9.23</v>
      </c>
      <c r="AL27" s="44">
        <v>9.1199999999999992</v>
      </c>
      <c r="AM27" s="44">
        <v>9.01</v>
      </c>
      <c r="AN27" s="44">
        <v>8.91</v>
      </c>
      <c r="AO27" s="44">
        <v>8.82</v>
      </c>
      <c r="AP27" s="44">
        <v>8.73</v>
      </c>
      <c r="AQ27" s="44">
        <v>8.65</v>
      </c>
      <c r="AR27" s="44">
        <v>8.57</v>
      </c>
      <c r="AS27" s="44">
        <v>8.5</v>
      </c>
      <c r="AT27" s="44">
        <v>8.43</v>
      </c>
      <c r="AU27" s="44">
        <v>8.3699999999999992</v>
      </c>
      <c r="AV27" s="44">
        <v>8.31</v>
      </c>
      <c r="AW27" s="44">
        <v>8.25</v>
      </c>
    </row>
    <row r="28" spans="1:49" x14ac:dyDescent="0.25">
      <c r="A28" s="43">
        <v>17</v>
      </c>
      <c r="B28" s="44"/>
      <c r="C28" s="44"/>
      <c r="D28" s="44"/>
      <c r="E28" s="44"/>
      <c r="F28" s="44"/>
      <c r="G28" s="44"/>
      <c r="H28" s="44"/>
      <c r="I28" s="44"/>
      <c r="J28" s="44">
        <v>24.29</v>
      </c>
      <c r="K28" s="44">
        <v>22.25</v>
      </c>
      <c r="L28" s="44">
        <v>20.58</v>
      </c>
      <c r="M28" s="44">
        <v>19.190000000000001</v>
      </c>
      <c r="N28" s="44">
        <v>18.02</v>
      </c>
      <c r="O28" s="44">
        <v>17.02</v>
      </c>
      <c r="P28" s="44">
        <v>16.149999999999999</v>
      </c>
      <c r="Q28" s="44">
        <v>15.4</v>
      </c>
      <c r="R28" s="44">
        <v>14.73</v>
      </c>
      <c r="S28" s="44">
        <v>14.15</v>
      </c>
      <c r="T28" s="44">
        <v>13.63</v>
      </c>
      <c r="U28" s="44">
        <v>13.16</v>
      </c>
      <c r="V28" s="44">
        <v>12.74</v>
      </c>
      <c r="W28" s="44">
        <v>12.36</v>
      </c>
      <c r="X28" s="44">
        <v>12.01</v>
      </c>
      <c r="Y28" s="44">
        <v>11.69</v>
      </c>
      <c r="Z28" s="44">
        <v>11.41</v>
      </c>
      <c r="AA28" s="44">
        <v>11.14</v>
      </c>
      <c r="AB28" s="44">
        <v>10.9</v>
      </c>
      <c r="AC28" s="44">
        <v>10.67</v>
      </c>
      <c r="AD28" s="44">
        <v>10.47</v>
      </c>
      <c r="AE28" s="44">
        <v>10.27</v>
      </c>
      <c r="AF28" s="44">
        <v>10.1</v>
      </c>
      <c r="AG28" s="44">
        <v>9.93</v>
      </c>
      <c r="AH28" s="44">
        <v>9.7799999999999994</v>
      </c>
      <c r="AI28" s="44">
        <v>9.6300000000000008</v>
      </c>
      <c r="AJ28" s="44">
        <v>9.5</v>
      </c>
      <c r="AK28" s="44">
        <v>9.3800000000000008</v>
      </c>
      <c r="AL28" s="44">
        <v>9.26</v>
      </c>
      <c r="AM28" s="44">
        <v>9.15</v>
      </c>
      <c r="AN28" s="44">
        <v>9.0500000000000007</v>
      </c>
      <c r="AO28" s="44">
        <v>8.9499999999999993</v>
      </c>
      <c r="AP28" s="44">
        <v>8.86</v>
      </c>
      <c r="AQ28" s="44">
        <v>8.7799999999999994</v>
      </c>
      <c r="AR28" s="44">
        <v>8.6999999999999993</v>
      </c>
      <c r="AS28" s="44">
        <v>8.6300000000000008</v>
      </c>
      <c r="AT28" s="44">
        <v>8.56</v>
      </c>
      <c r="AU28" s="44">
        <v>8.5</v>
      </c>
      <c r="AV28" s="44">
        <v>8.44</v>
      </c>
      <c r="AW28" s="44"/>
    </row>
    <row r="29" spans="1:49" x14ac:dyDescent="0.25">
      <c r="A29" s="43">
        <v>18</v>
      </c>
      <c r="B29" s="44"/>
      <c r="C29" s="44"/>
      <c r="D29" s="44"/>
      <c r="E29" s="44"/>
      <c r="F29" s="44"/>
      <c r="G29" s="44"/>
      <c r="H29" s="44"/>
      <c r="I29" s="44"/>
      <c r="J29" s="44">
        <v>24.65</v>
      </c>
      <c r="K29" s="44">
        <v>22.57</v>
      </c>
      <c r="L29" s="44">
        <v>20.88</v>
      </c>
      <c r="M29" s="44">
        <v>19.47</v>
      </c>
      <c r="N29" s="44">
        <v>18.28</v>
      </c>
      <c r="O29" s="44">
        <v>17.27</v>
      </c>
      <c r="P29" s="44">
        <v>16.39</v>
      </c>
      <c r="Q29" s="44">
        <v>15.62</v>
      </c>
      <c r="R29" s="44">
        <v>14.95</v>
      </c>
      <c r="S29" s="44">
        <v>14.36</v>
      </c>
      <c r="T29" s="44">
        <v>13.83</v>
      </c>
      <c r="U29" s="44">
        <v>13.35</v>
      </c>
      <c r="V29" s="44">
        <v>12.92</v>
      </c>
      <c r="W29" s="44">
        <v>12.54</v>
      </c>
      <c r="X29" s="44">
        <v>12.19</v>
      </c>
      <c r="Y29" s="44">
        <v>11.87</v>
      </c>
      <c r="Z29" s="44">
        <v>11.58</v>
      </c>
      <c r="AA29" s="44">
        <v>11.31</v>
      </c>
      <c r="AB29" s="44">
        <v>11.06</v>
      </c>
      <c r="AC29" s="44">
        <v>10.83</v>
      </c>
      <c r="AD29" s="44">
        <v>10.62</v>
      </c>
      <c r="AE29" s="44">
        <v>10.43</v>
      </c>
      <c r="AF29" s="44">
        <v>10.25</v>
      </c>
      <c r="AG29" s="44">
        <v>10.08</v>
      </c>
      <c r="AH29" s="44">
        <v>9.93</v>
      </c>
      <c r="AI29" s="44">
        <v>9.7799999999999994</v>
      </c>
      <c r="AJ29" s="44">
        <v>9.65</v>
      </c>
      <c r="AK29" s="44">
        <v>9.52</v>
      </c>
      <c r="AL29" s="44">
        <v>9.4</v>
      </c>
      <c r="AM29" s="44">
        <v>9.2899999999999991</v>
      </c>
      <c r="AN29" s="44">
        <v>9.19</v>
      </c>
      <c r="AO29" s="44">
        <v>9.09</v>
      </c>
      <c r="AP29" s="44">
        <v>9</v>
      </c>
      <c r="AQ29" s="44">
        <v>8.92</v>
      </c>
      <c r="AR29" s="44">
        <v>8.84</v>
      </c>
      <c r="AS29" s="44">
        <v>8.77</v>
      </c>
      <c r="AT29" s="44">
        <v>8.6999999999999993</v>
      </c>
      <c r="AU29" s="44">
        <v>8.64</v>
      </c>
      <c r="AV29" s="44"/>
      <c r="AW29" s="44"/>
    </row>
    <row r="30" spans="1:49" x14ac:dyDescent="0.25">
      <c r="A30" s="43">
        <v>19</v>
      </c>
      <c r="B30" s="44"/>
      <c r="C30" s="44"/>
      <c r="D30" s="44"/>
      <c r="E30" s="44"/>
      <c r="F30" s="44"/>
      <c r="G30" s="44"/>
      <c r="H30" s="44"/>
      <c r="I30" s="44"/>
      <c r="J30" s="44">
        <v>25.01</v>
      </c>
      <c r="K30" s="44">
        <v>22.9</v>
      </c>
      <c r="L30" s="44">
        <v>21.18</v>
      </c>
      <c r="M30" s="44">
        <v>19.760000000000002</v>
      </c>
      <c r="N30" s="44">
        <v>18.55</v>
      </c>
      <c r="O30" s="44">
        <v>17.52</v>
      </c>
      <c r="P30" s="44">
        <v>16.63</v>
      </c>
      <c r="Q30" s="44">
        <v>15.85</v>
      </c>
      <c r="R30" s="44">
        <v>15.17</v>
      </c>
      <c r="S30" s="44">
        <v>14.57</v>
      </c>
      <c r="T30" s="44">
        <v>14.03</v>
      </c>
      <c r="U30" s="44">
        <v>13.55</v>
      </c>
      <c r="V30" s="44">
        <v>13.12</v>
      </c>
      <c r="W30" s="44">
        <v>12.72</v>
      </c>
      <c r="X30" s="44">
        <v>12.37</v>
      </c>
      <c r="Y30" s="44">
        <v>12.04</v>
      </c>
      <c r="Z30" s="44">
        <v>11.75</v>
      </c>
      <c r="AA30" s="44">
        <v>11.48</v>
      </c>
      <c r="AB30" s="44">
        <v>11.23</v>
      </c>
      <c r="AC30" s="44">
        <v>11</v>
      </c>
      <c r="AD30" s="44">
        <v>10.78</v>
      </c>
      <c r="AE30" s="44">
        <v>10.59</v>
      </c>
      <c r="AF30" s="44">
        <v>10.4</v>
      </c>
      <c r="AG30" s="44">
        <v>10.23</v>
      </c>
      <c r="AH30" s="44">
        <v>10.08</v>
      </c>
      <c r="AI30" s="44">
        <v>9.93</v>
      </c>
      <c r="AJ30" s="44">
        <v>9.7899999999999991</v>
      </c>
      <c r="AK30" s="44">
        <v>9.67</v>
      </c>
      <c r="AL30" s="44">
        <v>9.5500000000000007</v>
      </c>
      <c r="AM30" s="44">
        <v>9.44</v>
      </c>
      <c r="AN30" s="44">
        <v>9.33</v>
      </c>
      <c r="AO30" s="44">
        <v>9.24</v>
      </c>
      <c r="AP30" s="44">
        <v>9.15</v>
      </c>
      <c r="AQ30" s="44">
        <v>9.07</v>
      </c>
      <c r="AR30" s="44">
        <v>8.99</v>
      </c>
      <c r="AS30" s="44">
        <v>8.92</v>
      </c>
      <c r="AT30" s="44">
        <v>8.85</v>
      </c>
      <c r="AU30" s="44"/>
      <c r="AV30" s="44"/>
      <c r="AW30" s="44"/>
    </row>
    <row r="31" spans="1:49" x14ac:dyDescent="0.25">
      <c r="A31" s="43">
        <v>20</v>
      </c>
      <c r="B31" s="44"/>
      <c r="C31" s="44"/>
      <c r="D31" s="44"/>
      <c r="E31" s="44"/>
      <c r="F31" s="44"/>
      <c r="G31" s="44"/>
      <c r="H31" s="44"/>
      <c r="I31" s="44"/>
      <c r="J31" s="44">
        <v>25.38</v>
      </c>
      <c r="K31" s="44">
        <v>23.24</v>
      </c>
      <c r="L31" s="44">
        <v>21.5</v>
      </c>
      <c r="M31" s="44">
        <v>20.05</v>
      </c>
      <c r="N31" s="44">
        <v>18.82</v>
      </c>
      <c r="O31" s="44">
        <v>17.78</v>
      </c>
      <c r="P31" s="44">
        <v>16.88</v>
      </c>
      <c r="Q31" s="44">
        <v>16.09</v>
      </c>
      <c r="R31" s="44">
        <v>15.4</v>
      </c>
      <c r="S31" s="44">
        <v>14.78</v>
      </c>
      <c r="T31" s="44">
        <v>14.24</v>
      </c>
      <c r="U31" s="44">
        <v>13.75</v>
      </c>
      <c r="V31" s="44">
        <v>13.31</v>
      </c>
      <c r="W31" s="44">
        <v>12.91</v>
      </c>
      <c r="X31" s="44">
        <v>12.55</v>
      </c>
      <c r="Y31" s="44">
        <v>12.22</v>
      </c>
      <c r="Z31" s="44">
        <v>11.92</v>
      </c>
      <c r="AA31" s="44">
        <v>11.65</v>
      </c>
      <c r="AB31" s="44">
        <v>11.4</v>
      </c>
      <c r="AC31" s="44">
        <v>11.16</v>
      </c>
      <c r="AD31" s="44">
        <v>10.95</v>
      </c>
      <c r="AE31" s="44">
        <v>10.75</v>
      </c>
      <c r="AF31" s="44">
        <v>10.56</v>
      </c>
      <c r="AG31" s="44">
        <v>10.39</v>
      </c>
      <c r="AH31" s="44">
        <v>10.23</v>
      </c>
      <c r="AI31" s="44">
        <v>10.08</v>
      </c>
      <c r="AJ31" s="44">
        <v>9.9499999999999993</v>
      </c>
      <c r="AK31" s="44">
        <v>9.82</v>
      </c>
      <c r="AL31" s="44">
        <v>9.6999999999999993</v>
      </c>
      <c r="AM31" s="44">
        <v>9.59</v>
      </c>
      <c r="AN31" s="44">
        <v>9.48</v>
      </c>
      <c r="AO31" s="44">
        <v>9.39</v>
      </c>
      <c r="AP31" s="44">
        <v>9.3000000000000007</v>
      </c>
      <c r="AQ31" s="44">
        <v>9.2100000000000009</v>
      </c>
      <c r="AR31" s="44">
        <v>9.14</v>
      </c>
      <c r="AS31" s="44">
        <v>9.06</v>
      </c>
      <c r="AT31" s="44"/>
      <c r="AU31" s="44"/>
      <c r="AV31" s="44"/>
      <c r="AW31" s="44"/>
    </row>
    <row r="32" spans="1:49" x14ac:dyDescent="0.25">
      <c r="A32" s="43">
        <v>21</v>
      </c>
      <c r="B32" s="44"/>
      <c r="C32" s="44"/>
      <c r="D32" s="44"/>
      <c r="E32" s="44"/>
      <c r="F32" s="44"/>
      <c r="G32" s="44"/>
      <c r="H32" s="44"/>
      <c r="I32" s="44"/>
      <c r="J32" s="44">
        <v>25.75</v>
      </c>
      <c r="K32" s="44">
        <v>23.58</v>
      </c>
      <c r="L32" s="44">
        <v>21.81</v>
      </c>
      <c r="M32" s="44">
        <v>20.34</v>
      </c>
      <c r="N32" s="44">
        <v>19.100000000000001</v>
      </c>
      <c r="O32" s="44">
        <v>18.04</v>
      </c>
      <c r="P32" s="44">
        <v>17.12</v>
      </c>
      <c r="Q32" s="44">
        <v>16.329999999999998</v>
      </c>
      <c r="R32" s="44">
        <v>15.62</v>
      </c>
      <c r="S32" s="44">
        <v>15</v>
      </c>
      <c r="T32" s="44">
        <v>14.45</v>
      </c>
      <c r="U32" s="44">
        <v>13.96</v>
      </c>
      <c r="V32" s="44">
        <v>13.51</v>
      </c>
      <c r="W32" s="44">
        <v>13.11</v>
      </c>
      <c r="X32" s="44">
        <v>12.74</v>
      </c>
      <c r="Y32" s="44">
        <v>12.41</v>
      </c>
      <c r="Z32" s="44">
        <v>12.1</v>
      </c>
      <c r="AA32" s="44">
        <v>11.82</v>
      </c>
      <c r="AB32" s="44">
        <v>11.57</v>
      </c>
      <c r="AC32" s="44">
        <v>11.33</v>
      </c>
      <c r="AD32" s="44">
        <v>11.11</v>
      </c>
      <c r="AE32" s="44">
        <v>10.91</v>
      </c>
      <c r="AF32" s="44">
        <v>10.72</v>
      </c>
      <c r="AG32" s="44">
        <v>10.55</v>
      </c>
      <c r="AH32" s="44">
        <v>10.39</v>
      </c>
      <c r="AI32" s="44">
        <v>10.24</v>
      </c>
      <c r="AJ32" s="44">
        <v>10.1</v>
      </c>
      <c r="AK32" s="44">
        <v>9.9700000000000006</v>
      </c>
      <c r="AL32" s="44">
        <v>9.85</v>
      </c>
      <c r="AM32" s="44">
        <v>9.74</v>
      </c>
      <c r="AN32" s="44">
        <v>9.64</v>
      </c>
      <c r="AO32" s="44">
        <v>9.5399999999999991</v>
      </c>
      <c r="AP32" s="44">
        <v>9.4499999999999993</v>
      </c>
      <c r="AQ32" s="44">
        <v>9.3699999999999992</v>
      </c>
      <c r="AR32" s="44">
        <v>9.2899999999999991</v>
      </c>
      <c r="AS32" s="44"/>
      <c r="AT32" s="44"/>
      <c r="AU32" s="44"/>
      <c r="AV32" s="44"/>
      <c r="AW32" s="44"/>
    </row>
    <row r="33" spans="1:49" x14ac:dyDescent="0.25">
      <c r="A33" s="43">
        <v>22</v>
      </c>
      <c r="B33" s="44"/>
      <c r="C33" s="44"/>
      <c r="D33" s="44"/>
      <c r="E33" s="44"/>
      <c r="F33" s="44"/>
      <c r="G33" s="44"/>
      <c r="H33" s="44"/>
      <c r="I33" s="44"/>
      <c r="J33" s="44">
        <v>26.12</v>
      </c>
      <c r="K33" s="44">
        <v>23.92</v>
      </c>
      <c r="L33" s="44">
        <v>22.13</v>
      </c>
      <c r="M33" s="44">
        <v>20.64</v>
      </c>
      <c r="N33" s="44">
        <v>19.38</v>
      </c>
      <c r="O33" s="44">
        <v>18.3</v>
      </c>
      <c r="P33" s="44">
        <v>17.37</v>
      </c>
      <c r="Q33" s="44">
        <v>16.57</v>
      </c>
      <c r="R33" s="44">
        <v>15.85</v>
      </c>
      <c r="S33" s="44">
        <v>15.22</v>
      </c>
      <c r="T33" s="44">
        <v>14.66</v>
      </c>
      <c r="U33" s="44">
        <v>14.16</v>
      </c>
      <c r="V33" s="44">
        <v>13.71</v>
      </c>
      <c r="W33" s="44">
        <v>13.3</v>
      </c>
      <c r="X33" s="44">
        <v>12.93</v>
      </c>
      <c r="Y33" s="44">
        <v>12.59</v>
      </c>
      <c r="Z33" s="44">
        <v>12.28</v>
      </c>
      <c r="AA33" s="44">
        <v>12</v>
      </c>
      <c r="AB33" s="44">
        <v>11.74</v>
      </c>
      <c r="AC33" s="44">
        <v>11.5</v>
      </c>
      <c r="AD33" s="44">
        <v>11.28</v>
      </c>
      <c r="AE33" s="44">
        <v>11.08</v>
      </c>
      <c r="AF33" s="44">
        <v>10.89</v>
      </c>
      <c r="AG33" s="44">
        <v>10.71</v>
      </c>
      <c r="AH33" s="44">
        <v>10.55</v>
      </c>
      <c r="AI33" s="44">
        <v>10.4</v>
      </c>
      <c r="AJ33" s="44">
        <v>10.26</v>
      </c>
      <c r="AK33" s="44">
        <v>10.130000000000001</v>
      </c>
      <c r="AL33" s="44">
        <v>10.01</v>
      </c>
      <c r="AM33" s="44">
        <v>9.9</v>
      </c>
      <c r="AN33" s="44">
        <v>9.7899999999999991</v>
      </c>
      <c r="AO33" s="44">
        <v>9.6999999999999993</v>
      </c>
      <c r="AP33" s="44">
        <v>9.61</v>
      </c>
      <c r="AQ33" s="44">
        <v>9.52</v>
      </c>
      <c r="AR33" s="44"/>
      <c r="AS33" s="44"/>
      <c r="AT33" s="44"/>
      <c r="AU33" s="44"/>
      <c r="AV33" s="44"/>
      <c r="AW33" s="44"/>
    </row>
    <row r="34" spans="1:49" x14ac:dyDescent="0.25">
      <c r="A34" s="43">
        <v>23</v>
      </c>
      <c r="B34" s="44"/>
      <c r="C34" s="44"/>
      <c r="D34" s="44"/>
      <c r="E34" s="44"/>
      <c r="F34" s="44"/>
      <c r="G34" s="44"/>
      <c r="H34" s="44"/>
      <c r="I34" s="44"/>
      <c r="J34" s="44">
        <v>26.5</v>
      </c>
      <c r="K34" s="44">
        <v>24.27</v>
      </c>
      <c r="L34" s="44">
        <v>22.45</v>
      </c>
      <c r="M34" s="44">
        <v>20.94</v>
      </c>
      <c r="N34" s="44">
        <v>19.66</v>
      </c>
      <c r="O34" s="44">
        <v>18.57</v>
      </c>
      <c r="P34" s="44">
        <v>17.63</v>
      </c>
      <c r="Q34" s="44">
        <v>16.809999999999999</v>
      </c>
      <c r="R34" s="44">
        <v>16.09</v>
      </c>
      <c r="S34" s="44">
        <v>15.45</v>
      </c>
      <c r="T34" s="44">
        <v>14.88</v>
      </c>
      <c r="U34" s="44">
        <v>14.37</v>
      </c>
      <c r="V34" s="44">
        <v>13.91</v>
      </c>
      <c r="W34" s="44">
        <v>13.5</v>
      </c>
      <c r="X34" s="44">
        <v>13.12</v>
      </c>
      <c r="Y34" s="44">
        <v>12.78</v>
      </c>
      <c r="Z34" s="44">
        <v>12.47</v>
      </c>
      <c r="AA34" s="44">
        <v>12.18</v>
      </c>
      <c r="AB34" s="44">
        <v>11.92</v>
      </c>
      <c r="AC34" s="44">
        <v>11.67</v>
      </c>
      <c r="AD34" s="44">
        <v>11.45</v>
      </c>
      <c r="AE34" s="44">
        <v>11.25</v>
      </c>
      <c r="AF34" s="44">
        <v>11.05</v>
      </c>
      <c r="AG34" s="44">
        <v>10.88</v>
      </c>
      <c r="AH34" s="44">
        <v>10.71</v>
      </c>
      <c r="AI34" s="44">
        <v>10.56</v>
      </c>
      <c r="AJ34" s="44">
        <v>10.42</v>
      </c>
      <c r="AK34" s="44">
        <v>10.29</v>
      </c>
      <c r="AL34" s="44">
        <v>10.17</v>
      </c>
      <c r="AM34" s="44">
        <v>10.06</v>
      </c>
      <c r="AN34" s="44">
        <v>9.9499999999999993</v>
      </c>
      <c r="AO34" s="44">
        <v>9.86</v>
      </c>
      <c r="AP34" s="44">
        <v>9.77</v>
      </c>
      <c r="AQ34" s="44"/>
      <c r="AR34" s="44"/>
      <c r="AS34" s="44"/>
      <c r="AT34" s="44"/>
      <c r="AU34" s="44"/>
      <c r="AV34" s="44"/>
      <c r="AW34" s="44"/>
    </row>
    <row r="35" spans="1:49" x14ac:dyDescent="0.25">
      <c r="A35" s="43">
        <v>24</v>
      </c>
      <c r="B35" s="44"/>
      <c r="C35" s="44"/>
      <c r="D35" s="44"/>
      <c r="E35" s="44"/>
      <c r="F35" s="44"/>
      <c r="G35" s="44"/>
      <c r="H35" s="44"/>
      <c r="I35" s="44"/>
      <c r="J35" s="44">
        <v>26.88</v>
      </c>
      <c r="K35" s="44">
        <v>24.62</v>
      </c>
      <c r="L35" s="44">
        <v>22.77</v>
      </c>
      <c r="M35" s="44">
        <v>21.24</v>
      </c>
      <c r="N35" s="44">
        <v>19.95</v>
      </c>
      <c r="O35" s="44">
        <v>18.84</v>
      </c>
      <c r="P35" s="44">
        <v>17.88</v>
      </c>
      <c r="Q35" s="44">
        <v>17.05</v>
      </c>
      <c r="R35" s="44">
        <v>16.32</v>
      </c>
      <c r="S35" s="44">
        <v>15.67</v>
      </c>
      <c r="T35" s="44">
        <v>15.1</v>
      </c>
      <c r="U35" s="44">
        <v>14.58</v>
      </c>
      <c r="V35" s="44">
        <v>14.12</v>
      </c>
      <c r="W35" s="44">
        <v>13.7</v>
      </c>
      <c r="X35" s="44">
        <v>13.32</v>
      </c>
      <c r="Y35" s="44">
        <v>12.97</v>
      </c>
      <c r="Z35" s="44">
        <v>12.65</v>
      </c>
      <c r="AA35" s="44">
        <v>12.36</v>
      </c>
      <c r="AB35" s="44">
        <v>12.1</v>
      </c>
      <c r="AC35" s="44">
        <v>11.85</v>
      </c>
      <c r="AD35" s="44">
        <v>11.63</v>
      </c>
      <c r="AE35" s="44">
        <v>11.42</v>
      </c>
      <c r="AF35" s="44">
        <v>11.22</v>
      </c>
      <c r="AG35" s="44">
        <v>11.05</v>
      </c>
      <c r="AH35" s="44">
        <v>10.88</v>
      </c>
      <c r="AI35" s="44">
        <v>10.73</v>
      </c>
      <c r="AJ35" s="44">
        <v>10.59</v>
      </c>
      <c r="AK35" s="44">
        <v>10.46</v>
      </c>
      <c r="AL35" s="44">
        <v>10.33</v>
      </c>
      <c r="AM35" s="44">
        <v>10.220000000000001</v>
      </c>
      <c r="AN35" s="44">
        <v>10.119999999999999</v>
      </c>
      <c r="AO35" s="44">
        <v>10.02</v>
      </c>
      <c r="AP35" s="44"/>
      <c r="AQ35" s="44"/>
      <c r="AR35" s="44"/>
      <c r="AS35" s="44"/>
      <c r="AT35" s="44"/>
      <c r="AU35" s="44"/>
      <c r="AV35" s="44"/>
      <c r="AW35" s="44"/>
    </row>
    <row r="36" spans="1:49" x14ac:dyDescent="0.25">
      <c r="A36" s="43">
        <v>25</v>
      </c>
      <c r="B36" s="44"/>
      <c r="C36" s="44"/>
      <c r="D36" s="44"/>
      <c r="E36" s="44"/>
      <c r="F36" s="44"/>
      <c r="G36" s="44"/>
      <c r="H36" s="44"/>
      <c r="I36" s="44"/>
      <c r="J36" s="44">
        <v>27.27</v>
      </c>
      <c r="K36" s="44">
        <v>24.98</v>
      </c>
      <c r="L36" s="44">
        <v>23.1</v>
      </c>
      <c r="M36" s="44">
        <v>21.55</v>
      </c>
      <c r="N36" s="44">
        <v>20.239999999999998</v>
      </c>
      <c r="O36" s="44">
        <v>19.11</v>
      </c>
      <c r="P36" s="44">
        <v>18.149999999999999</v>
      </c>
      <c r="Q36" s="44">
        <v>17.3</v>
      </c>
      <c r="R36" s="44">
        <v>16.559999999999999</v>
      </c>
      <c r="S36" s="44">
        <v>15.9</v>
      </c>
      <c r="T36" s="44">
        <v>15.32</v>
      </c>
      <c r="U36" s="44">
        <v>14.8</v>
      </c>
      <c r="V36" s="44">
        <v>14.33</v>
      </c>
      <c r="W36" s="44">
        <v>13.9</v>
      </c>
      <c r="X36" s="44">
        <v>13.52</v>
      </c>
      <c r="Y36" s="44">
        <v>13.16</v>
      </c>
      <c r="Z36" s="44">
        <v>12.84</v>
      </c>
      <c r="AA36" s="44">
        <v>12.55</v>
      </c>
      <c r="AB36" s="44">
        <v>12.28</v>
      </c>
      <c r="AC36" s="44">
        <v>12.03</v>
      </c>
      <c r="AD36" s="44">
        <v>11.8</v>
      </c>
      <c r="AE36" s="44">
        <v>11.59</v>
      </c>
      <c r="AF36" s="44">
        <v>11.4</v>
      </c>
      <c r="AG36" s="44">
        <v>11.22</v>
      </c>
      <c r="AH36" s="44">
        <v>11.05</v>
      </c>
      <c r="AI36" s="44">
        <v>10.9</v>
      </c>
      <c r="AJ36" s="44">
        <v>10.76</v>
      </c>
      <c r="AK36" s="44">
        <v>10.63</v>
      </c>
      <c r="AL36" s="44">
        <v>10.51</v>
      </c>
      <c r="AM36" s="44">
        <v>10.39</v>
      </c>
      <c r="AN36" s="44">
        <v>10.29</v>
      </c>
      <c r="AO36" s="44"/>
      <c r="AP36" s="44"/>
      <c r="AQ36" s="44"/>
      <c r="AR36" s="44"/>
      <c r="AS36" s="44"/>
      <c r="AT36" s="44"/>
      <c r="AU36" s="44"/>
      <c r="AV36" s="44"/>
      <c r="AW36" s="44"/>
    </row>
    <row r="37" spans="1:49" x14ac:dyDescent="0.25">
      <c r="A37" s="43">
        <v>26</v>
      </c>
      <c r="B37" s="44"/>
      <c r="C37" s="44"/>
      <c r="D37" s="44"/>
      <c r="E37" s="44"/>
      <c r="F37" s="44"/>
      <c r="G37" s="44"/>
      <c r="H37" s="44"/>
      <c r="I37" s="44"/>
      <c r="J37" s="44">
        <v>27.67</v>
      </c>
      <c r="K37" s="44">
        <v>25.34</v>
      </c>
      <c r="L37" s="44">
        <v>23.44</v>
      </c>
      <c r="M37" s="44">
        <v>21.86</v>
      </c>
      <c r="N37" s="44">
        <v>20.53</v>
      </c>
      <c r="O37" s="44">
        <v>19.399999999999999</v>
      </c>
      <c r="P37" s="44">
        <v>18.41</v>
      </c>
      <c r="Q37" s="44">
        <v>17.559999999999999</v>
      </c>
      <c r="R37" s="44">
        <v>16.809999999999999</v>
      </c>
      <c r="S37" s="44">
        <v>16.14</v>
      </c>
      <c r="T37" s="44">
        <v>15.55</v>
      </c>
      <c r="U37" s="44">
        <v>15.02</v>
      </c>
      <c r="V37" s="44">
        <v>14.54</v>
      </c>
      <c r="W37" s="44">
        <v>14.11</v>
      </c>
      <c r="X37" s="44">
        <v>13.72</v>
      </c>
      <c r="Y37" s="44">
        <v>13.36</v>
      </c>
      <c r="Z37" s="44">
        <v>13.04</v>
      </c>
      <c r="AA37" s="44">
        <v>12.74</v>
      </c>
      <c r="AB37" s="44">
        <v>12.47</v>
      </c>
      <c r="AC37" s="44">
        <v>12.22</v>
      </c>
      <c r="AD37" s="44">
        <v>11.99</v>
      </c>
      <c r="AE37" s="44">
        <v>11.78</v>
      </c>
      <c r="AF37" s="44">
        <v>11.58</v>
      </c>
      <c r="AG37" s="44">
        <v>11.4</v>
      </c>
      <c r="AH37" s="44">
        <v>11.23</v>
      </c>
      <c r="AI37" s="44">
        <v>11.08</v>
      </c>
      <c r="AJ37" s="44">
        <v>10.94</v>
      </c>
      <c r="AK37" s="44">
        <v>10.8</v>
      </c>
      <c r="AL37" s="44">
        <v>10.68</v>
      </c>
      <c r="AM37" s="44">
        <v>10.57</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v>28.07</v>
      </c>
      <c r="K38" s="44">
        <v>25.71</v>
      </c>
      <c r="L38" s="44">
        <v>23.78</v>
      </c>
      <c r="M38" s="44">
        <v>22.18</v>
      </c>
      <c r="N38" s="44">
        <v>20.83</v>
      </c>
      <c r="O38" s="44">
        <v>19.68</v>
      </c>
      <c r="P38" s="44">
        <v>18.68</v>
      </c>
      <c r="Q38" s="44">
        <v>17.82</v>
      </c>
      <c r="R38" s="44">
        <v>17.05</v>
      </c>
      <c r="S38" s="44">
        <v>16.38</v>
      </c>
      <c r="T38" s="44">
        <v>15.78</v>
      </c>
      <c r="U38" s="44">
        <v>15.24</v>
      </c>
      <c r="V38" s="44">
        <v>14.76</v>
      </c>
      <c r="W38" s="44">
        <v>14.32</v>
      </c>
      <c r="X38" s="44">
        <v>13.93</v>
      </c>
      <c r="Y38" s="44">
        <v>13.57</v>
      </c>
      <c r="Z38" s="44">
        <v>13.24</v>
      </c>
      <c r="AA38" s="44">
        <v>12.94</v>
      </c>
      <c r="AB38" s="44">
        <v>12.66</v>
      </c>
      <c r="AC38" s="44">
        <v>12.41</v>
      </c>
      <c r="AD38" s="44">
        <v>12.18</v>
      </c>
      <c r="AE38" s="44">
        <v>11.96</v>
      </c>
      <c r="AF38" s="44">
        <v>11.77</v>
      </c>
      <c r="AG38" s="44">
        <v>11.58</v>
      </c>
      <c r="AH38" s="44">
        <v>11.42</v>
      </c>
      <c r="AI38" s="44">
        <v>11.26</v>
      </c>
      <c r="AJ38" s="44">
        <v>11.12</v>
      </c>
      <c r="AK38" s="44">
        <v>10.99</v>
      </c>
      <c r="AL38" s="44">
        <v>10.86</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v>28.48</v>
      </c>
      <c r="K39" s="44">
        <v>26.09</v>
      </c>
      <c r="L39" s="44">
        <v>24.13</v>
      </c>
      <c r="M39" s="44">
        <v>22.51</v>
      </c>
      <c r="N39" s="44">
        <v>21.14</v>
      </c>
      <c r="O39" s="44">
        <v>19.97</v>
      </c>
      <c r="P39" s="44">
        <v>18.96</v>
      </c>
      <c r="Q39" s="44">
        <v>18.079999999999998</v>
      </c>
      <c r="R39" s="44">
        <v>17.309999999999999</v>
      </c>
      <c r="S39" s="44">
        <v>16.62</v>
      </c>
      <c r="T39" s="44">
        <v>16.010000000000002</v>
      </c>
      <c r="U39" s="44">
        <v>15.47</v>
      </c>
      <c r="V39" s="44">
        <v>14.98</v>
      </c>
      <c r="W39" s="44">
        <v>14.54</v>
      </c>
      <c r="X39" s="44">
        <v>14.14</v>
      </c>
      <c r="Y39" s="44">
        <v>13.77</v>
      </c>
      <c r="Z39" s="44">
        <v>13.44</v>
      </c>
      <c r="AA39" s="44">
        <v>13.14</v>
      </c>
      <c r="AB39" s="44">
        <v>12.86</v>
      </c>
      <c r="AC39" s="44">
        <v>12.6</v>
      </c>
      <c r="AD39" s="44">
        <v>12.37</v>
      </c>
      <c r="AE39" s="44">
        <v>12.15</v>
      </c>
      <c r="AF39" s="44">
        <v>11.96</v>
      </c>
      <c r="AG39" s="44">
        <v>11.77</v>
      </c>
      <c r="AH39" s="44">
        <v>11.61</v>
      </c>
      <c r="AI39" s="44">
        <v>11.45</v>
      </c>
      <c r="AJ39" s="44">
        <v>11.31</v>
      </c>
      <c r="AK39" s="44">
        <v>11.18</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v>28.89</v>
      </c>
      <c r="K40" s="44">
        <v>26.46</v>
      </c>
      <c r="L40" s="44">
        <v>24.48</v>
      </c>
      <c r="M40" s="44">
        <v>22.84</v>
      </c>
      <c r="N40" s="44">
        <v>21.45</v>
      </c>
      <c r="O40" s="44">
        <v>20.260000000000002</v>
      </c>
      <c r="P40" s="44">
        <v>19.239999999999998</v>
      </c>
      <c r="Q40" s="44">
        <v>18.350000000000001</v>
      </c>
      <c r="R40" s="44">
        <v>17.559999999999999</v>
      </c>
      <c r="S40" s="44">
        <v>16.87</v>
      </c>
      <c r="T40" s="44">
        <v>16.25</v>
      </c>
      <c r="U40" s="44">
        <v>15.7</v>
      </c>
      <c r="V40" s="44">
        <v>15.21</v>
      </c>
      <c r="W40" s="44">
        <v>14.76</v>
      </c>
      <c r="X40" s="44">
        <v>14.35</v>
      </c>
      <c r="Y40" s="44">
        <v>13.98</v>
      </c>
      <c r="Z40" s="44">
        <v>13.65</v>
      </c>
      <c r="AA40" s="44">
        <v>13.34</v>
      </c>
      <c r="AB40" s="44">
        <v>13.06</v>
      </c>
      <c r="AC40" s="44">
        <v>12.8</v>
      </c>
      <c r="AD40" s="44">
        <v>12.57</v>
      </c>
      <c r="AE40" s="44">
        <v>12.35</v>
      </c>
      <c r="AF40" s="44">
        <v>12.15</v>
      </c>
      <c r="AG40" s="44">
        <v>11.97</v>
      </c>
      <c r="AH40" s="44">
        <v>11.8</v>
      </c>
      <c r="AI40" s="44">
        <v>11.65</v>
      </c>
      <c r="AJ40" s="44">
        <v>11.5</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v>29.31</v>
      </c>
      <c r="K41" s="44">
        <v>26.85</v>
      </c>
      <c r="L41" s="44">
        <v>24.84</v>
      </c>
      <c r="M41" s="44">
        <v>23.17</v>
      </c>
      <c r="N41" s="44">
        <v>21.76</v>
      </c>
      <c r="O41" s="44">
        <v>20.56</v>
      </c>
      <c r="P41" s="44">
        <v>19.52</v>
      </c>
      <c r="Q41" s="44">
        <v>18.62</v>
      </c>
      <c r="R41" s="44">
        <v>17.82</v>
      </c>
      <c r="S41" s="44">
        <v>17.12</v>
      </c>
      <c r="T41" s="44">
        <v>16.5</v>
      </c>
      <c r="U41" s="44">
        <v>15.94</v>
      </c>
      <c r="V41" s="44">
        <v>15.44</v>
      </c>
      <c r="W41" s="44">
        <v>14.98</v>
      </c>
      <c r="X41" s="44">
        <v>14.57</v>
      </c>
      <c r="Y41" s="44">
        <v>14.2</v>
      </c>
      <c r="Z41" s="44">
        <v>13.86</v>
      </c>
      <c r="AA41" s="44">
        <v>13.55</v>
      </c>
      <c r="AB41" s="44">
        <v>13.27</v>
      </c>
      <c r="AC41" s="44">
        <v>13.01</v>
      </c>
      <c r="AD41" s="44">
        <v>12.77</v>
      </c>
      <c r="AE41" s="44">
        <v>12.55</v>
      </c>
      <c r="AF41" s="44">
        <v>12.35</v>
      </c>
      <c r="AG41" s="44">
        <v>12.17</v>
      </c>
      <c r="AH41" s="44">
        <v>12</v>
      </c>
      <c r="AI41" s="44">
        <v>11.85</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v>29.73</v>
      </c>
      <c r="K42" s="44">
        <v>27.24</v>
      </c>
      <c r="L42" s="44">
        <v>25.2</v>
      </c>
      <c r="M42" s="44">
        <v>23.51</v>
      </c>
      <c r="N42" s="44">
        <v>22.08</v>
      </c>
      <c r="O42" s="44">
        <v>20.86</v>
      </c>
      <c r="P42" s="44">
        <v>19.809999999999999</v>
      </c>
      <c r="Q42" s="44">
        <v>18.89</v>
      </c>
      <c r="R42" s="44">
        <v>18.09</v>
      </c>
      <c r="S42" s="44">
        <v>17.37</v>
      </c>
      <c r="T42" s="44">
        <v>16.739999999999998</v>
      </c>
      <c r="U42" s="44">
        <v>16.18</v>
      </c>
      <c r="V42" s="44">
        <v>15.67</v>
      </c>
      <c r="W42" s="44">
        <v>15.21</v>
      </c>
      <c r="X42" s="44">
        <v>14.8</v>
      </c>
      <c r="Y42" s="44">
        <v>14.42</v>
      </c>
      <c r="Z42" s="44">
        <v>14.08</v>
      </c>
      <c r="AA42" s="44">
        <v>13.77</v>
      </c>
      <c r="AB42" s="44">
        <v>13.48</v>
      </c>
      <c r="AC42" s="44">
        <v>13.22</v>
      </c>
      <c r="AD42" s="44">
        <v>12.98</v>
      </c>
      <c r="AE42" s="44">
        <v>12.76</v>
      </c>
      <c r="AF42" s="44">
        <v>12.56</v>
      </c>
      <c r="AG42" s="44">
        <v>12.38</v>
      </c>
      <c r="AH42" s="44">
        <v>12.21</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v>30.16</v>
      </c>
      <c r="K43" s="44">
        <v>27.63</v>
      </c>
      <c r="L43" s="44">
        <v>25.56</v>
      </c>
      <c r="M43" s="44">
        <v>23.85</v>
      </c>
      <c r="N43" s="44">
        <v>22.4</v>
      </c>
      <c r="O43" s="44">
        <v>21.16</v>
      </c>
      <c r="P43" s="44">
        <v>20.100000000000001</v>
      </c>
      <c r="Q43" s="44">
        <v>19.170000000000002</v>
      </c>
      <c r="R43" s="44">
        <v>18.350000000000001</v>
      </c>
      <c r="S43" s="44">
        <v>17.63</v>
      </c>
      <c r="T43" s="44">
        <v>16.989999999999998</v>
      </c>
      <c r="U43" s="44">
        <v>16.420000000000002</v>
      </c>
      <c r="V43" s="44">
        <v>15.91</v>
      </c>
      <c r="W43" s="44">
        <v>15.44</v>
      </c>
      <c r="X43" s="44">
        <v>15.03</v>
      </c>
      <c r="Y43" s="44">
        <v>14.65</v>
      </c>
      <c r="Z43" s="44">
        <v>14.3</v>
      </c>
      <c r="AA43" s="44">
        <v>13.99</v>
      </c>
      <c r="AB43" s="44">
        <v>13.7</v>
      </c>
      <c r="AC43" s="44">
        <v>13.44</v>
      </c>
      <c r="AD43" s="44">
        <v>13.2</v>
      </c>
      <c r="AE43" s="44">
        <v>12.98</v>
      </c>
      <c r="AF43" s="44">
        <v>12.78</v>
      </c>
      <c r="AG43" s="44">
        <v>12.59</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v>30.59</v>
      </c>
      <c r="K44" s="44">
        <v>28.03</v>
      </c>
      <c r="L44" s="44">
        <v>25.93</v>
      </c>
      <c r="M44" s="44">
        <v>24.19</v>
      </c>
      <c r="N44" s="44">
        <v>22.73</v>
      </c>
      <c r="O44" s="44">
        <v>21.47</v>
      </c>
      <c r="P44" s="44">
        <v>20.39</v>
      </c>
      <c r="Q44" s="44">
        <v>19.45</v>
      </c>
      <c r="R44" s="44">
        <v>18.63</v>
      </c>
      <c r="S44" s="44">
        <v>17.899999999999999</v>
      </c>
      <c r="T44" s="44">
        <v>17.25</v>
      </c>
      <c r="U44" s="44">
        <v>16.670000000000002</v>
      </c>
      <c r="V44" s="44">
        <v>16.149999999999999</v>
      </c>
      <c r="W44" s="44">
        <v>15.68</v>
      </c>
      <c r="X44" s="44">
        <v>15.26</v>
      </c>
      <c r="Y44" s="44">
        <v>14.88</v>
      </c>
      <c r="Z44" s="44">
        <v>14.53</v>
      </c>
      <c r="AA44" s="44">
        <v>14.21</v>
      </c>
      <c r="AB44" s="44">
        <v>13.93</v>
      </c>
      <c r="AC44" s="44">
        <v>13.66</v>
      </c>
      <c r="AD44" s="44">
        <v>13.42</v>
      </c>
      <c r="AE44" s="44">
        <v>13.2</v>
      </c>
      <c r="AF44" s="44">
        <v>13</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v>31.03</v>
      </c>
      <c r="K45" s="44">
        <v>28.43</v>
      </c>
      <c r="L45" s="44">
        <v>26.31</v>
      </c>
      <c r="M45" s="44">
        <v>24.55</v>
      </c>
      <c r="N45" s="44">
        <v>23.06</v>
      </c>
      <c r="O45" s="44">
        <v>21.79</v>
      </c>
      <c r="P45" s="44">
        <v>20.7</v>
      </c>
      <c r="Q45" s="44">
        <v>19.739999999999998</v>
      </c>
      <c r="R45" s="44">
        <v>18.91</v>
      </c>
      <c r="S45" s="44">
        <v>18.170000000000002</v>
      </c>
      <c r="T45" s="44">
        <v>17.510000000000002</v>
      </c>
      <c r="U45" s="44">
        <v>16.93</v>
      </c>
      <c r="V45" s="44">
        <v>16.399999999999999</v>
      </c>
      <c r="W45" s="44">
        <v>15.93</v>
      </c>
      <c r="X45" s="44">
        <v>15.5</v>
      </c>
      <c r="Y45" s="44">
        <v>15.12</v>
      </c>
      <c r="Z45" s="44">
        <v>14.77</v>
      </c>
      <c r="AA45" s="44">
        <v>14.45</v>
      </c>
      <c r="AB45" s="44">
        <v>14.16</v>
      </c>
      <c r="AC45" s="44">
        <v>13.9</v>
      </c>
      <c r="AD45" s="44">
        <v>13.66</v>
      </c>
      <c r="AE45" s="44">
        <v>13.44</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v>31.48</v>
      </c>
      <c r="K46" s="44">
        <v>28.84</v>
      </c>
      <c r="L46" s="44">
        <v>26.69</v>
      </c>
      <c r="M46" s="44">
        <v>24.9</v>
      </c>
      <c r="N46" s="44">
        <v>23.4</v>
      </c>
      <c r="O46" s="44">
        <v>22.11</v>
      </c>
      <c r="P46" s="44">
        <v>21</v>
      </c>
      <c r="Q46" s="44">
        <v>20.04</v>
      </c>
      <c r="R46" s="44">
        <v>19.190000000000001</v>
      </c>
      <c r="S46" s="44">
        <v>18.45</v>
      </c>
      <c r="T46" s="44">
        <v>17.78</v>
      </c>
      <c r="U46" s="44">
        <v>17.190000000000001</v>
      </c>
      <c r="V46" s="44">
        <v>16.66</v>
      </c>
      <c r="W46" s="44">
        <v>16.18</v>
      </c>
      <c r="X46" s="44">
        <v>15.75</v>
      </c>
      <c r="Y46" s="44">
        <v>15.37</v>
      </c>
      <c r="Z46" s="44">
        <v>15.01</v>
      </c>
      <c r="AA46" s="44">
        <v>14.69</v>
      </c>
      <c r="AB46" s="44">
        <v>14.4</v>
      </c>
      <c r="AC46" s="44">
        <v>14.14</v>
      </c>
      <c r="AD46" s="44">
        <v>13.9</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v>31.93</v>
      </c>
      <c r="K47" s="44">
        <v>29.26</v>
      </c>
      <c r="L47" s="44">
        <v>27.08</v>
      </c>
      <c r="M47" s="44">
        <v>25.27</v>
      </c>
      <c r="N47" s="44">
        <v>23.74</v>
      </c>
      <c r="O47" s="44">
        <v>22.44</v>
      </c>
      <c r="P47" s="44">
        <v>21.32</v>
      </c>
      <c r="Q47" s="44">
        <v>20.34</v>
      </c>
      <c r="R47" s="44">
        <v>19.48</v>
      </c>
      <c r="S47" s="44">
        <v>18.73</v>
      </c>
      <c r="T47" s="44">
        <v>18.059999999999999</v>
      </c>
      <c r="U47" s="44">
        <v>17.46</v>
      </c>
      <c r="V47" s="44">
        <v>16.93</v>
      </c>
      <c r="W47" s="44">
        <v>16.45</v>
      </c>
      <c r="X47" s="44">
        <v>16.010000000000002</v>
      </c>
      <c r="Y47" s="44">
        <v>15.62</v>
      </c>
      <c r="Z47" s="44">
        <v>15.27</v>
      </c>
      <c r="AA47" s="44">
        <v>14.95</v>
      </c>
      <c r="AB47" s="44">
        <v>14.66</v>
      </c>
      <c r="AC47" s="44">
        <v>14.39</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v>32.4</v>
      </c>
      <c r="K48" s="44">
        <v>29.69</v>
      </c>
      <c r="L48" s="44">
        <v>27.48</v>
      </c>
      <c r="M48" s="44">
        <v>25.64</v>
      </c>
      <c r="N48" s="44">
        <v>24.1</v>
      </c>
      <c r="O48" s="44">
        <v>22.78</v>
      </c>
      <c r="P48" s="44">
        <v>21.64</v>
      </c>
      <c r="Q48" s="44">
        <v>20.65</v>
      </c>
      <c r="R48" s="44">
        <v>19.79</v>
      </c>
      <c r="S48" s="44">
        <v>19.02</v>
      </c>
      <c r="T48" s="44">
        <v>18.350000000000001</v>
      </c>
      <c r="U48" s="44">
        <v>17.739999999999998</v>
      </c>
      <c r="V48" s="44">
        <v>17.2</v>
      </c>
      <c r="W48" s="44">
        <v>16.72</v>
      </c>
      <c r="X48" s="44">
        <v>16.28</v>
      </c>
      <c r="Y48" s="44">
        <v>15.89</v>
      </c>
      <c r="Z48" s="44">
        <v>15.54</v>
      </c>
      <c r="AA48" s="44">
        <v>15.21</v>
      </c>
      <c r="AB48" s="44">
        <v>14.92</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v>32.869999999999997</v>
      </c>
      <c r="K49" s="44">
        <v>30.12</v>
      </c>
      <c r="L49" s="44">
        <v>27.88</v>
      </c>
      <c r="M49" s="44">
        <v>26.02</v>
      </c>
      <c r="N49" s="44">
        <v>24.46</v>
      </c>
      <c r="O49" s="44">
        <v>23.12</v>
      </c>
      <c r="P49" s="44">
        <v>21.97</v>
      </c>
      <c r="Q49" s="44">
        <v>20.97</v>
      </c>
      <c r="R49" s="44">
        <v>20.100000000000001</v>
      </c>
      <c r="S49" s="44">
        <v>19.32</v>
      </c>
      <c r="T49" s="44">
        <v>18.64</v>
      </c>
      <c r="U49" s="44">
        <v>18.03</v>
      </c>
      <c r="V49" s="44">
        <v>17.489999999999998</v>
      </c>
      <c r="W49" s="44">
        <v>17</v>
      </c>
      <c r="X49" s="44">
        <v>16.57</v>
      </c>
      <c r="Y49" s="44">
        <v>16.170000000000002</v>
      </c>
      <c r="Z49" s="44">
        <v>15.81</v>
      </c>
      <c r="AA49" s="44">
        <v>15.49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v>33.35</v>
      </c>
      <c r="K50" s="44">
        <v>30.57</v>
      </c>
      <c r="L50" s="44">
        <v>28.3</v>
      </c>
      <c r="M50" s="44">
        <v>26.41</v>
      </c>
      <c r="N50" s="44">
        <v>24.83</v>
      </c>
      <c r="O50" s="44">
        <v>23.48</v>
      </c>
      <c r="P50" s="44">
        <v>22.31</v>
      </c>
      <c r="Q50" s="44">
        <v>21.3</v>
      </c>
      <c r="R50" s="44">
        <v>20.420000000000002</v>
      </c>
      <c r="S50" s="44">
        <v>19.64</v>
      </c>
      <c r="T50" s="44">
        <v>18.95</v>
      </c>
      <c r="U50" s="44">
        <v>18.34</v>
      </c>
      <c r="V50" s="44">
        <v>17.79</v>
      </c>
      <c r="W50" s="44">
        <v>17.3</v>
      </c>
      <c r="X50" s="44">
        <v>16.86</v>
      </c>
      <c r="Y50" s="44">
        <v>16.46</v>
      </c>
      <c r="Z50" s="44">
        <v>16.11</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v>33.840000000000003</v>
      </c>
      <c r="K51" s="44">
        <v>31.02</v>
      </c>
      <c r="L51" s="44">
        <v>28.72</v>
      </c>
      <c r="M51" s="44">
        <v>26.82</v>
      </c>
      <c r="N51" s="44">
        <v>25.21</v>
      </c>
      <c r="O51" s="44">
        <v>23.84</v>
      </c>
      <c r="P51" s="44">
        <v>22.67</v>
      </c>
      <c r="Q51" s="44">
        <v>21.65</v>
      </c>
      <c r="R51" s="44">
        <v>20.75</v>
      </c>
      <c r="S51" s="44">
        <v>19.97</v>
      </c>
      <c r="T51" s="44">
        <v>19.27</v>
      </c>
      <c r="U51" s="44">
        <v>18.649999999999999</v>
      </c>
      <c r="V51" s="44">
        <v>18.100000000000001</v>
      </c>
      <c r="W51" s="44">
        <v>17.61</v>
      </c>
      <c r="X51" s="44">
        <v>17.170000000000002</v>
      </c>
      <c r="Y51" s="44">
        <v>16.77</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v>34.35</v>
      </c>
      <c r="K52" s="44">
        <v>31.49</v>
      </c>
      <c r="L52" s="44">
        <v>29.16</v>
      </c>
      <c r="M52" s="44">
        <v>27.23</v>
      </c>
      <c r="N52" s="44">
        <v>25.61</v>
      </c>
      <c r="O52" s="44">
        <v>24.22</v>
      </c>
      <c r="P52" s="44">
        <v>23.03</v>
      </c>
      <c r="Q52" s="44">
        <v>22</v>
      </c>
      <c r="R52" s="44">
        <v>21.1</v>
      </c>
      <c r="S52" s="44">
        <v>20.309999999999999</v>
      </c>
      <c r="T52" s="44">
        <v>19.61</v>
      </c>
      <c r="U52" s="44">
        <v>18.989999999999998</v>
      </c>
      <c r="V52" s="44">
        <v>18.43</v>
      </c>
      <c r="W52" s="44">
        <v>17.940000000000001</v>
      </c>
      <c r="X52" s="44">
        <v>17.489999999999998</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v>34.869999999999997</v>
      </c>
      <c r="K53" s="44">
        <v>31.98</v>
      </c>
      <c r="L53" s="44">
        <v>29.62</v>
      </c>
      <c r="M53" s="44">
        <v>27.66</v>
      </c>
      <c r="N53" s="44">
        <v>26.02</v>
      </c>
      <c r="O53" s="44">
        <v>24.62</v>
      </c>
      <c r="P53" s="44">
        <v>23.42</v>
      </c>
      <c r="Q53" s="44">
        <v>22.38</v>
      </c>
      <c r="R53" s="44">
        <v>21.47</v>
      </c>
      <c r="S53" s="44">
        <v>20.67</v>
      </c>
      <c r="T53" s="44">
        <v>19.96</v>
      </c>
      <c r="U53" s="44">
        <v>19.34</v>
      </c>
      <c r="V53" s="44">
        <v>18.78</v>
      </c>
      <c r="W53" s="44">
        <v>18.28</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v>35.409999999999997</v>
      </c>
      <c r="K54" s="44">
        <v>32.479999999999997</v>
      </c>
      <c r="L54" s="44">
        <v>30.09</v>
      </c>
      <c r="M54" s="44">
        <v>28.11</v>
      </c>
      <c r="N54" s="44">
        <v>26.45</v>
      </c>
      <c r="O54" s="44">
        <v>25.03</v>
      </c>
      <c r="P54" s="44">
        <v>23.82</v>
      </c>
      <c r="Q54" s="44">
        <v>22.76</v>
      </c>
      <c r="R54" s="44">
        <v>21.85</v>
      </c>
      <c r="S54" s="44">
        <v>21.04</v>
      </c>
      <c r="T54" s="44">
        <v>20.329999999999998</v>
      </c>
      <c r="U54" s="44">
        <v>19.7</v>
      </c>
      <c r="V54" s="44">
        <v>19.14</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v>35.96</v>
      </c>
      <c r="K55" s="44">
        <v>32.99</v>
      </c>
      <c r="L55" s="44">
        <v>30.57</v>
      </c>
      <c r="M55" s="44">
        <v>28.57</v>
      </c>
      <c r="N55" s="44">
        <v>26.89</v>
      </c>
      <c r="O55" s="44">
        <v>25.46</v>
      </c>
      <c r="P55" s="44">
        <v>24.23</v>
      </c>
      <c r="Q55" s="44">
        <v>23.17</v>
      </c>
      <c r="R55" s="44">
        <v>22.25</v>
      </c>
      <c r="S55" s="44">
        <v>21.44</v>
      </c>
      <c r="T55" s="44">
        <v>20.72</v>
      </c>
      <c r="U55" s="44">
        <v>20.09</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v>36.53</v>
      </c>
      <c r="K56" s="44">
        <v>33.520000000000003</v>
      </c>
      <c r="L56" s="44">
        <v>31.08</v>
      </c>
      <c r="M56" s="44">
        <v>29.05</v>
      </c>
      <c r="N56" s="44">
        <v>27.35</v>
      </c>
      <c r="O56" s="44">
        <v>25.91</v>
      </c>
      <c r="P56" s="44">
        <v>24.67</v>
      </c>
      <c r="Q56" s="44">
        <v>23.6</v>
      </c>
      <c r="R56" s="44">
        <v>22.67</v>
      </c>
      <c r="S56" s="44">
        <v>21.85</v>
      </c>
      <c r="T56" s="44">
        <v>21.13</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v>37.130000000000003</v>
      </c>
      <c r="K57" s="44">
        <v>34.08</v>
      </c>
      <c r="L57" s="44">
        <v>31.6</v>
      </c>
      <c r="M57" s="44">
        <v>29.55</v>
      </c>
      <c r="N57" s="44">
        <v>27.84</v>
      </c>
      <c r="O57" s="44">
        <v>26.38</v>
      </c>
      <c r="P57" s="44">
        <v>25.13</v>
      </c>
      <c r="Q57" s="44">
        <v>24.05</v>
      </c>
      <c r="R57" s="44">
        <v>23.11</v>
      </c>
      <c r="S57" s="44">
        <v>22.29</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v>37.74</v>
      </c>
      <c r="K58" s="44">
        <v>34.659999999999997</v>
      </c>
      <c r="L58" s="44">
        <v>32.15</v>
      </c>
      <c r="M58" s="44">
        <v>30.08</v>
      </c>
      <c r="N58" s="44">
        <v>28.35</v>
      </c>
      <c r="O58" s="44">
        <v>26.88</v>
      </c>
      <c r="P58" s="44">
        <v>25.62</v>
      </c>
      <c r="Q58" s="44">
        <v>24.53</v>
      </c>
      <c r="R58" s="44">
        <v>23.58</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v>38.380000000000003</v>
      </c>
      <c r="K59" s="44">
        <v>35.26</v>
      </c>
      <c r="L59" s="44">
        <v>32.729999999999997</v>
      </c>
      <c r="M59" s="44">
        <v>30.64</v>
      </c>
      <c r="N59" s="44">
        <v>28.88</v>
      </c>
      <c r="O59" s="44">
        <v>27.4</v>
      </c>
      <c r="P59" s="44">
        <v>26.13</v>
      </c>
      <c r="Q59" s="44">
        <v>25.03</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v>39.04</v>
      </c>
      <c r="K60" s="44">
        <v>35.89</v>
      </c>
      <c r="L60" s="44">
        <v>33.33</v>
      </c>
      <c r="M60" s="44">
        <v>31.21</v>
      </c>
      <c r="N60" s="44">
        <v>29.44</v>
      </c>
      <c r="O60" s="44">
        <v>27.94</v>
      </c>
      <c r="P60" s="44">
        <v>26.66</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v>39.729999999999997</v>
      </c>
      <c r="K61" s="44">
        <v>36.54</v>
      </c>
      <c r="L61" s="44">
        <v>33.950000000000003</v>
      </c>
      <c r="M61" s="44">
        <v>31.82</v>
      </c>
      <c r="N61" s="44">
        <v>30.03</v>
      </c>
      <c r="O61" s="44">
        <v>28.52</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v>40.46</v>
      </c>
      <c r="K62" s="44">
        <v>37.229999999999997</v>
      </c>
      <c r="L62" s="44">
        <v>34.619999999999997</v>
      </c>
      <c r="M62" s="44">
        <v>32.46</v>
      </c>
      <c r="N62" s="44">
        <v>30.65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v>41.23</v>
      </c>
      <c r="K63" s="44">
        <v>37.96</v>
      </c>
      <c r="L63" s="44">
        <v>35.31</v>
      </c>
      <c r="M63" s="44">
        <v>33.130000000000003</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v>42.03</v>
      </c>
      <c r="K64" s="44">
        <v>38.72</v>
      </c>
      <c r="L64" s="44">
        <v>36.04</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v>42.86</v>
      </c>
      <c r="K65" s="44">
        <v>39.51</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v>43.72</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VDZ34qGNcMeZ9X4Wl3OC4n0zWFm0ITjTqvYNWQscfO/ZIvMzdexFKWFYya9OL8CAvS8xgz0TM9nQ7qgULSmFyQ==" saltValue="upGP3sWmOyouvESAPRnkag==" spinCount="100000" sheet="1" objects="1" scenarios="1"/>
  <conditionalFormatting sqref="A6:A21">
    <cfRule type="expression" dxfId="155" priority="1" stopIfTrue="1">
      <formula>MOD(ROW(),2)=0</formula>
    </cfRule>
    <cfRule type="expression" dxfId="154" priority="2" stopIfTrue="1">
      <formula>MOD(ROW(),2)&lt;&gt;0</formula>
    </cfRule>
  </conditionalFormatting>
  <conditionalFormatting sqref="B6:M21">
    <cfRule type="expression" dxfId="153" priority="3" stopIfTrue="1">
      <formula>MOD(ROW(),2)=0</formula>
    </cfRule>
    <cfRule type="expression" dxfId="152" priority="4" stopIfTrue="1">
      <formula>MOD(ROW(),2)&lt;&gt;0</formula>
    </cfRule>
  </conditionalFormatting>
  <conditionalFormatting sqref="A26:A74">
    <cfRule type="expression" dxfId="151" priority="5" stopIfTrue="1">
      <formula>MOD(ROW(),2)=0</formula>
    </cfRule>
    <cfRule type="expression" dxfId="150" priority="6" stopIfTrue="1">
      <formula>MOD(ROW(),2)&lt;&gt;0</formula>
    </cfRule>
  </conditionalFormatting>
  <conditionalFormatting sqref="B26:AW74">
    <cfRule type="expression" dxfId="149" priority="7" stopIfTrue="1">
      <formula>MOD(ROW(),2)=0</formula>
    </cfRule>
    <cfRule type="expression" dxfId="148"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9F765-A0B3-41CF-A215-0D8944BA3292}">
  <sheetPr codeName="Sheet60"/>
  <dimension ref="A1:AW74"/>
  <sheetViews>
    <sheetView workbookViewId="0">
      <selection activeCell="B16" sqref="B16"/>
    </sheetView>
  </sheetViews>
  <sheetFormatPr defaultRowHeight="12.5" x14ac:dyDescent="0.25"/>
  <cols>
    <col min="1" max="1" width="31.54296875" customWidth="1"/>
    <col min="2" max="4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x-707</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321</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327</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707</v>
      </c>
      <c r="C14" s="49"/>
      <c r="D14" s="49"/>
      <c r="E14" s="49"/>
      <c r="F14" s="49"/>
      <c r="G14" s="49"/>
      <c r="H14" s="49"/>
      <c r="I14" s="49"/>
      <c r="J14" s="49"/>
      <c r="K14" s="49"/>
      <c r="L14" s="49"/>
      <c r="M14" s="49"/>
    </row>
    <row r="15" spans="1:13" x14ac:dyDescent="0.25">
      <c r="A15" s="40" t="s">
        <v>380</v>
      </c>
      <c r="B15" s="49" t="s">
        <v>328</v>
      </c>
      <c r="C15" s="49"/>
      <c r="D15" s="49"/>
      <c r="E15" s="49"/>
      <c r="F15" s="49"/>
      <c r="G15" s="49"/>
      <c r="H15" s="49"/>
      <c r="I15" s="49"/>
      <c r="J15" s="49"/>
      <c r="K15" s="49"/>
      <c r="L15" s="49"/>
      <c r="M15" s="49"/>
    </row>
    <row r="16" spans="1:13" x14ac:dyDescent="0.25">
      <c r="A16" s="40" t="s">
        <v>156</v>
      </c>
      <c r="B16" s="49" t="s">
        <v>329</v>
      </c>
      <c r="C16" s="49"/>
      <c r="D16" s="49"/>
      <c r="E16" s="49"/>
      <c r="F16" s="49"/>
      <c r="G16" s="49"/>
      <c r="H16" s="49"/>
      <c r="I16" s="49"/>
      <c r="J16" s="49"/>
      <c r="K16" s="49"/>
      <c r="L16" s="49"/>
      <c r="M16" s="49"/>
    </row>
    <row r="17" spans="1:49" x14ac:dyDescent="0.25">
      <c r="A17" s="41" t="s">
        <v>381</v>
      </c>
      <c r="B17" s="49"/>
      <c r="C17" s="49"/>
      <c r="D17" s="49"/>
      <c r="E17" s="49"/>
      <c r="F17" s="49"/>
      <c r="G17" s="49"/>
      <c r="H17" s="49"/>
      <c r="I17" s="49"/>
      <c r="J17" s="49"/>
      <c r="K17" s="49"/>
      <c r="L17" s="49"/>
      <c r="M17" s="49"/>
    </row>
    <row r="18" spans="1:49" x14ac:dyDescent="0.25">
      <c r="A18" s="40" t="s">
        <v>158</v>
      </c>
      <c r="B18" s="50">
        <v>45233</v>
      </c>
      <c r="C18" s="50"/>
      <c r="D18" s="50"/>
      <c r="E18" s="50"/>
      <c r="F18" s="50"/>
      <c r="G18" s="50"/>
      <c r="H18" s="50"/>
      <c r="I18" s="50"/>
      <c r="J18" s="50"/>
      <c r="K18" s="50"/>
      <c r="L18" s="50"/>
      <c r="M18" s="50"/>
    </row>
    <row r="19" spans="1:49" x14ac:dyDescent="0.25">
      <c r="A19" s="40" t="s">
        <v>159</v>
      </c>
      <c r="B19" s="50">
        <v>45383</v>
      </c>
      <c r="C19" s="49"/>
      <c r="D19" s="49"/>
      <c r="E19" s="49"/>
      <c r="F19" s="49"/>
      <c r="G19" s="49"/>
      <c r="H19" s="49"/>
      <c r="I19" s="49"/>
      <c r="J19" s="49"/>
      <c r="K19" s="49"/>
      <c r="L19" s="49"/>
      <c r="M19" s="49"/>
    </row>
    <row r="20" spans="1:49" x14ac:dyDescent="0.25">
      <c r="A20" s="40" t="s">
        <v>160</v>
      </c>
      <c r="B20" s="49" t="s">
        <v>169</v>
      </c>
      <c r="C20" s="49"/>
      <c r="D20" s="49"/>
      <c r="E20" s="49"/>
      <c r="F20" s="49"/>
      <c r="G20" s="49"/>
      <c r="H20" s="49"/>
      <c r="I20" s="49"/>
      <c r="J20" s="49"/>
      <c r="K20" s="49"/>
      <c r="L20" s="49"/>
      <c r="M20" s="49"/>
    </row>
    <row r="21" spans="1:49" x14ac:dyDescent="0.25">
      <c r="A21" s="40" t="s">
        <v>382</v>
      </c>
      <c r="B21" s="49" t="s">
        <v>85</v>
      </c>
      <c r="C21" s="49"/>
      <c r="D21" s="49"/>
      <c r="E21" s="49"/>
      <c r="F21" s="49"/>
      <c r="G21" s="49"/>
      <c r="H21" s="49"/>
      <c r="I21" s="49"/>
      <c r="J21" s="49"/>
      <c r="K21" s="49"/>
      <c r="L21" s="49"/>
      <c r="M21" s="49"/>
    </row>
    <row r="23" spans="1:49" x14ac:dyDescent="0.25">
      <c r="A23" s="23" t="str">
        <f>HYPERLINK("#'Factor List'!A1", "Back to Factor List")</f>
        <v>Back to Factor List</v>
      </c>
      <c r="B23" s="23" t="str">
        <f>HYPERLINK("#'Assumptions'!A1", "Assumptions")</f>
        <v>Assumptions</v>
      </c>
    </row>
    <row r="26" spans="1:49" s="57" customFormat="1" ht="26" x14ac:dyDescent="0.25">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5">
      <c r="A27" s="43">
        <v>16</v>
      </c>
      <c r="B27" s="44"/>
      <c r="C27" s="44"/>
      <c r="D27" s="44"/>
      <c r="E27" s="44"/>
      <c r="F27" s="44"/>
      <c r="G27" s="44"/>
      <c r="H27" s="44"/>
      <c r="I27" s="44"/>
      <c r="J27" s="44">
        <v>25.9</v>
      </c>
      <c r="K27" s="44">
        <v>23.72</v>
      </c>
      <c r="L27" s="44">
        <v>21.94</v>
      </c>
      <c r="M27" s="44">
        <v>20.46</v>
      </c>
      <c r="N27" s="44">
        <v>19.21</v>
      </c>
      <c r="O27" s="44">
        <v>18.14</v>
      </c>
      <c r="P27" s="44">
        <v>17.22</v>
      </c>
      <c r="Q27" s="44">
        <v>16.420000000000002</v>
      </c>
      <c r="R27" s="44">
        <v>15.71</v>
      </c>
      <c r="S27" s="44">
        <v>15.08</v>
      </c>
      <c r="T27" s="44">
        <v>14.53</v>
      </c>
      <c r="U27" s="44">
        <v>14.03</v>
      </c>
      <c r="V27" s="44">
        <v>13.58</v>
      </c>
      <c r="W27" s="44">
        <v>13.17</v>
      </c>
      <c r="X27" s="44">
        <v>12.8</v>
      </c>
      <c r="Y27" s="44">
        <v>12.47</v>
      </c>
      <c r="Z27" s="44">
        <v>12.16</v>
      </c>
      <c r="AA27" s="44">
        <v>11.88</v>
      </c>
      <c r="AB27" s="44">
        <v>11.62</v>
      </c>
      <c r="AC27" s="44">
        <v>11.38</v>
      </c>
      <c r="AD27" s="44">
        <v>11.16</v>
      </c>
      <c r="AE27" s="44">
        <v>10.95</v>
      </c>
      <c r="AF27" s="44">
        <v>10.76</v>
      </c>
      <c r="AG27" s="44">
        <v>10.58</v>
      </c>
      <c r="AH27" s="44">
        <v>10.42</v>
      </c>
      <c r="AI27" s="44">
        <v>10.27</v>
      </c>
      <c r="AJ27" s="44">
        <v>10.119999999999999</v>
      </c>
      <c r="AK27" s="44">
        <v>9.99</v>
      </c>
      <c r="AL27" s="44">
        <v>9.8699999999999992</v>
      </c>
      <c r="AM27" s="44">
        <v>9.75</v>
      </c>
      <c r="AN27" s="44">
        <v>9.64</v>
      </c>
      <c r="AO27" s="44">
        <v>9.5399999999999991</v>
      </c>
      <c r="AP27" s="44">
        <v>9.44</v>
      </c>
      <c r="AQ27" s="44">
        <v>9.35</v>
      </c>
      <c r="AR27" s="44">
        <v>9.27</v>
      </c>
      <c r="AS27" s="44">
        <v>9.19</v>
      </c>
      <c r="AT27" s="44">
        <v>9.1199999999999992</v>
      </c>
      <c r="AU27" s="44">
        <v>9.0500000000000007</v>
      </c>
      <c r="AV27" s="44">
        <v>8.99</v>
      </c>
      <c r="AW27" s="44">
        <v>8.93</v>
      </c>
    </row>
    <row r="28" spans="1:49" x14ac:dyDescent="0.25">
      <c r="A28" s="43">
        <v>17</v>
      </c>
      <c r="B28" s="44"/>
      <c r="C28" s="44"/>
      <c r="D28" s="44"/>
      <c r="E28" s="44"/>
      <c r="F28" s="44"/>
      <c r="G28" s="44"/>
      <c r="H28" s="44"/>
      <c r="I28" s="44"/>
      <c r="J28" s="44">
        <v>26.34</v>
      </c>
      <c r="K28" s="44">
        <v>24.12</v>
      </c>
      <c r="L28" s="44">
        <v>22.31</v>
      </c>
      <c r="M28" s="44">
        <v>20.8</v>
      </c>
      <c r="N28" s="44">
        <v>19.53</v>
      </c>
      <c r="O28" s="44">
        <v>18.45</v>
      </c>
      <c r="P28" s="44">
        <v>17.510000000000002</v>
      </c>
      <c r="Q28" s="44">
        <v>16.690000000000001</v>
      </c>
      <c r="R28" s="44">
        <v>15.97</v>
      </c>
      <c r="S28" s="44">
        <v>15.34</v>
      </c>
      <c r="T28" s="44">
        <v>14.77</v>
      </c>
      <c r="U28" s="44">
        <v>14.26</v>
      </c>
      <c r="V28" s="44">
        <v>13.81</v>
      </c>
      <c r="W28" s="44">
        <v>13.39</v>
      </c>
      <c r="X28" s="44">
        <v>13.02</v>
      </c>
      <c r="Y28" s="44">
        <v>12.68</v>
      </c>
      <c r="Z28" s="44">
        <v>12.36</v>
      </c>
      <c r="AA28" s="44">
        <v>12.08</v>
      </c>
      <c r="AB28" s="44">
        <v>11.81</v>
      </c>
      <c r="AC28" s="44">
        <v>11.57</v>
      </c>
      <c r="AD28" s="44">
        <v>11.35</v>
      </c>
      <c r="AE28" s="44">
        <v>11.14</v>
      </c>
      <c r="AF28" s="44">
        <v>10.95</v>
      </c>
      <c r="AG28" s="44">
        <v>10.77</v>
      </c>
      <c r="AH28" s="44">
        <v>10.6</v>
      </c>
      <c r="AI28" s="44">
        <v>10.44</v>
      </c>
      <c r="AJ28" s="44">
        <v>10.3</v>
      </c>
      <c r="AK28" s="44">
        <v>10.16</v>
      </c>
      <c r="AL28" s="44">
        <v>10.039999999999999</v>
      </c>
      <c r="AM28" s="44">
        <v>9.92</v>
      </c>
      <c r="AN28" s="44">
        <v>9.81</v>
      </c>
      <c r="AO28" s="44">
        <v>9.7100000000000009</v>
      </c>
      <c r="AP28" s="44">
        <v>9.61</v>
      </c>
      <c r="AQ28" s="44">
        <v>9.52</v>
      </c>
      <c r="AR28" s="44">
        <v>9.44</v>
      </c>
      <c r="AS28" s="44">
        <v>9.36</v>
      </c>
      <c r="AT28" s="44">
        <v>9.2899999999999991</v>
      </c>
      <c r="AU28" s="44">
        <v>9.2200000000000006</v>
      </c>
      <c r="AV28" s="44">
        <v>9.15</v>
      </c>
      <c r="AW28" s="44"/>
    </row>
    <row r="29" spans="1:49" x14ac:dyDescent="0.25">
      <c r="A29" s="43">
        <v>18</v>
      </c>
      <c r="B29" s="44"/>
      <c r="C29" s="44"/>
      <c r="D29" s="44"/>
      <c r="E29" s="44"/>
      <c r="F29" s="44"/>
      <c r="G29" s="44"/>
      <c r="H29" s="44"/>
      <c r="I29" s="44"/>
      <c r="J29" s="44">
        <v>26.81</v>
      </c>
      <c r="K29" s="44">
        <v>24.55</v>
      </c>
      <c r="L29" s="44">
        <v>22.71</v>
      </c>
      <c r="M29" s="44">
        <v>21.18</v>
      </c>
      <c r="N29" s="44">
        <v>19.88</v>
      </c>
      <c r="O29" s="44">
        <v>18.78</v>
      </c>
      <c r="P29" s="44">
        <v>17.829999999999998</v>
      </c>
      <c r="Q29" s="44">
        <v>16.989999999999998</v>
      </c>
      <c r="R29" s="44">
        <v>16.260000000000002</v>
      </c>
      <c r="S29" s="44">
        <v>15.62</v>
      </c>
      <c r="T29" s="44">
        <v>15.04</v>
      </c>
      <c r="U29" s="44">
        <v>14.52</v>
      </c>
      <c r="V29" s="44">
        <v>14.06</v>
      </c>
      <c r="W29" s="44">
        <v>13.64</v>
      </c>
      <c r="X29" s="44">
        <v>13.26</v>
      </c>
      <c r="Y29" s="44">
        <v>12.91</v>
      </c>
      <c r="Z29" s="44">
        <v>12.59</v>
      </c>
      <c r="AA29" s="44">
        <v>12.3</v>
      </c>
      <c r="AB29" s="44">
        <v>12.03</v>
      </c>
      <c r="AC29" s="44">
        <v>11.78</v>
      </c>
      <c r="AD29" s="44">
        <v>11.56</v>
      </c>
      <c r="AE29" s="44">
        <v>11.34</v>
      </c>
      <c r="AF29" s="44">
        <v>11.15</v>
      </c>
      <c r="AG29" s="44">
        <v>10.97</v>
      </c>
      <c r="AH29" s="44">
        <v>10.8</v>
      </c>
      <c r="AI29" s="44">
        <v>10.64</v>
      </c>
      <c r="AJ29" s="44">
        <v>10.49</v>
      </c>
      <c r="AK29" s="44">
        <v>10.35</v>
      </c>
      <c r="AL29" s="44">
        <v>10.23</v>
      </c>
      <c r="AM29" s="44">
        <v>10.11</v>
      </c>
      <c r="AN29" s="44">
        <v>10</v>
      </c>
      <c r="AO29" s="44">
        <v>9.89</v>
      </c>
      <c r="AP29" s="44">
        <v>9.7899999999999991</v>
      </c>
      <c r="AQ29" s="44">
        <v>9.6999999999999993</v>
      </c>
      <c r="AR29" s="44">
        <v>9.6199999999999992</v>
      </c>
      <c r="AS29" s="44">
        <v>9.5399999999999991</v>
      </c>
      <c r="AT29" s="44">
        <v>9.4700000000000006</v>
      </c>
      <c r="AU29" s="44">
        <v>9.4</v>
      </c>
      <c r="AV29" s="44"/>
      <c r="AW29" s="44"/>
    </row>
    <row r="30" spans="1:49" x14ac:dyDescent="0.25">
      <c r="A30" s="43">
        <v>19</v>
      </c>
      <c r="B30" s="44"/>
      <c r="C30" s="44"/>
      <c r="D30" s="44"/>
      <c r="E30" s="44"/>
      <c r="F30" s="44"/>
      <c r="G30" s="44"/>
      <c r="H30" s="44"/>
      <c r="I30" s="44"/>
      <c r="J30" s="44">
        <v>27.26</v>
      </c>
      <c r="K30" s="44">
        <v>24.97</v>
      </c>
      <c r="L30" s="44">
        <v>23.09</v>
      </c>
      <c r="M30" s="44">
        <v>21.54</v>
      </c>
      <c r="N30" s="44">
        <v>20.22</v>
      </c>
      <c r="O30" s="44">
        <v>19.100000000000001</v>
      </c>
      <c r="P30" s="44">
        <v>18.13</v>
      </c>
      <c r="Q30" s="44">
        <v>17.28</v>
      </c>
      <c r="R30" s="44">
        <v>16.54</v>
      </c>
      <c r="S30" s="44">
        <v>15.88</v>
      </c>
      <c r="T30" s="44">
        <v>15.3</v>
      </c>
      <c r="U30" s="44">
        <v>14.77</v>
      </c>
      <c r="V30" s="44">
        <v>14.3</v>
      </c>
      <c r="W30" s="44">
        <v>13.87</v>
      </c>
      <c r="X30" s="44">
        <v>13.48</v>
      </c>
      <c r="Y30" s="44">
        <v>13.13</v>
      </c>
      <c r="Z30" s="44">
        <v>12.81</v>
      </c>
      <c r="AA30" s="44">
        <v>12.51</v>
      </c>
      <c r="AB30" s="44">
        <v>12.24</v>
      </c>
      <c r="AC30" s="44">
        <v>11.99</v>
      </c>
      <c r="AD30" s="44">
        <v>11.76</v>
      </c>
      <c r="AE30" s="44">
        <v>11.54</v>
      </c>
      <c r="AF30" s="44">
        <v>11.34</v>
      </c>
      <c r="AG30" s="44">
        <v>11.16</v>
      </c>
      <c r="AH30" s="44">
        <v>10.99</v>
      </c>
      <c r="AI30" s="44">
        <v>10.83</v>
      </c>
      <c r="AJ30" s="44">
        <v>10.68</v>
      </c>
      <c r="AK30" s="44">
        <v>10.54</v>
      </c>
      <c r="AL30" s="44">
        <v>10.41</v>
      </c>
      <c r="AM30" s="44">
        <v>10.29</v>
      </c>
      <c r="AN30" s="44">
        <v>10.18</v>
      </c>
      <c r="AO30" s="44">
        <v>10.07</v>
      </c>
      <c r="AP30" s="44">
        <v>9.9700000000000006</v>
      </c>
      <c r="AQ30" s="44">
        <v>9.8800000000000008</v>
      </c>
      <c r="AR30" s="44">
        <v>9.8000000000000007</v>
      </c>
      <c r="AS30" s="44">
        <v>9.7200000000000006</v>
      </c>
      <c r="AT30" s="44">
        <v>9.65</v>
      </c>
      <c r="AU30" s="44"/>
      <c r="AV30" s="44"/>
      <c r="AW30" s="44"/>
    </row>
    <row r="31" spans="1:49" x14ac:dyDescent="0.25">
      <c r="A31" s="43">
        <v>20</v>
      </c>
      <c r="B31" s="44"/>
      <c r="C31" s="44"/>
      <c r="D31" s="44"/>
      <c r="E31" s="44"/>
      <c r="F31" s="44"/>
      <c r="G31" s="44"/>
      <c r="H31" s="44"/>
      <c r="I31" s="44"/>
      <c r="J31" s="44">
        <v>27.66</v>
      </c>
      <c r="K31" s="44">
        <v>25.34</v>
      </c>
      <c r="L31" s="44">
        <v>23.43</v>
      </c>
      <c r="M31" s="44">
        <v>21.85</v>
      </c>
      <c r="N31" s="44">
        <v>20.52</v>
      </c>
      <c r="O31" s="44">
        <v>19.38</v>
      </c>
      <c r="P31" s="44">
        <v>18.399999999999999</v>
      </c>
      <c r="Q31" s="44">
        <v>17.54</v>
      </c>
      <c r="R31" s="44">
        <v>16.79</v>
      </c>
      <c r="S31" s="44">
        <v>16.12</v>
      </c>
      <c r="T31" s="44">
        <v>15.52</v>
      </c>
      <c r="U31" s="44">
        <v>14.99</v>
      </c>
      <c r="V31" s="44">
        <v>14.51</v>
      </c>
      <c r="W31" s="44">
        <v>14.08</v>
      </c>
      <c r="X31" s="44">
        <v>13.69</v>
      </c>
      <c r="Y31" s="44">
        <v>13.33</v>
      </c>
      <c r="Z31" s="44">
        <v>13</v>
      </c>
      <c r="AA31" s="44">
        <v>12.7</v>
      </c>
      <c r="AB31" s="44">
        <v>12.42</v>
      </c>
      <c r="AC31" s="44">
        <v>12.17</v>
      </c>
      <c r="AD31" s="44">
        <v>11.93</v>
      </c>
      <c r="AE31" s="44">
        <v>11.72</v>
      </c>
      <c r="AF31" s="44">
        <v>11.52</v>
      </c>
      <c r="AG31" s="44">
        <v>11.33</v>
      </c>
      <c r="AH31" s="44">
        <v>11.15</v>
      </c>
      <c r="AI31" s="44">
        <v>10.99</v>
      </c>
      <c r="AJ31" s="44">
        <v>10.84</v>
      </c>
      <c r="AK31" s="44">
        <v>10.7</v>
      </c>
      <c r="AL31" s="44">
        <v>10.57</v>
      </c>
      <c r="AM31" s="44">
        <v>10.45</v>
      </c>
      <c r="AN31" s="44">
        <v>10.34</v>
      </c>
      <c r="AO31" s="44">
        <v>10.23</v>
      </c>
      <c r="AP31" s="44">
        <v>10.14</v>
      </c>
      <c r="AQ31" s="44">
        <v>10.050000000000001</v>
      </c>
      <c r="AR31" s="44">
        <v>9.9600000000000009</v>
      </c>
      <c r="AS31" s="44">
        <v>9.8800000000000008</v>
      </c>
      <c r="AT31" s="44"/>
      <c r="AU31" s="44"/>
      <c r="AV31" s="44"/>
      <c r="AW31" s="44"/>
    </row>
    <row r="32" spans="1:49" x14ac:dyDescent="0.25">
      <c r="A32" s="43">
        <v>21</v>
      </c>
      <c r="B32" s="44"/>
      <c r="C32" s="44"/>
      <c r="D32" s="44"/>
      <c r="E32" s="44"/>
      <c r="F32" s="44"/>
      <c r="G32" s="44"/>
      <c r="H32" s="44"/>
      <c r="I32" s="44"/>
      <c r="J32" s="44">
        <v>28.07</v>
      </c>
      <c r="K32" s="44">
        <v>25.71</v>
      </c>
      <c r="L32" s="44">
        <v>23.78</v>
      </c>
      <c r="M32" s="44">
        <v>22.17</v>
      </c>
      <c r="N32" s="44">
        <v>20.82</v>
      </c>
      <c r="O32" s="44">
        <v>19.670000000000002</v>
      </c>
      <c r="P32" s="44">
        <v>18.670000000000002</v>
      </c>
      <c r="Q32" s="44">
        <v>17.8</v>
      </c>
      <c r="R32" s="44">
        <v>17.03</v>
      </c>
      <c r="S32" s="44">
        <v>16.36</v>
      </c>
      <c r="T32" s="44">
        <v>15.75</v>
      </c>
      <c r="U32" s="44">
        <v>15.21</v>
      </c>
      <c r="V32" s="44">
        <v>14.73</v>
      </c>
      <c r="W32" s="44">
        <v>14.29</v>
      </c>
      <c r="X32" s="44">
        <v>13.89</v>
      </c>
      <c r="Y32" s="44">
        <v>13.53</v>
      </c>
      <c r="Z32" s="44">
        <v>13.19</v>
      </c>
      <c r="AA32" s="44">
        <v>12.89</v>
      </c>
      <c r="AB32" s="44">
        <v>12.61</v>
      </c>
      <c r="AC32" s="44">
        <v>12.35</v>
      </c>
      <c r="AD32" s="44">
        <v>12.12</v>
      </c>
      <c r="AE32" s="44">
        <v>11.9</v>
      </c>
      <c r="AF32" s="44">
        <v>11.69</v>
      </c>
      <c r="AG32" s="44">
        <v>11.5</v>
      </c>
      <c r="AH32" s="44">
        <v>11.33</v>
      </c>
      <c r="AI32" s="44">
        <v>11.16</v>
      </c>
      <c r="AJ32" s="44">
        <v>11.01</v>
      </c>
      <c r="AK32" s="44">
        <v>10.87</v>
      </c>
      <c r="AL32" s="44">
        <v>10.74</v>
      </c>
      <c r="AM32" s="44">
        <v>10.62</v>
      </c>
      <c r="AN32" s="44">
        <v>10.51</v>
      </c>
      <c r="AO32" s="44">
        <v>10.4</v>
      </c>
      <c r="AP32" s="44">
        <v>10.3</v>
      </c>
      <c r="AQ32" s="44">
        <v>10.210000000000001</v>
      </c>
      <c r="AR32" s="44">
        <v>10.130000000000001</v>
      </c>
      <c r="AS32" s="44"/>
      <c r="AT32" s="44"/>
      <c r="AU32" s="44"/>
      <c r="AV32" s="44"/>
      <c r="AW32" s="44"/>
    </row>
    <row r="33" spans="1:49" x14ac:dyDescent="0.25">
      <c r="A33" s="43">
        <v>22</v>
      </c>
      <c r="B33" s="44"/>
      <c r="C33" s="44"/>
      <c r="D33" s="44"/>
      <c r="E33" s="44"/>
      <c r="F33" s="44"/>
      <c r="G33" s="44"/>
      <c r="H33" s="44"/>
      <c r="I33" s="44"/>
      <c r="J33" s="44">
        <v>28.48</v>
      </c>
      <c r="K33" s="44">
        <v>26.08</v>
      </c>
      <c r="L33" s="44">
        <v>24.12</v>
      </c>
      <c r="M33" s="44">
        <v>22.5</v>
      </c>
      <c r="N33" s="44">
        <v>21.13</v>
      </c>
      <c r="O33" s="44">
        <v>19.95</v>
      </c>
      <c r="P33" s="44">
        <v>18.940000000000001</v>
      </c>
      <c r="Q33" s="44">
        <v>18.059999999999999</v>
      </c>
      <c r="R33" s="44">
        <v>17.28</v>
      </c>
      <c r="S33" s="44">
        <v>16.600000000000001</v>
      </c>
      <c r="T33" s="44">
        <v>15.99</v>
      </c>
      <c r="U33" s="44">
        <v>15.44</v>
      </c>
      <c r="V33" s="44">
        <v>14.95</v>
      </c>
      <c r="W33" s="44">
        <v>14.5</v>
      </c>
      <c r="X33" s="44">
        <v>14.1</v>
      </c>
      <c r="Y33" s="44">
        <v>13.73</v>
      </c>
      <c r="Z33" s="44">
        <v>13.39</v>
      </c>
      <c r="AA33" s="44">
        <v>13.08</v>
      </c>
      <c r="AB33" s="44">
        <v>12.8</v>
      </c>
      <c r="AC33" s="44">
        <v>12.54</v>
      </c>
      <c r="AD33" s="44">
        <v>12.3</v>
      </c>
      <c r="AE33" s="44">
        <v>12.08</v>
      </c>
      <c r="AF33" s="44">
        <v>11.87</v>
      </c>
      <c r="AG33" s="44">
        <v>11.68</v>
      </c>
      <c r="AH33" s="44">
        <v>11.5</v>
      </c>
      <c r="AI33" s="44">
        <v>11.34</v>
      </c>
      <c r="AJ33" s="44">
        <v>11.19</v>
      </c>
      <c r="AK33" s="44">
        <v>11.04</v>
      </c>
      <c r="AL33" s="44">
        <v>10.91</v>
      </c>
      <c r="AM33" s="44">
        <v>10.79</v>
      </c>
      <c r="AN33" s="44">
        <v>10.68</v>
      </c>
      <c r="AO33" s="44">
        <v>10.57</v>
      </c>
      <c r="AP33" s="44">
        <v>10.47</v>
      </c>
      <c r="AQ33" s="44">
        <v>10.38</v>
      </c>
      <c r="AR33" s="44"/>
      <c r="AS33" s="44"/>
      <c r="AT33" s="44"/>
      <c r="AU33" s="44"/>
      <c r="AV33" s="44"/>
      <c r="AW33" s="44"/>
    </row>
    <row r="34" spans="1:49" x14ac:dyDescent="0.25">
      <c r="A34" s="43">
        <v>23</v>
      </c>
      <c r="B34" s="44"/>
      <c r="C34" s="44"/>
      <c r="D34" s="44"/>
      <c r="E34" s="44"/>
      <c r="F34" s="44"/>
      <c r="G34" s="44"/>
      <c r="H34" s="44"/>
      <c r="I34" s="44"/>
      <c r="J34" s="44">
        <v>28.89</v>
      </c>
      <c r="K34" s="44">
        <v>26.46</v>
      </c>
      <c r="L34" s="44">
        <v>24.47</v>
      </c>
      <c r="M34" s="44">
        <v>22.82</v>
      </c>
      <c r="N34" s="44">
        <v>21.43</v>
      </c>
      <c r="O34" s="44">
        <v>20.239999999999998</v>
      </c>
      <c r="P34" s="44">
        <v>19.22</v>
      </c>
      <c r="Q34" s="44">
        <v>18.32</v>
      </c>
      <c r="R34" s="44">
        <v>17.54</v>
      </c>
      <c r="S34" s="44">
        <v>16.84</v>
      </c>
      <c r="T34" s="44">
        <v>16.22</v>
      </c>
      <c r="U34" s="44">
        <v>15.67</v>
      </c>
      <c r="V34" s="44">
        <v>15.17</v>
      </c>
      <c r="W34" s="44">
        <v>14.71</v>
      </c>
      <c r="X34" s="44">
        <v>14.3</v>
      </c>
      <c r="Y34" s="44">
        <v>13.93</v>
      </c>
      <c r="Z34" s="44">
        <v>13.59</v>
      </c>
      <c r="AA34" s="44">
        <v>13.28</v>
      </c>
      <c r="AB34" s="44">
        <v>12.99</v>
      </c>
      <c r="AC34" s="44">
        <v>12.73</v>
      </c>
      <c r="AD34" s="44">
        <v>12.48</v>
      </c>
      <c r="AE34" s="44">
        <v>12.26</v>
      </c>
      <c r="AF34" s="44">
        <v>12.05</v>
      </c>
      <c r="AG34" s="44">
        <v>11.86</v>
      </c>
      <c r="AH34" s="44">
        <v>11.68</v>
      </c>
      <c r="AI34" s="44">
        <v>11.51</v>
      </c>
      <c r="AJ34" s="44">
        <v>11.36</v>
      </c>
      <c r="AK34" s="44">
        <v>11.22</v>
      </c>
      <c r="AL34" s="44">
        <v>11.09</v>
      </c>
      <c r="AM34" s="44">
        <v>10.96</v>
      </c>
      <c r="AN34" s="44">
        <v>10.85</v>
      </c>
      <c r="AO34" s="44">
        <v>10.74</v>
      </c>
      <c r="AP34" s="44">
        <v>10.65</v>
      </c>
      <c r="AQ34" s="44"/>
      <c r="AR34" s="44"/>
      <c r="AS34" s="44"/>
      <c r="AT34" s="44"/>
      <c r="AU34" s="44"/>
      <c r="AV34" s="44"/>
      <c r="AW34" s="44"/>
    </row>
    <row r="35" spans="1:49" x14ac:dyDescent="0.25">
      <c r="A35" s="43">
        <v>24</v>
      </c>
      <c r="B35" s="44"/>
      <c r="C35" s="44"/>
      <c r="D35" s="44"/>
      <c r="E35" s="44"/>
      <c r="F35" s="44"/>
      <c r="G35" s="44"/>
      <c r="H35" s="44"/>
      <c r="I35" s="44"/>
      <c r="J35" s="44">
        <v>29.31</v>
      </c>
      <c r="K35" s="44">
        <v>26.84</v>
      </c>
      <c r="L35" s="44">
        <v>24.83</v>
      </c>
      <c r="M35" s="44">
        <v>23.16</v>
      </c>
      <c r="N35" s="44">
        <v>21.74</v>
      </c>
      <c r="O35" s="44">
        <v>20.54</v>
      </c>
      <c r="P35" s="44">
        <v>19.5</v>
      </c>
      <c r="Q35" s="44">
        <v>18.59</v>
      </c>
      <c r="R35" s="44">
        <v>17.79</v>
      </c>
      <c r="S35" s="44">
        <v>17.09</v>
      </c>
      <c r="T35" s="44">
        <v>16.46</v>
      </c>
      <c r="U35" s="44">
        <v>15.9</v>
      </c>
      <c r="V35" s="44">
        <v>15.39</v>
      </c>
      <c r="W35" s="44">
        <v>14.93</v>
      </c>
      <c r="X35" s="44">
        <v>14.52</v>
      </c>
      <c r="Y35" s="44">
        <v>14.14</v>
      </c>
      <c r="Z35" s="44">
        <v>13.79</v>
      </c>
      <c r="AA35" s="44">
        <v>13.48</v>
      </c>
      <c r="AB35" s="44">
        <v>13.19</v>
      </c>
      <c r="AC35" s="44">
        <v>12.92</v>
      </c>
      <c r="AD35" s="44">
        <v>12.67</v>
      </c>
      <c r="AE35" s="44">
        <v>12.45</v>
      </c>
      <c r="AF35" s="44">
        <v>12.24</v>
      </c>
      <c r="AG35" s="44">
        <v>12.04</v>
      </c>
      <c r="AH35" s="44">
        <v>11.86</v>
      </c>
      <c r="AI35" s="44">
        <v>11.7</v>
      </c>
      <c r="AJ35" s="44">
        <v>11.54</v>
      </c>
      <c r="AK35" s="44">
        <v>11.4</v>
      </c>
      <c r="AL35" s="44">
        <v>11.27</v>
      </c>
      <c r="AM35" s="44">
        <v>11.14</v>
      </c>
      <c r="AN35" s="44">
        <v>11.03</v>
      </c>
      <c r="AO35" s="44">
        <v>10.92</v>
      </c>
      <c r="AP35" s="44"/>
      <c r="AQ35" s="44"/>
      <c r="AR35" s="44"/>
      <c r="AS35" s="44"/>
      <c r="AT35" s="44"/>
      <c r="AU35" s="44"/>
      <c r="AV35" s="44"/>
      <c r="AW35" s="44"/>
    </row>
    <row r="36" spans="1:49" x14ac:dyDescent="0.25">
      <c r="A36" s="43">
        <v>25</v>
      </c>
      <c r="B36" s="44"/>
      <c r="C36" s="44"/>
      <c r="D36" s="44"/>
      <c r="E36" s="44"/>
      <c r="F36" s="44"/>
      <c r="G36" s="44"/>
      <c r="H36" s="44"/>
      <c r="I36" s="44"/>
      <c r="J36" s="44">
        <v>29.73</v>
      </c>
      <c r="K36" s="44">
        <v>27.23</v>
      </c>
      <c r="L36" s="44">
        <v>25.19</v>
      </c>
      <c r="M36" s="44">
        <v>23.49</v>
      </c>
      <c r="N36" s="44">
        <v>22.06</v>
      </c>
      <c r="O36" s="44">
        <v>20.84</v>
      </c>
      <c r="P36" s="44">
        <v>19.78</v>
      </c>
      <c r="Q36" s="44">
        <v>18.86</v>
      </c>
      <c r="R36" s="44">
        <v>18.05</v>
      </c>
      <c r="S36" s="44">
        <v>17.34</v>
      </c>
      <c r="T36" s="44">
        <v>16.7</v>
      </c>
      <c r="U36" s="44">
        <v>16.13</v>
      </c>
      <c r="V36" s="44">
        <v>15.62</v>
      </c>
      <c r="W36" s="44">
        <v>15.15</v>
      </c>
      <c r="X36" s="44">
        <v>14.73</v>
      </c>
      <c r="Y36" s="44">
        <v>14.35</v>
      </c>
      <c r="Z36" s="44">
        <v>14</v>
      </c>
      <c r="AA36" s="44">
        <v>13.68</v>
      </c>
      <c r="AB36" s="44">
        <v>13.39</v>
      </c>
      <c r="AC36" s="44">
        <v>13.12</v>
      </c>
      <c r="AD36" s="44">
        <v>12.87</v>
      </c>
      <c r="AE36" s="44">
        <v>12.64</v>
      </c>
      <c r="AF36" s="44">
        <v>12.43</v>
      </c>
      <c r="AG36" s="44">
        <v>12.23</v>
      </c>
      <c r="AH36" s="44">
        <v>12.05</v>
      </c>
      <c r="AI36" s="44">
        <v>11.88</v>
      </c>
      <c r="AJ36" s="44">
        <v>11.73</v>
      </c>
      <c r="AK36" s="44">
        <v>11.59</v>
      </c>
      <c r="AL36" s="44">
        <v>11.45</v>
      </c>
      <c r="AM36" s="44">
        <v>11.33</v>
      </c>
      <c r="AN36" s="44">
        <v>11.22</v>
      </c>
      <c r="AO36" s="44"/>
      <c r="AP36" s="44"/>
      <c r="AQ36" s="44"/>
      <c r="AR36" s="44"/>
      <c r="AS36" s="44"/>
      <c r="AT36" s="44"/>
      <c r="AU36" s="44"/>
      <c r="AV36" s="44"/>
      <c r="AW36" s="44"/>
    </row>
    <row r="37" spans="1:49" x14ac:dyDescent="0.25">
      <c r="A37" s="43">
        <v>26</v>
      </c>
      <c r="B37" s="44"/>
      <c r="C37" s="44"/>
      <c r="D37" s="44"/>
      <c r="E37" s="44"/>
      <c r="F37" s="44"/>
      <c r="G37" s="44"/>
      <c r="H37" s="44"/>
      <c r="I37" s="44"/>
      <c r="J37" s="44">
        <v>30.16</v>
      </c>
      <c r="K37" s="44">
        <v>27.63</v>
      </c>
      <c r="L37" s="44">
        <v>25.56</v>
      </c>
      <c r="M37" s="44">
        <v>23.84</v>
      </c>
      <c r="N37" s="44">
        <v>22.38</v>
      </c>
      <c r="O37" s="44">
        <v>21.14</v>
      </c>
      <c r="P37" s="44">
        <v>20.07</v>
      </c>
      <c r="Q37" s="44">
        <v>19.14</v>
      </c>
      <c r="R37" s="44">
        <v>18.32</v>
      </c>
      <c r="S37" s="44">
        <v>17.600000000000001</v>
      </c>
      <c r="T37" s="44">
        <v>16.95</v>
      </c>
      <c r="U37" s="44">
        <v>16.37</v>
      </c>
      <c r="V37" s="44">
        <v>15.85</v>
      </c>
      <c r="W37" s="44">
        <v>15.38</v>
      </c>
      <c r="X37" s="44">
        <v>14.96</v>
      </c>
      <c r="Y37" s="44">
        <v>14.57</v>
      </c>
      <c r="Z37" s="44">
        <v>14.21</v>
      </c>
      <c r="AA37" s="44">
        <v>13.89</v>
      </c>
      <c r="AB37" s="44">
        <v>13.59</v>
      </c>
      <c r="AC37" s="44">
        <v>13.32</v>
      </c>
      <c r="AD37" s="44">
        <v>13.07</v>
      </c>
      <c r="AE37" s="44">
        <v>12.84</v>
      </c>
      <c r="AF37" s="44">
        <v>12.62</v>
      </c>
      <c r="AG37" s="44">
        <v>12.43</v>
      </c>
      <c r="AH37" s="44">
        <v>12.25</v>
      </c>
      <c r="AI37" s="44">
        <v>12.08</v>
      </c>
      <c r="AJ37" s="44">
        <v>11.92</v>
      </c>
      <c r="AK37" s="44">
        <v>11.78</v>
      </c>
      <c r="AL37" s="44">
        <v>11.65</v>
      </c>
      <c r="AM37" s="44">
        <v>11.52</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v>30.6</v>
      </c>
      <c r="K38" s="44">
        <v>28.03</v>
      </c>
      <c r="L38" s="44">
        <v>25.93</v>
      </c>
      <c r="M38" s="44">
        <v>24.18</v>
      </c>
      <c r="N38" s="44">
        <v>22.71</v>
      </c>
      <c r="O38" s="44">
        <v>21.46</v>
      </c>
      <c r="P38" s="44">
        <v>20.37</v>
      </c>
      <c r="Q38" s="44">
        <v>19.420000000000002</v>
      </c>
      <c r="R38" s="44">
        <v>18.59</v>
      </c>
      <c r="S38" s="44">
        <v>17.86</v>
      </c>
      <c r="T38" s="44">
        <v>17.2</v>
      </c>
      <c r="U38" s="44">
        <v>16.62</v>
      </c>
      <c r="V38" s="44">
        <v>16.09</v>
      </c>
      <c r="W38" s="44">
        <v>15.61</v>
      </c>
      <c r="X38" s="44">
        <v>15.18</v>
      </c>
      <c r="Y38" s="44">
        <v>14.79</v>
      </c>
      <c r="Z38" s="44">
        <v>14.43</v>
      </c>
      <c r="AA38" s="44">
        <v>14.1</v>
      </c>
      <c r="AB38" s="44">
        <v>13.8</v>
      </c>
      <c r="AC38" s="44">
        <v>13.53</v>
      </c>
      <c r="AD38" s="44">
        <v>13.27</v>
      </c>
      <c r="AE38" s="44">
        <v>13.04</v>
      </c>
      <c r="AF38" s="44">
        <v>12.83</v>
      </c>
      <c r="AG38" s="44">
        <v>12.63</v>
      </c>
      <c r="AH38" s="44">
        <v>12.45</v>
      </c>
      <c r="AI38" s="44">
        <v>12.28</v>
      </c>
      <c r="AJ38" s="44">
        <v>12.12</v>
      </c>
      <c r="AK38" s="44">
        <v>11.98</v>
      </c>
      <c r="AL38" s="44">
        <v>11.84</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v>31.05</v>
      </c>
      <c r="K39" s="44">
        <v>28.44</v>
      </c>
      <c r="L39" s="44">
        <v>26.31</v>
      </c>
      <c r="M39" s="44">
        <v>24.54</v>
      </c>
      <c r="N39" s="44">
        <v>23.05</v>
      </c>
      <c r="O39" s="44">
        <v>21.77</v>
      </c>
      <c r="P39" s="44">
        <v>20.67</v>
      </c>
      <c r="Q39" s="44">
        <v>19.71</v>
      </c>
      <c r="R39" s="44">
        <v>18.87</v>
      </c>
      <c r="S39" s="44">
        <v>18.12</v>
      </c>
      <c r="T39" s="44">
        <v>17.46</v>
      </c>
      <c r="U39" s="44">
        <v>16.87</v>
      </c>
      <c r="V39" s="44">
        <v>16.329999999999998</v>
      </c>
      <c r="W39" s="44">
        <v>15.85</v>
      </c>
      <c r="X39" s="44">
        <v>15.41</v>
      </c>
      <c r="Y39" s="44">
        <v>15.02</v>
      </c>
      <c r="Z39" s="44">
        <v>14.65</v>
      </c>
      <c r="AA39" s="44">
        <v>14.32</v>
      </c>
      <c r="AB39" s="44">
        <v>14.02</v>
      </c>
      <c r="AC39" s="44">
        <v>13.74</v>
      </c>
      <c r="AD39" s="44">
        <v>13.49</v>
      </c>
      <c r="AE39" s="44">
        <v>13.25</v>
      </c>
      <c r="AF39" s="44">
        <v>13.03</v>
      </c>
      <c r="AG39" s="44">
        <v>12.84</v>
      </c>
      <c r="AH39" s="44">
        <v>12.65</v>
      </c>
      <c r="AI39" s="44">
        <v>12.48</v>
      </c>
      <c r="AJ39" s="44">
        <v>12.33</v>
      </c>
      <c r="AK39" s="44">
        <v>12.18</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v>31.5</v>
      </c>
      <c r="K40" s="44">
        <v>28.85</v>
      </c>
      <c r="L40" s="44">
        <v>26.69</v>
      </c>
      <c r="M40" s="44">
        <v>24.9</v>
      </c>
      <c r="N40" s="44">
        <v>23.38</v>
      </c>
      <c r="O40" s="44">
        <v>22.09</v>
      </c>
      <c r="P40" s="44">
        <v>20.98</v>
      </c>
      <c r="Q40" s="44">
        <v>20</v>
      </c>
      <c r="R40" s="44">
        <v>19.149999999999999</v>
      </c>
      <c r="S40" s="44">
        <v>18.39</v>
      </c>
      <c r="T40" s="44">
        <v>17.72</v>
      </c>
      <c r="U40" s="44">
        <v>17.12</v>
      </c>
      <c r="V40" s="44">
        <v>16.579999999999998</v>
      </c>
      <c r="W40" s="44">
        <v>16.09</v>
      </c>
      <c r="X40" s="44">
        <v>15.65</v>
      </c>
      <c r="Y40" s="44">
        <v>15.25</v>
      </c>
      <c r="Z40" s="44">
        <v>14.88</v>
      </c>
      <c r="AA40" s="44">
        <v>14.55</v>
      </c>
      <c r="AB40" s="44">
        <v>14.24</v>
      </c>
      <c r="AC40" s="44">
        <v>13.96</v>
      </c>
      <c r="AD40" s="44">
        <v>13.7</v>
      </c>
      <c r="AE40" s="44">
        <v>13.47</v>
      </c>
      <c r="AF40" s="44">
        <v>13.25</v>
      </c>
      <c r="AG40" s="44">
        <v>13.05</v>
      </c>
      <c r="AH40" s="44">
        <v>12.87</v>
      </c>
      <c r="AI40" s="44">
        <v>12.7</v>
      </c>
      <c r="AJ40" s="44">
        <v>12.54</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v>31.95</v>
      </c>
      <c r="K41" s="44">
        <v>29.27</v>
      </c>
      <c r="L41" s="44">
        <v>27.08</v>
      </c>
      <c r="M41" s="44">
        <v>25.26</v>
      </c>
      <c r="N41" s="44">
        <v>23.73</v>
      </c>
      <c r="O41" s="44">
        <v>22.41</v>
      </c>
      <c r="P41" s="44">
        <v>21.28</v>
      </c>
      <c r="Q41" s="44">
        <v>20.3</v>
      </c>
      <c r="R41" s="44">
        <v>19.43</v>
      </c>
      <c r="S41" s="44">
        <v>18.670000000000002</v>
      </c>
      <c r="T41" s="44">
        <v>17.98</v>
      </c>
      <c r="U41" s="44">
        <v>17.37</v>
      </c>
      <c r="V41" s="44">
        <v>16.829999999999998</v>
      </c>
      <c r="W41" s="44">
        <v>16.329999999999998</v>
      </c>
      <c r="X41" s="44">
        <v>15.89</v>
      </c>
      <c r="Y41" s="44">
        <v>15.48</v>
      </c>
      <c r="Z41" s="44">
        <v>15.11</v>
      </c>
      <c r="AA41" s="44">
        <v>14.77</v>
      </c>
      <c r="AB41" s="44">
        <v>14.47</v>
      </c>
      <c r="AC41" s="44">
        <v>14.18</v>
      </c>
      <c r="AD41" s="44">
        <v>13.92</v>
      </c>
      <c r="AE41" s="44">
        <v>13.69</v>
      </c>
      <c r="AF41" s="44">
        <v>13.47</v>
      </c>
      <c r="AG41" s="44">
        <v>13.27</v>
      </c>
      <c r="AH41" s="44">
        <v>13.08</v>
      </c>
      <c r="AI41" s="44">
        <v>12.91</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v>32.409999999999997</v>
      </c>
      <c r="K42" s="44">
        <v>29.69</v>
      </c>
      <c r="L42" s="44">
        <v>27.47</v>
      </c>
      <c r="M42" s="44">
        <v>25.63</v>
      </c>
      <c r="N42" s="44">
        <v>24.07</v>
      </c>
      <c r="O42" s="44">
        <v>22.74</v>
      </c>
      <c r="P42" s="44">
        <v>21.59</v>
      </c>
      <c r="Q42" s="44">
        <v>20.59</v>
      </c>
      <c r="R42" s="44">
        <v>19.72</v>
      </c>
      <c r="S42" s="44">
        <v>18.940000000000001</v>
      </c>
      <c r="T42" s="44">
        <v>18.25</v>
      </c>
      <c r="U42" s="44">
        <v>17.63</v>
      </c>
      <c r="V42" s="44">
        <v>17.079999999999998</v>
      </c>
      <c r="W42" s="44">
        <v>16.579999999999998</v>
      </c>
      <c r="X42" s="44">
        <v>16.13</v>
      </c>
      <c r="Y42" s="44">
        <v>15.72</v>
      </c>
      <c r="Z42" s="44">
        <v>15.35</v>
      </c>
      <c r="AA42" s="44">
        <v>15.01</v>
      </c>
      <c r="AB42" s="44">
        <v>14.7</v>
      </c>
      <c r="AC42" s="44">
        <v>14.41</v>
      </c>
      <c r="AD42" s="44">
        <v>14.15</v>
      </c>
      <c r="AE42" s="44">
        <v>13.91</v>
      </c>
      <c r="AF42" s="44">
        <v>13.69</v>
      </c>
      <c r="AG42" s="44">
        <v>13.49</v>
      </c>
      <c r="AH42" s="44">
        <v>13.31</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v>32.880000000000003</v>
      </c>
      <c r="K43" s="44">
        <v>30.12</v>
      </c>
      <c r="L43" s="44">
        <v>27.87</v>
      </c>
      <c r="M43" s="44">
        <v>26</v>
      </c>
      <c r="N43" s="44">
        <v>24.42</v>
      </c>
      <c r="O43" s="44">
        <v>23.07</v>
      </c>
      <c r="P43" s="44">
        <v>21.91</v>
      </c>
      <c r="Q43" s="44">
        <v>20.9</v>
      </c>
      <c r="R43" s="44">
        <v>20.010000000000002</v>
      </c>
      <c r="S43" s="44">
        <v>19.22</v>
      </c>
      <c r="T43" s="44">
        <v>18.52</v>
      </c>
      <c r="U43" s="44">
        <v>17.899999999999999</v>
      </c>
      <c r="V43" s="44">
        <v>17.34</v>
      </c>
      <c r="W43" s="44">
        <v>16.84</v>
      </c>
      <c r="X43" s="44">
        <v>16.38</v>
      </c>
      <c r="Y43" s="44">
        <v>15.96</v>
      </c>
      <c r="Z43" s="44">
        <v>15.59</v>
      </c>
      <c r="AA43" s="44">
        <v>15.25</v>
      </c>
      <c r="AB43" s="44">
        <v>14.93</v>
      </c>
      <c r="AC43" s="44">
        <v>14.65</v>
      </c>
      <c r="AD43" s="44">
        <v>14.39</v>
      </c>
      <c r="AE43" s="44">
        <v>14.15</v>
      </c>
      <c r="AF43" s="44">
        <v>13.93</v>
      </c>
      <c r="AG43" s="44">
        <v>13.73</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v>33.35</v>
      </c>
      <c r="K44" s="44">
        <v>30.55</v>
      </c>
      <c r="L44" s="44">
        <v>28.27</v>
      </c>
      <c r="M44" s="44">
        <v>26.37</v>
      </c>
      <c r="N44" s="44">
        <v>24.77</v>
      </c>
      <c r="O44" s="44">
        <v>23.41</v>
      </c>
      <c r="P44" s="44">
        <v>22.23</v>
      </c>
      <c r="Q44" s="44">
        <v>21.2</v>
      </c>
      <c r="R44" s="44">
        <v>20.3</v>
      </c>
      <c r="S44" s="44">
        <v>19.510000000000002</v>
      </c>
      <c r="T44" s="44">
        <v>18.8</v>
      </c>
      <c r="U44" s="44">
        <v>18.170000000000002</v>
      </c>
      <c r="V44" s="44">
        <v>17.61</v>
      </c>
      <c r="W44" s="44">
        <v>17.100000000000001</v>
      </c>
      <c r="X44" s="44">
        <v>16.63</v>
      </c>
      <c r="Y44" s="44">
        <v>16.22</v>
      </c>
      <c r="Z44" s="44">
        <v>15.84</v>
      </c>
      <c r="AA44" s="44">
        <v>15.49</v>
      </c>
      <c r="AB44" s="44">
        <v>15.18</v>
      </c>
      <c r="AC44" s="44">
        <v>14.89</v>
      </c>
      <c r="AD44" s="44">
        <v>14.63</v>
      </c>
      <c r="AE44" s="44">
        <v>14.39</v>
      </c>
      <c r="AF44" s="44">
        <v>14.17</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v>33.82</v>
      </c>
      <c r="K45" s="44">
        <v>30.99</v>
      </c>
      <c r="L45" s="44">
        <v>28.68</v>
      </c>
      <c r="M45" s="44">
        <v>26.75</v>
      </c>
      <c r="N45" s="44">
        <v>25.13</v>
      </c>
      <c r="O45" s="44">
        <v>23.75</v>
      </c>
      <c r="P45" s="44">
        <v>22.56</v>
      </c>
      <c r="Q45" s="44">
        <v>21.52</v>
      </c>
      <c r="R45" s="44">
        <v>20.61</v>
      </c>
      <c r="S45" s="44">
        <v>19.8</v>
      </c>
      <c r="T45" s="44">
        <v>19.09</v>
      </c>
      <c r="U45" s="44">
        <v>18.45</v>
      </c>
      <c r="V45" s="44">
        <v>17.88</v>
      </c>
      <c r="W45" s="44">
        <v>17.36</v>
      </c>
      <c r="X45" s="44">
        <v>16.899999999999999</v>
      </c>
      <c r="Y45" s="44">
        <v>16.48</v>
      </c>
      <c r="Z45" s="44">
        <v>16.100000000000001</v>
      </c>
      <c r="AA45" s="44">
        <v>15.75</v>
      </c>
      <c r="AB45" s="44">
        <v>15.43</v>
      </c>
      <c r="AC45" s="44">
        <v>15.15</v>
      </c>
      <c r="AD45" s="44">
        <v>14.88</v>
      </c>
      <c r="AE45" s="44">
        <v>14.64</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v>34.31</v>
      </c>
      <c r="K46" s="44">
        <v>31.43</v>
      </c>
      <c r="L46" s="44">
        <v>29.09</v>
      </c>
      <c r="M46" s="44">
        <v>27.14</v>
      </c>
      <c r="N46" s="44">
        <v>25.5</v>
      </c>
      <c r="O46" s="44">
        <v>24.1</v>
      </c>
      <c r="P46" s="44">
        <v>22.89</v>
      </c>
      <c r="Q46" s="44">
        <v>21.84</v>
      </c>
      <c r="R46" s="44">
        <v>20.92</v>
      </c>
      <c r="S46" s="44">
        <v>20.100000000000001</v>
      </c>
      <c r="T46" s="44">
        <v>19.38</v>
      </c>
      <c r="U46" s="44">
        <v>18.739999999999998</v>
      </c>
      <c r="V46" s="44">
        <v>18.16</v>
      </c>
      <c r="W46" s="44">
        <v>17.64</v>
      </c>
      <c r="X46" s="44">
        <v>17.170000000000002</v>
      </c>
      <c r="Y46" s="44">
        <v>16.75</v>
      </c>
      <c r="Z46" s="44">
        <v>16.36</v>
      </c>
      <c r="AA46" s="44">
        <v>16.010000000000002</v>
      </c>
      <c r="AB46" s="44">
        <v>15.7</v>
      </c>
      <c r="AC46" s="44">
        <v>15.41</v>
      </c>
      <c r="AD46" s="44">
        <v>15.15</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v>34.799999999999997</v>
      </c>
      <c r="K47" s="44">
        <v>31.89</v>
      </c>
      <c r="L47" s="44">
        <v>29.51</v>
      </c>
      <c r="M47" s="44">
        <v>27.54</v>
      </c>
      <c r="N47" s="44">
        <v>25.87</v>
      </c>
      <c r="O47" s="44">
        <v>24.45</v>
      </c>
      <c r="P47" s="44">
        <v>23.23</v>
      </c>
      <c r="Q47" s="44">
        <v>22.17</v>
      </c>
      <c r="R47" s="44">
        <v>21.23</v>
      </c>
      <c r="S47" s="44">
        <v>20.41</v>
      </c>
      <c r="T47" s="44">
        <v>19.68</v>
      </c>
      <c r="U47" s="44">
        <v>19.03</v>
      </c>
      <c r="V47" s="44">
        <v>18.45</v>
      </c>
      <c r="W47" s="44">
        <v>17.920000000000002</v>
      </c>
      <c r="X47" s="44">
        <v>17.45</v>
      </c>
      <c r="Y47" s="44">
        <v>17.02</v>
      </c>
      <c r="Z47" s="44">
        <v>16.64</v>
      </c>
      <c r="AA47" s="44">
        <v>16.29</v>
      </c>
      <c r="AB47" s="44">
        <v>15.97</v>
      </c>
      <c r="AC47" s="44">
        <v>15.68</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v>35.299999999999997</v>
      </c>
      <c r="K48" s="44">
        <v>32.35</v>
      </c>
      <c r="L48" s="44">
        <v>29.94</v>
      </c>
      <c r="M48" s="44">
        <v>27.94</v>
      </c>
      <c r="N48" s="44">
        <v>26.25</v>
      </c>
      <c r="O48" s="44">
        <v>24.82</v>
      </c>
      <c r="P48" s="44">
        <v>23.58</v>
      </c>
      <c r="Q48" s="44">
        <v>22.5</v>
      </c>
      <c r="R48" s="44">
        <v>21.56</v>
      </c>
      <c r="S48" s="44">
        <v>20.73</v>
      </c>
      <c r="T48" s="44">
        <v>19.989999999999998</v>
      </c>
      <c r="U48" s="44">
        <v>19.329999999999998</v>
      </c>
      <c r="V48" s="44">
        <v>18.739999999999998</v>
      </c>
      <c r="W48" s="44">
        <v>18.22</v>
      </c>
      <c r="X48" s="44">
        <v>17.739999999999998</v>
      </c>
      <c r="Y48" s="44">
        <v>17.309999999999999</v>
      </c>
      <c r="Z48" s="44">
        <v>16.93</v>
      </c>
      <c r="AA48" s="44">
        <v>16.579999999999998</v>
      </c>
      <c r="AB48" s="44">
        <v>16.260000000000002</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v>35.81</v>
      </c>
      <c r="K49" s="44">
        <v>32.82</v>
      </c>
      <c r="L49" s="44">
        <v>30.38</v>
      </c>
      <c r="M49" s="44">
        <v>28.35</v>
      </c>
      <c r="N49" s="44">
        <v>26.64</v>
      </c>
      <c r="O49" s="44">
        <v>25.19</v>
      </c>
      <c r="P49" s="44">
        <v>23.94</v>
      </c>
      <c r="Q49" s="44">
        <v>22.85</v>
      </c>
      <c r="R49" s="44">
        <v>21.89</v>
      </c>
      <c r="S49" s="44">
        <v>21.05</v>
      </c>
      <c r="T49" s="44">
        <v>20.309999999999999</v>
      </c>
      <c r="U49" s="44">
        <v>19.649999999999999</v>
      </c>
      <c r="V49" s="44">
        <v>19.05</v>
      </c>
      <c r="W49" s="44">
        <v>18.52</v>
      </c>
      <c r="X49" s="44">
        <v>18.05</v>
      </c>
      <c r="Y49" s="44">
        <v>17.62</v>
      </c>
      <c r="Z49" s="44">
        <v>17.23</v>
      </c>
      <c r="AA49" s="44">
        <v>16.88</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v>36.33</v>
      </c>
      <c r="K50" s="44">
        <v>33.29</v>
      </c>
      <c r="L50" s="44">
        <v>30.82</v>
      </c>
      <c r="M50" s="44">
        <v>28.77</v>
      </c>
      <c r="N50" s="44">
        <v>27.04</v>
      </c>
      <c r="O50" s="44">
        <v>25.57</v>
      </c>
      <c r="P50" s="44">
        <v>24.3</v>
      </c>
      <c r="Q50" s="44">
        <v>23.2</v>
      </c>
      <c r="R50" s="44">
        <v>22.24</v>
      </c>
      <c r="S50" s="44">
        <v>21.39</v>
      </c>
      <c r="T50" s="44">
        <v>20.64</v>
      </c>
      <c r="U50" s="44">
        <v>19.97</v>
      </c>
      <c r="V50" s="44">
        <v>19.38</v>
      </c>
      <c r="W50" s="44">
        <v>18.84</v>
      </c>
      <c r="X50" s="44">
        <v>18.36</v>
      </c>
      <c r="Y50" s="44">
        <v>17.93</v>
      </c>
      <c r="Z50" s="44">
        <v>17.54</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v>36.86</v>
      </c>
      <c r="K51" s="44">
        <v>33.78</v>
      </c>
      <c r="L51" s="44">
        <v>31.28</v>
      </c>
      <c r="M51" s="44">
        <v>29.2</v>
      </c>
      <c r="N51" s="44">
        <v>27.45</v>
      </c>
      <c r="O51" s="44">
        <v>25.97</v>
      </c>
      <c r="P51" s="44">
        <v>24.68</v>
      </c>
      <c r="Q51" s="44">
        <v>23.57</v>
      </c>
      <c r="R51" s="44">
        <v>22.6</v>
      </c>
      <c r="S51" s="44">
        <v>21.74</v>
      </c>
      <c r="T51" s="44">
        <v>20.99</v>
      </c>
      <c r="U51" s="44">
        <v>20.309999999999999</v>
      </c>
      <c r="V51" s="44">
        <v>19.71</v>
      </c>
      <c r="W51" s="44">
        <v>19.18</v>
      </c>
      <c r="X51" s="44">
        <v>18.7</v>
      </c>
      <c r="Y51" s="44">
        <v>18.260000000000002</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v>37.4</v>
      </c>
      <c r="K52" s="44">
        <v>34.29</v>
      </c>
      <c r="L52" s="44">
        <v>31.75</v>
      </c>
      <c r="M52" s="44">
        <v>29.65</v>
      </c>
      <c r="N52" s="44">
        <v>27.88</v>
      </c>
      <c r="O52" s="44">
        <v>26.37</v>
      </c>
      <c r="P52" s="44">
        <v>25.08</v>
      </c>
      <c r="Q52" s="44">
        <v>23.95</v>
      </c>
      <c r="R52" s="44">
        <v>22.97</v>
      </c>
      <c r="S52" s="44">
        <v>22.11</v>
      </c>
      <c r="T52" s="44">
        <v>21.35</v>
      </c>
      <c r="U52" s="44">
        <v>20.67</v>
      </c>
      <c r="V52" s="44">
        <v>20.07</v>
      </c>
      <c r="W52" s="44">
        <v>19.53</v>
      </c>
      <c r="X52" s="44">
        <v>19.04</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v>37.950000000000003</v>
      </c>
      <c r="K53" s="44">
        <v>34.799999999999997</v>
      </c>
      <c r="L53" s="44">
        <v>32.24</v>
      </c>
      <c r="M53" s="44">
        <v>30.11</v>
      </c>
      <c r="N53" s="44">
        <v>28.32</v>
      </c>
      <c r="O53" s="44">
        <v>26.8</v>
      </c>
      <c r="P53" s="44">
        <v>25.49</v>
      </c>
      <c r="Q53" s="44">
        <v>24.35</v>
      </c>
      <c r="R53" s="44">
        <v>23.36</v>
      </c>
      <c r="S53" s="44">
        <v>22.49</v>
      </c>
      <c r="T53" s="44">
        <v>21.72</v>
      </c>
      <c r="U53" s="44">
        <v>21.04</v>
      </c>
      <c r="V53" s="44">
        <v>20.440000000000001</v>
      </c>
      <c r="W53" s="44">
        <v>19.899999999999999</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v>38.53</v>
      </c>
      <c r="K54" s="44">
        <v>35.33</v>
      </c>
      <c r="L54" s="44">
        <v>32.729999999999997</v>
      </c>
      <c r="M54" s="44">
        <v>30.58</v>
      </c>
      <c r="N54" s="44">
        <v>28.77</v>
      </c>
      <c r="O54" s="44">
        <v>27.23</v>
      </c>
      <c r="P54" s="44">
        <v>25.91</v>
      </c>
      <c r="Q54" s="44">
        <v>24.77</v>
      </c>
      <c r="R54" s="44">
        <v>23.77</v>
      </c>
      <c r="S54" s="44">
        <v>22.89</v>
      </c>
      <c r="T54" s="44">
        <v>22.12</v>
      </c>
      <c r="U54" s="44">
        <v>21.44</v>
      </c>
      <c r="V54" s="44">
        <v>20.83</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v>39.11</v>
      </c>
      <c r="K55" s="44">
        <v>35.880000000000003</v>
      </c>
      <c r="L55" s="44">
        <v>33.25</v>
      </c>
      <c r="M55" s="44">
        <v>31.07</v>
      </c>
      <c r="N55" s="44">
        <v>29.24</v>
      </c>
      <c r="O55" s="44">
        <v>27.69</v>
      </c>
      <c r="P55" s="44">
        <v>26.35</v>
      </c>
      <c r="Q55" s="44">
        <v>25.2</v>
      </c>
      <c r="R55" s="44">
        <v>24.2</v>
      </c>
      <c r="S55" s="44">
        <v>23.31</v>
      </c>
      <c r="T55" s="44">
        <v>22.54</v>
      </c>
      <c r="U55" s="44">
        <v>21.85</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v>39.71</v>
      </c>
      <c r="K56" s="44">
        <v>36.44</v>
      </c>
      <c r="L56" s="44">
        <v>33.78</v>
      </c>
      <c r="M56" s="44">
        <v>31.58</v>
      </c>
      <c r="N56" s="44">
        <v>29.73</v>
      </c>
      <c r="O56" s="44">
        <v>28.16</v>
      </c>
      <c r="P56" s="44">
        <v>26.82</v>
      </c>
      <c r="Q56" s="44">
        <v>25.66</v>
      </c>
      <c r="R56" s="44">
        <v>24.64</v>
      </c>
      <c r="S56" s="44">
        <v>23.75</v>
      </c>
      <c r="T56" s="44">
        <v>22.97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v>40.340000000000003</v>
      </c>
      <c r="K57" s="44">
        <v>37.03</v>
      </c>
      <c r="L57" s="44">
        <v>34.340000000000003</v>
      </c>
      <c r="M57" s="44">
        <v>32.11</v>
      </c>
      <c r="N57" s="44">
        <v>30.25</v>
      </c>
      <c r="O57" s="44">
        <v>28.66</v>
      </c>
      <c r="P57" s="44">
        <v>27.31</v>
      </c>
      <c r="Q57" s="44">
        <v>26.13</v>
      </c>
      <c r="R57" s="44">
        <v>25.11</v>
      </c>
      <c r="S57" s="44">
        <v>24.22</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v>40.99</v>
      </c>
      <c r="K58" s="44">
        <v>37.64</v>
      </c>
      <c r="L58" s="44">
        <v>34.92</v>
      </c>
      <c r="M58" s="44">
        <v>32.67</v>
      </c>
      <c r="N58" s="44">
        <v>30.79</v>
      </c>
      <c r="O58" s="44">
        <v>29.19</v>
      </c>
      <c r="P58" s="44">
        <v>27.82</v>
      </c>
      <c r="Q58" s="44">
        <v>26.64</v>
      </c>
      <c r="R58" s="44">
        <v>25.61</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v>41.66</v>
      </c>
      <c r="K59" s="44">
        <v>38.270000000000003</v>
      </c>
      <c r="L59" s="44">
        <v>35.520000000000003</v>
      </c>
      <c r="M59" s="44">
        <v>33.25</v>
      </c>
      <c r="N59" s="44">
        <v>31.35</v>
      </c>
      <c r="O59" s="44">
        <v>29.74</v>
      </c>
      <c r="P59" s="44">
        <v>28.36</v>
      </c>
      <c r="Q59" s="44">
        <v>27.17</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v>42.35</v>
      </c>
      <c r="K60" s="44">
        <v>38.93</v>
      </c>
      <c r="L60" s="44">
        <v>36.15</v>
      </c>
      <c r="M60" s="44">
        <v>33.86</v>
      </c>
      <c r="N60" s="44">
        <v>31.94</v>
      </c>
      <c r="O60" s="44">
        <v>30.31</v>
      </c>
      <c r="P60" s="44">
        <v>28.92</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v>43.07</v>
      </c>
      <c r="K61" s="44">
        <v>39.61</v>
      </c>
      <c r="L61" s="44">
        <v>36.81</v>
      </c>
      <c r="M61" s="44">
        <v>34.49</v>
      </c>
      <c r="N61" s="44">
        <v>32.549999999999997</v>
      </c>
      <c r="O61" s="44">
        <v>30.91</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v>43.83</v>
      </c>
      <c r="K62" s="44">
        <v>40.33</v>
      </c>
      <c r="L62" s="44">
        <v>37.5</v>
      </c>
      <c r="M62" s="44">
        <v>35.159999999999997</v>
      </c>
      <c r="N62" s="44">
        <v>33.200000000000003</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v>44.63</v>
      </c>
      <c r="K63" s="44">
        <v>41.09</v>
      </c>
      <c r="L63" s="44">
        <v>38.229999999999997</v>
      </c>
      <c r="M63" s="44">
        <v>35.86</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v>45.46</v>
      </c>
      <c r="K64" s="44">
        <v>41.88</v>
      </c>
      <c r="L64" s="44">
        <v>38.979999999999997</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v>46.31</v>
      </c>
      <c r="K65" s="44">
        <v>42.69</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v>47.2</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4k6VM2jiR97/hxTKx7sGn8WcbaU4/3eLVVSW+AdH7Mi3ZfID9lvZy/xmMTYmdDd2NxbEFcykiC8mIx/jBJwqjQ==" saltValue="ViNl/1UDoDuHvqhkyaVqsQ==" spinCount="100000" sheet="1" objects="1" scenarios="1"/>
  <conditionalFormatting sqref="A6:A21">
    <cfRule type="expression" dxfId="147" priority="1" stopIfTrue="1">
      <formula>MOD(ROW(),2)=0</formula>
    </cfRule>
    <cfRule type="expression" dxfId="146" priority="2" stopIfTrue="1">
      <formula>MOD(ROW(),2)&lt;&gt;0</formula>
    </cfRule>
  </conditionalFormatting>
  <conditionalFormatting sqref="B6:M21">
    <cfRule type="expression" dxfId="145" priority="3" stopIfTrue="1">
      <formula>MOD(ROW(),2)=0</formula>
    </cfRule>
    <cfRule type="expression" dxfId="144" priority="4" stopIfTrue="1">
      <formula>MOD(ROW(),2)&lt;&gt;0</formula>
    </cfRule>
  </conditionalFormatting>
  <conditionalFormatting sqref="A26:A74">
    <cfRule type="expression" dxfId="143" priority="5" stopIfTrue="1">
      <formula>MOD(ROW(),2)=0</formula>
    </cfRule>
    <cfRule type="expression" dxfId="142" priority="6" stopIfTrue="1">
      <formula>MOD(ROW(),2)&lt;&gt;0</formula>
    </cfRule>
  </conditionalFormatting>
  <conditionalFormatting sqref="B26:AW74">
    <cfRule type="expression" dxfId="141" priority="7" stopIfTrue="1">
      <formula>MOD(ROW(),2)=0</formula>
    </cfRule>
    <cfRule type="expression" dxfId="140"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BA10-7421-450B-A9B1-267DE9C26E40}">
  <sheetPr codeName="Sheet61"/>
  <dimension ref="A1:AW74"/>
  <sheetViews>
    <sheetView workbookViewId="0">
      <selection activeCell="C18" sqref="C18"/>
    </sheetView>
  </sheetViews>
  <sheetFormatPr defaultRowHeight="12.5" x14ac:dyDescent="0.25"/>
  <cols>
    <col min="1" max="1" width="31.54296875" customWidth="1"/>
    <col min="2" max="4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x-708</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321</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330</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708</v>
      </c>
      <c r="C14" s="49"/>
      <c r="D14" s="49"/>
      <c r="E14" s="49"/>
      <c r="F14" s="49"/>
      <c r="G14" s="49"/>
      <c r="H14" s="49"/>
      <c r="I14" s="49"/>
      <c r="J14" s="49"/>
      <c r="K14" s="49"/>
      <c r="L14" s="49"/>
      <c r="M14" s="49"/>
    </row>
    <row r="15" spans="1:13" x14ac:dyDescent="0.25">
      <c r="A15" s="40" t="s">
        <v>380</v>
      </c>
      <c r="B15" s="49" t="s">
        <v>331</v>
      </c>
      <c r="C15" s="49"/>
      <c r="D15" s="49"/>
      <c r="E15" s="49"/>
      <c r="F15" s="49"/>
      <c r="G15" s="49"/>
      <c r="H15" s="49"/>
      <c r="I15" s="49"/>
      <c r="J15" s="49"/>
      <c r="K15" s="49"/>
      <c r="L15" s="49"/>
      <c r="M15" s="49"/>
    </row>
    <row r="16" spans="1:13" x14ac:dyDescent="0.25">
      <c r="A16" s="40" t="s">
        <v>156</v>
      </c>
      <c r="B16" s="49" t="s">
        <v>332</v>
      </c>
      <c r="C16" s="49"/>
      <c r="D16" s="49"/>
      <c r="E16" s="49"/>
      <c r="F16" s="49"/>
      <c r="G16" s="49"/>
      <c r="H16" s="49"/>
      <c r="I16" s="49"/>
      <c r="J16" s="49"/>
      <c r="K16" s="49"/>
      <c r="L16" s="49"/>
      <c r="M16" s="49"/>
    </row>
    <row r="17" spans="1:49" x14ac:dyDescent="0.25">
      <c r="A17" s="41" t="s">
        <v>381</v>
      </c>
      <c r="B17" s="49"/>
      <c r="C17" s="49"/>
      <c r="D17" s="49"/>
      <c r="E17" s="49"/>
      <c r="F17" s="49"/>
      <c r="G17" s="49"/>
      <c r="H17" s="49"/>
      <c r="I17" s="49"/>
      <c r="J17" s="49"/>
      <c r="K17" s="49"/>
      <c r="L17" s="49"/>
      <c r="M17" s="49"/>
    </row>
    <row r="18" spans="1:49" x14ac:dyDescent="0.25">
      <c r="A18" s="40" t="s">
        <v>158</v>
      </c>
      <c r="B18" s="50">
        <v>45233</v>
      </c>
      <c r="C18" s="50"/>
      <c r="D18" s="50"/>
      <c r="E18" s="50"/>
      <c r="F18" s="50"/>
      <c r="G18" s="50"/>
      <c r="H18" s="50"/>
      <c r="I18" s="50"/>
      <c r="J18" s="50"/>
      <c r="K18" s="50"/>
      <c r="L18" s="50"/>
      <c r="M18" s="50"/>
    </row>
    <row r="19" spans="1:49" x14ac:dyDescent="0.25">
      <c r="A19" s="40" t="s">
        <v>159</v>
      </c>
      <c r="B19" s="50">
        <v>45383</v>
      </c>
      <c r="C19" s="49"/>
      <c r="D19" s="49"/>
      <c r="E19" s="49"/>
      <c r="F19" s="49"/>
      <c r="G19" s="49"/>
      <c r="H19" s="49"/>
      <c r="I19" s="49"/>
      <c r="J19" s="49"/>
      <c r="K19" s="49"/>
      <c r="L19" s="49"/>
      <c r="M19" s="49"/>
    </row>
    <row r="20" spans="1:49" x14ac:dyDescent="0.25">
      <c r="A20" s="40" t="s">
        <v>160</v>
      </c>
      <c r="B20" s="49" t="s">
        <v>169</v>
      </c>
      <c r="C20" s="49"/>
      <c r="D20" s="49"/>
      <c r="E20" s="49"/>
      <c r="F20" s="49"/>
      <c r="G20" s="49"/>
      <c r="H20" s="49"/>
      <c r="I20" s="49"/>
      <c r="J20" s="49"/>
      <c r="K20" s="49"/>
      <c r="L20" s="49"/>
      <c r="M20" s="49"/>
    </row>
    <row r="21" spans="1:49" x14ac:dyDescent="0.25">
      <c r="A21" s="40" t="s">
        <v>382</v>
      </c>
      <c r="B21" s="49" t="s">
        <v>85</v>
      </c>
      <c r="C21" s="49"/>
      <c r="D21" s="49"/>
      <c r="E21" s="49"/>
      <c r="F21" s="49"/>
      <c r="G21" s="49"/>
      <c r="H21" s="49"/>
      <c r="I21" s="49"/>
      <c r="J21" s="49"/>
      <c r="K21" s="49"/>
      <c r="L21" s="49"/>
      <c r="M21" s="49"/>
    </row>
    <row r="23" spans="1:49" x14ac:dyDescent="0.25">
      <c r="A23" s="23" t="str">
        <f>HYPERLINK("#'Factor List'!A1", "Back to Factor List")</f>
        <v>Back to Factor List</v>
      </c>
      <c r="B23" s="23" t="str">
        <f>HYPERLINK("#'Assumptions'!A1", "Assumptions")</f>
        <v>Assumptions</v>
      </c>
    </row>
    <row r="26" spans="1:49" s="57" customFormat="1" ht="26" x14ac:dyDescent="0.25">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5">
      <c r="A27" s="43">
        <v>16</v>
      </c>
      <c r="B27" s="44"/>
      <c r="C27" s="44"/>
      <c r="D27" s="44"/>
      <c r="E27" s="44"/>
      <c r="F27" s="44"/>
      <c r="G27" s="44"/>
      <c r="H27" s="44"/>
      <c r="I27" s="44"/>
      <c r="J27" s="44">
        <v>25.9</v>
      </c>
      <c r="K27" s="44">
        <v>23.72</v>
      </c>
      <c r="L27" s="44">
        <v>21.94</v>
      </c>
      <c r="M27" s="44">
        <v>20.46</v>
      </c>
      <c r="N27" s="44">
        <v>19.21</v>
      </c>
      <c r="O27" s="44">
        <v>18.14</v>
      </c>
      <c r="P27" s="44">
        <v>17.22</v>
      </c>
      <c r="Q27" s="44">
        <v>16.420000000000002</v>
      </c>
      <c r="R27" s="44">
        <v>15.71</v>
      </c>
      <c r="S27" s="44">
        <v>15.08</v>
      </c>
      <c r="T27" s="44">
        <v>14.53</v>
      </c>
      <c r="U27" s="44">
        <v>14.03</v>
      </c>
      <c r="V27" s="44">
        <v>13.58</v>
      </c>
      <c r="W27" s="44">
        <v>13.17</v>
      </c>
      <c r="X27" s="44">
        <v>12.8</v>
      </c>
      <c r="Y27" s="44">
        <v>12.47</v>
      </c>
      <c r="Z27" s="44">
        <v>12.16</v>
      </c>
      <c r="AA27" s="44">
        <v>11.88</v>
      </c>
      <c r="AB27" s="44">
        <v>11.62</v>
      </c>
      <c r="AC27" s="44">
        <v>11.38</v>
      </c>
      <c r="AD27" s="44">
        <v>11.16</v>
      </c>
      <c r="AE27" s="44">
        <v>10.95</v>
      </c>
      <c r="AF27" s="44">
        <v>10.76</v>
      </c>
      <c r="AG27" s="44">
        <v>10.58</v>
      </c>
      <c r="AH27" s="44">
        <v>10.42</v>
      </c>
      <c r="AI27" s="44">
        <v>10.27</v>
      </c>
      <c r="AJ27" s="44">
        <v>10.119999999999999</v>
      </c>
      <c r="AK27" s="44">
        <v>9.99</v>
      </c>
      <c r="AL27" s="44">
        <v>9.8699999999999992</v>
      </c>
      <c r="AM27" s="44">
        <v>9.75</v>
      </c>
      <c r="AN27" s="44">
        <v>9.64</v>
      </c>
      <c r="AO27" s="44">
        <v>9.5399999999999991</v>
      </c>
      <c r="AP27" s="44">
        <v>9.44</v>
      </c>
      <c r="AQ27" s="44">
        <v>9.35</v>
      </c>
      <c r="AR27" s="44">
        <v>9.27</v>
      </c>
      <c r="AS27" s="44">
        <v>9.19</v>
      </c>
      <c r="AT27" s="44">
        <v>9.1199999999999992</v>
      </c>
      <c r="AU27" s="44">
        <v>9.0500000000000007</v>
      </c>
      <c r="AV27" s="44">
        <v>8.99</v>
      </c>
      <c r="AW27" s="44">
        <v>8.93</v>
      </c>
    </row>
    <row r="28" spans="1:49" x14ac:dyDescent="0.25">
      <c r="A28" s="43">
        <v>17</v>
      </c>
      <c r="B28" s="44"/>
      <c r="C28" s="44"/>
      <c r="D28" s="44"/>
      <c r="E28" s="44"/>
      <c r="F28" s="44"/>
      <c r="G28" s="44"/>
      <c r="H28" s="44"/>
      <c r="I28" s="44"/>
      <c r="J28" s="44">
        <v>26.34</v>
      </c>
      <c r="K28" s="44">
        <v>24.12</v>
      </c>
      <c r="L28" s="44">
        <v>22.31</v>
      </c>
      <c r="M28" s="44">
        <v>20.8</v>
      </c>
      <c r="N28" s="44">
        <v>19.53</v>
      </c>
      <c r="O28" s="44">
        <v>18.45</v>
      </c>
      <c r="P28" s="44">
        <v>17.510000000000002</v>
      </c>
      <c r="Q28" s="44">
        <v>16.690000000000001</v>
      </c>
      <c r="R28" s="44">
        <v>15.97</v>
      </c>
      <c r="S28" s="44">
        <v>15.34</v>
      </c>
      <c r="T28" s="44">
        <v>14.77</v>
      </c>
      <c r="U28" s="44">
        <v>14.26</v>
      </c>
      <c r="V28" s="44">
        <v>13.81</v>
      </c>
      <c r="W28" s="44">
        <v>13.39</v>
      </c>
      <c r="X28" s="44">
        <v>13.02</v>
      </c>
      <c r="Y28" s="44">
        <v>12.68</v>
      </c>
      <c r="Z28" s="44">
        <v>12.36</v>
      </c>
      <c r="AA28" s="44">
        <v>12.08</v>
      </c>
      <c r="AB28" s="44">
        <v>11.81</v>
      </c>
      <c r="AC28" s="44">
        <v>11.57</v>
      </c>
      <c r="AD28" s="44">
        <v>11.35</v>
      </c>
      <c r="AE28" s="44">
        <v>11.14</v>
      </c>
      <c r="AF28" s="44">
        <v>10.95</v>
      </c>
      <c r="AG28" s="44">
        <v>10.77</v>
      </c>
      <c r="AH28" s="44">
        <v>10.6</v>
      </c>
      <c r="AI28" s="44">
        <v>10.44</v>
      </c>
      <c r="AJ28" s="44">
        <v>10.3</v>
      </c>
      <c r="AK28" s="44">
        <v>10.16</v>
      </c>
      <c r="AL28" s="44">
        <v>10.039999999999999</v>
      </c>
      <c r="AM28" s="44">
        <v>9.92</v>
      </c>
      <c r="AN28" s="44">
        <v>9.81</v>
      </c>
      <c r="AO28" s="44">
        <v>9.7100000000000009</v>
      </c>
      <c r="AP28" s="44">
        <v>9.61</v>
      </c>
      <c r="AQ28" s="44">
        <v>9.52</v>
      </c>
      <c r="AR28" s="44">
        <v>9.44</v>
      </c>
      <c r="AS28" s="44">
        <v>9.36</v>
      </c>
      <c r="AT28" s="44">
        <v>9.2899999999999991</v>
      </c>
      <c r="AU28" s="44">
        <v>9.2200000000000006</v>
      </c>
      <c r="AV28" s="44">
        <v>9.15</v>
      </c>
      <c r="AW28" s="44"/>
    </row>
    <row r="29" spans="1:49" x14ac:dyDescent="0.25">
      <c r="A29" s="43">
        <v>18</v>
      </c>
      <c r="B29" s="44"/>
      <c r="C29" s="44"/>
      <c r="D29" s="44"/>
      <c r="E29" s="44"/>
      <c r="F29" s="44"/>
      <c r="G29" s="44"/>
      <c r="H29" s="44"/>
      <c r="I29" s="44"/>
      <c r="J29" s="44">
        <v>26.81</v>
      </c>
      <c r="K29" s="44">
        <v>24.55</v>
      </c>
      <c r="L29" s="44">
        <v>22.71</v>
      </c>
      <c r="M29" s="44">
        <v>21.18</v>
      </c>
      <c r="N29" s="44">
        <v>19.88</v>
      </c>
      <c r="O29" s="44">
        <v>18.78</v>
      </c>
      <c r="P29" s="44">
        <v>17.829999999999998</v>
      </c>
      <c r="Q29" s="44">
        <v>16.989999999999998</v>
      </c>
      <c r="R29" s="44">
        <v>16.260000000000002</v>
      </c>
      <c r="S29" s="44">
        <v>15.62</v>
      </c>
      <c r="T29" s="44">
        <v>15.04</v>
      </c>
      <c r="U29" s="44">
        <v>14.52</v>
      </c>
      <c r="V29" s="44">
        <v>14.06</v>
      </c>
      <c r="W29" s="44">
        <v>13.64</v>
      </c>
      <c r="X29" s="44">
        <v>13.26</v>
      </c>
      <c r="Y29" s="44">
        <v>12.91</v>
      </c>
      <c r="Z29" s="44">
        <v>12.59</v>
      </c>
      <c r="AA29" s="44">
        <v>12.3</v>
      </c>
      <c r="AB29" s="44">
        <v>12.03</v>
      </c>
      <c r="AC29" s="44">
        <v>11.78</v>
      </c>
      <c r="AD29" s="44">
        <v>11.56</v>
      </c>
      <c r="AE29" s="44">
        <v>11.34</v>
      </c>
      <c r="AF29" s="44">
        <v>11.15</v>
      </c>
      <c r="AG29" s="44">
        <v>10.97</v>
      </c>
      <c r="AH29" s="44">
        <v>10.8</v>
      </c>
      <c r="AI29" s="44">
        <v>10.64</v>
      </c>
      <c r="AJ29" s="44">
        <v>10.49</v>
      </c>
      <c r="AK29" s="44">
        <v>10.35</v>
      </c>
      <c r="AL29" s="44">
        <v>10.23</v>
      </c>
      <c r="AM29" s="44">
        <v>10.11</v>
      </c>
      <c r="AN29" s="44">
        <v>10</v>
      </c>
      <c r="AO29" s="44">
        <v>9.89</v>
      </c>
      <c r="AP29" s="44">
        <v>9.7899999999999991</v>
      </c>
      <c r="AQ29" s="44">
        <v>9.6999999999999993</v>
      </c>
      <c r="AR29" s="44">
        <v>9.6199999999999992</v>
      </c>
      <c r="AS29" s="44">
        <v>9.5399999999999991</v>
      </c>
      <c r="AT29" s="44">
        <v>9.4700000000000006</v>
      </c>
      <c r="AU29" s="44">
        <v>9.4</v>
      </c>
      <c r="AV29" s="44"/>
      <c r="AW29" s="44"/>
    </row>
    <row r="30" spans="1:49" x14ac:dyDescent="0.25">
      <c r="A30" s="43">
        <v>19</v>
      </c>
      <c r="B30" s="44"/>
      <c r="C30" s="44"/>
      <c r="D30" s="44"/>
      <c r="E30" s="44"/>
      <c r="F30" s="44"/>
      <c r="G30" s="44"/>
      <c r="H30" s="44"/>
      <c r="I30" s="44"/>
      <c r="J30" s="44">
        <v>27.26</v>
      </c>
      <c r="K30" s="44">
        <v>24.97</v>
      </c>
      <c r="L30" s="44">
        <v>23.09</v>
      </c>
      <c r="M30" s="44">
        <v>21.54</v>
      </c>
      <c r="N30" s="44">
        <v>20.22</v>
      </c>
      <c r="O30" s="44">
        <v>19.100000000000001</v>
      </c>
      <c r="P30" s="44">
        <v>18.13</v>
      </c>
      <c r="Q30" s="44">
        <v>17.28</v>
      </c>
      <c r="R30" s="44">
        <v>16.54</v>
      </c>
      <c r="S30" s="44">
        <v>15.88</v>
      </c>
      <c r="T30" s="44">
        <v>15.3</v>
      </c>
      <c r="U30" s="44">
        <v>14.77</v>
      </c>
      <c r="V30" s="44">
        <v>14.3</v>
      </c>
      <c r="W30" s="44">
        <v>13.87</v>
      </c>
      <c r="X30" s="44">
        <v>13.48</v>
      </c>
      <c r="Y30" s="44">
        <v>13.13</v>
      </c>
      <c r="Z30" s="44">
        <v>12.81</v>
      </c>
      <c r="AA30" s="44">
        <v>12.51</v>
      </c>
      <c r="AB30" s="44">
        <v>12.24</v>
      </c>
      <c r="AC30" s="44">
        <v>11.99</v>
      </c>
      <c r="AD30" s="44">
        <v>11.76</v>
      </c>
      <c r="AE30" s="44">
        <v>11.54</v>
      </c>
      <c r="AF30" s="44">
        <v>11.34</v>
      </c>
      <c r="AG30" s="44">
        <v>11.16</v>
      </c>
      <c r="AH30" s="44">
        <v>10.99</v>
      </c>
      <c r="AI30" s="44">
        <v>10.83</v>
      </c>
      <c r="AJ30" s="44">
        <v>10.68</v>
      </c>
      <c r="AK30" s="44">
        <v>10.54</v>
      </c>
      <c r="AL30" s="44">
        <v>10.41</v>
      </c>
      <c r="AM30" s="44">
        <v>10.29</v>
      </c>
      <c r="AN30" s="44">
        <v>10.18</v>
      </c>
      <c r="AO30" s="44">
        <v>10.07</v>
      </c>
      <c r="AP30" s="44">
        <v>9.9700000000000006</v>
      </c>
      <c r="AQ30" s="44">
        <v>9.8800000000000008</v>
      </c>
      <c r="AR30" s="44">
        <v>9.8000000000000007</v>
      </c>
      <c r="AS30" s="44">
        <v>9.7200000000000006</v>
      </c>
      <c r="AT30" s="44">
        <v>9.65</v>
      </c>
      <c r="AU30" s="44"/>
      <c r="AV30" s="44"/>
      <c r="AW30" s="44"/>
    </row>
    <row r="31" spans="1:49" x14ac:dyDescent="0.25">
      <c r="A31" s="43">
        <v>20</v>
      </c>
      <c r="B31" s="44"/>
      <c r="C31" s="44"/>
      <c r="D31" s="44"/>
      <c r="E31" s="44"/>
      <c r="F31" s="44"/>
      <c r="G31" s="44"/>
      <c r="H31" s="44"/>
      <c r="I31" s="44"/>
      <c r="J31" s="44">
        <v>27.66</v>
      </c>
      <c r="K31" s="44">
        <v>25.34</v>
      </c>
      <c r="L31" s="44">
        <v>23.43</v>
      </c>
      <c r="M31" s="44">
        <v>21.85</v>
      </c>
      <c r="N31" s="44">
        <v>20.52</v>
      </c>
      <c r="O31" s="44">
        <v>19.38</v>
      </c>
      <c r="P31" s="44">
        <v>18.399999999999999</v>
      </c>
      <c r="Q31" s="44">
        <v>17.54</v>
      </c>
      <c r="R31" s="44">
        <v>16.79</v>
      </c>
      <c r="S31" s="44">
        <v>16.12</v>
      </c>
      <c r="T31" s="44">
        <v>15.52</v>
      </c>
      <c r="U31" s="44">
        <v>14.99</v>
      </c>
      <c r="V31" s="44">
        <v>14.51</v>
      </c>
      <c r="W31" s="44">
        <v>14.08</v>
      </c>
      <c r="X31" s="44">
        <v>13.69</v>
      </c>
      <c r="Y31" s="44">
        <v>13.33</v>
      </c>
      <c r="Z31" s="44">
        <v>13</v>
      </c>
      <c r="AA31" s="44">
        <v>12.7</v>
      </c>
      <c r="AB31" s="44">
        <v>12.42</v>
      </c>
      <c r="AC31" s="44">
        <v>12.17</v>
      </c>
      <c r="AD31" s="44">
        <v>11.93</v>
      </c>
      <c r="AE31" s="44">
        <v>11.72</v>
      </c>
      <c r="AF31" s="44">
        <v>11.52</v>
      </c>
      <c r="AG31" s="44">
        <v>11.33</v>
      </c>
      <c r="AH31" s="44">
        <v>11.15</v>
      </c>
      <c r="AI31" s="44">
        <v>10.99</v>
      </c>
      <c r="AJ31" s="44">
        <v>10.84</v>
      </c>
      <c r="AK31" s="44">
        <v>10.7</v>
      </c>
      <c r="AL31" s="44">
        <v>10.57</v>
      </c>
      <c r="AM31" s="44">
        <v>10.45</v>
      </c>
      <c r="AN31" s="44">
        <v>10.34</v>
      </c>
      <c r="AO31" s="44">
        <v>10.23</v>
      </c>
      <c r="AP31" s="44">
        <v>10.14</v>
      </c>
      <c r="AQ31" s="44">
        <v>10.050000000000001</v>
      </c>
      <c r="AR31" s="44">
        <v>9.9600000000000009</v>
      </c>
      <c r="AS31" s="44">
        <v>9.8800000000000008</v>
      </c>
      <c r="AT31" s="44"/>
      <c r="AU31" s="44"/>
      <c r="AV31" s="44"/>
      <c r="AW31" s="44"/>
    </row>
    <row r="32" spans="1:49" x14ac:dyDescent="0.25">
      <c r="A32" s="43">
        <v>21</v>
      </c>
      <c r="B32" s="44"/>
      <c r="C32" s="44"/>
      <c r="D32" s="44"/>
      <c r="E32" s="44"/>
      <c r="F32" s="44"/>
      <c r="G32" s="44"/>
      <c r="H32" s="44"/>
      <c r="I32" s="44"/>
      <c r="J32" s="44">
        <v>28.07</v>
      </c>
      <c r="K32" s="44">
        <v>25.71</v>
      </c>
      <c r="L32" s="44">
        <v>23.78</v>
      </c>
      <c r="M32" s="44">
        <v>22.17</v>
      </c>
      <c r="N32" s="44">
        <v>20.82</v>
      </c>
      <c r="O32" s="44">
        <v>19.670000000000002</v>
      </c>
      <c r="P32" s="44">
        <v>18.670000000000002</v>
      </c>
      <c r="Q32" s="44">
        <v>17.8</v>
      </c>
      <c r="R32" s="44">
        <v>17.03</v>
      </c>
      <c r="S32" s="44">
        <v>16.36</v>
      </c>
      <c r="T32" s="44">
        <v>15.75</v>
      </c>
      <c r="U32" s="44">
        <v>15.21</v>
      </c>
      <c r="V32" s="44">
        <v>14.73</v>
      </c>
      <c r="W32" s="44">
        <v>14.29</v>
      </c>
      <c r="X32" s="44">
        <v>13.89</v>
      </c>
      <c r="Y32" s="44">
        <v>13.53</v>
      </c>
      <c r="Z32" s="44">
        <v>13.19</v>
      </c>
      <c r="AA32" s="44">
        <v>12.89</v>
      </c>
      <c r="AB32" s="44">
        <v>12.61</v>
      </c>
      <c r="AC32" s="44">
        <v>12.35</v>
      </c>
      <c r="AD32" s="44">
        <v>12.12</v>
      </c>
      <c r="AE32" s="44">
        <v>11.9</v>
      </c>
      <c r="AF32" s="44">
        <v>11.69</v>
      </c>
      <c r="AG32" s="44">
        <v>11.5</v>
      </c>
      <c r="AH32" s="44">
        <v>11.33</v>
      </c>
      <c r="AI32" s="44">
        <v>11.16</v>
      </c>
      <c r="AJ32" s="44">
        <v>11.01</v>
      </c>
      <c r="AK32" s="44">
        <v>10.87</v>
      </c>
      <c r="AL32" s="44">
        <v>10.74</v>
      </c>
      <c r="AM32" s="44">
        <v>10.62</v>
      </c>
      <c r="AN32" s="44">
        <v>10.51</v>
      </c>
      <c r="AO32" s="44">
        <v>10.4</v>
      </c>
      <c r="AP32" s="44">
        <v>10.3</v>
      </c>
      <c r="AQ32" s="44">
        <v>10.210000000000001</v>
      </c>
      <c r="AR32" s="44">
        <v>10.130000000000001</v>
      </c>
      <c r="AS32" s="44"/>
      <c r="AT32" s="44"/>
      <c r="AU32" s="44"/>
      <c r="AV32" s="44"/>
      <c r="AW32" s="44"/>
    </row>
    <row r="33" spans="1:49" x14ac:dyDescent="0.25">
      <c r="A33" s="43">
        <v>22</v>
      </c>
      <c r="B33" s="44"/>
      <c r="C33" s="44"/>
      <c r="D33" s="44"/>
      <c r="E33" s="44"/>
      <c r="F33" s="44"/>
      <c r="G33" s="44"/>
      <c r="H33" s="44"/>
      <c r="I33" s="44"/>
      <c r="J33" s="44">
        <v>28.48</v>
      </c>
      <c r="K33" s="44">
        <v>26.08</v>
      </c>
      <c r="L33" s="44">
        <v>24.12</v>
      </c>
      <c r="M33" s="44">
        <v>22.5</v>
      </c>
      <c r="N33" s="44">
        <v>21.13</v>
      </c>
      <c r="O33" s="44">
        <v>19.95</v>
      </c>
      <c r="P33" s="44">
        <v>18.940000000000001</v>
      </c>
      <c r="Q33" s="44">
        <v>18.059999999999999</v>
      </c>
      <c r="R33" s="44">
        <v>17.28</v>
      </c>
      <c r="S33" s="44">
        <v>16.600000000000001</v>
      </c>
      <c r="T33" s="44">
        <v>15.99</v>
      </c>
      <c r="U33" s="44">
        <v>15.44</v>
      </c>
      <c r="V33" s="44">
        <v>14.95</v>
      </c>
      <c r="W33" s="44">
        <v>14.5</v>
      </c>
      <c r="X33" s="44">
        <v>14.1</v>
      </c>
      <c r="Y33" s="44">
        <v>13.73</v>
      </c>
      <c r="Z33" s="44">
        <v>13.39</v>
      </c>
      <c r="AA33" s="44">
        <v>13.08</v>
      </c>
      <c r="AB33" s="44">
        <v>12.8</v>
      </c>
      <c r="AC33" s="44">
        <v>12.54</v>
      </c>
      <c r="AD33" s="44">
        <v>12.3</v>
      </c>
      <c r="AE33" s="44">
        <v>12.08</v>
      </c>
      <c r="AF33" s="44">
        <v>11.87</v>
      </c>
      <c r="AG33" s="44">
        <v>11.68</v>
      </c>
      <c r="AH33" s="44">
        <v>11.5</v>
      </c>
      <c r="AI33" s="44">
        <v>11.34</v>
      </c>
      <c r="AJ33" s="44">
        <v>11.19</v>
      </c>
      <c r="AK33" s="44">
        <v>11.04</v>
      </c>
      <c r="AL33" s="44">
        <v>10.91</v>
      </c>
      <c r="AM33" s="44">
        <v>10.79</v>
      </c>
      <c r="AN33" s="44">
        <v>10.68</v>
      </c>
      <c r="AO33" s="44">
        <v>10.57</v>
      </c>
      <c r="AP33" s="44">
        <v>10.47</v>
      </c>
      <c r="AQ33" s="44">
        <v>10.38</v>
      </c>
      <c r="AR33" s="44"/>
      <c r="AS33" s="44"/>
      <c r="AT33" s="44"/>
      <c r="AU33" s="44"/>
      <c r="AV33" s="44"/>
      <c r="AW33" s="44"/>
    </row>
    <row r="34" spans="1:49" x14ac:dyDescent="0.25">
      <c r="A34" s="43">
        <v>23</v>
      </c>
      <c r="B34" s="44"/>
      <c r="C34" s="44"/>
      <c r="D34" s="44"/>
      <c r="E34" s="44"/>
      <c r="F34" s="44"/>
      <c r="G34" s="44"/>
      <c r="H34" s="44"/>
      <c r="I34" s="44"/>
      <c r="J34" s="44">
        <v>28.89</v>
      </c>
      <c r="K34" s="44">
        <v>26.46</v>
      </c>
      <c r="L34" s="44">
        <v>24.47</v>
      </c>
      <c r="M34" s="44">
        <v>22.82</v>
      </c>
      <c r="N34" s="44">
        <v>21.43</v>
      </c>
      <c r="O34" s="44">
        <v>20.239999999999998</v>
      </c>
      <c r="P34" s="44">
        <v>19.22</v>
      </c>
      <c r="Q34" s="44">
        <v>18.32</v>
      </c>
      <c r="R34" s="44">
        <v>17.54</v>
      </c>
      <c r="S34" s="44">
        <v>16.84</v>
      </c>
      <c r="T34" s="44">
        <v>16.22</v>
      </c>
      <c r="U34" s="44">
        <v>15.67</v>
      </c>
      <c r="V34" s="44">
        <v>15.17</v>
      </c>
      <c r="W34" s="44">
        <v>14.71</v>
      </c>
      <c r="X34" s="44">
        <v>14.3</v>
      </c>
      <c r="Y34" s="44">
        <v>13.93</v>
      </c>
      <c r="Z34" s="44">
        <v>13.59</v>
      </c>
      <c r="AA34" s="44">
        <v>13.28</v>
      </c>
      <c r="AB34" s="44">
        <v>12.99</v>
      </c>
      <c r="AC34" s="44">
        <v>12.73</v>
      </c>
      <c r="AD34" s="44">
        <v>12.48</v>
      </c>
      <c r="AE34" s="44">
        <v>12.26</v>
      </c>
      <c r="AF34" s="44">
        <v>12.05</v>
      </c>
      <c r="AG34" s="44">
        <v>11.86</v>
      </c>
      <c r="AH34" s="44">
        <v>11.68</v>
      </c>
      <c r="AI34" s="44">
        <v>11.51</v>
      </c>
      <c r="AJ34" s="44">
        <v>11.36</v>
      </c>
      <c r="AK34" s="44">
        <v>11.22</v>
      </c>
      <c r="AL34" s="44">
        <v>11.09</v>
      </c>
      <c r="AM34" s="44">
        <v>10.96</v>
      </c>
      <c r="AN34" s="44">
        <v>10.85</v>
      </c>
      <c r="AO34" s="44">
        <v>10.74</v>
      </c>
      <c r="AP34" s="44">
        <v>10.65</v>
      </c>
      <c r="AQ34" s="44"/>
      <c r="AR34" s="44"/>
      <c r="AS34" s="44"/>
      <c r="AT34" s="44"/>
      <c r="AU34" s="44"/>
      <c r="AV34" s="44"/>
      <c r="AW34" s="44"/>
    </row>
    <row r="35" spans="1:49" x14ac:dyDescent="0.25">
      <c r="A35" s="43">
        <v>24</v>
      </c>
      <c r="B35" s="44"/>
      <c r="C35" s="44"/>
      <c r="D35" s="44"/>
      <c r="E35" s="44"/>
      <c r="F35" s="44"/>
      <c r="G35" s="44"/>
      <c r="H35" s="44"/>
      <c r="I35" s="44"/>
      <c r="J35" s="44">
        <v>29.31</v>
      </c>
      <c r="K35" s="44">
        <v>26.84</v>
      </c>
      <c r="L35" s="44">
        <v>24.83</v>
      </c>
      <c r="M35" s="44">
        <v>23.16</v>
      </c>
      <c r="N35" s="44">
        <v>21.74</v>
      </c>
      <c r="O35" s="44">
        <v>20.54</v>
      </c>
      <c r="P35" s="44">
        <v>19.5</v>
      </c>
      <c r="Q35" s="44">
        <v>18.59</v>
      </c>
      <c r="R35" s="44">
        <v>17.79</v>
      </c>
      <c r="S35" s="44">
        <v>17.09</v>
      </c>
      <c r="T35" s="44">
        <v>16.46</v>
      </c>
      <c r="U35" s="44">
        <v>15.9</v>
      </c>
      <c r="V35" s="44">
        <v>15.39</v>
      </c>
      <c r="W35" s="44">
        <v>14.93</v>
      </c>
      <c r="X35" s="44">
        <v>14.52</v>
      </c>
      <c r="Y35" s="44">
        <v>14.14</v>
      </c>
      <c r="Z35" s="44">
        <v>13.79</v>
      </c>
      <c r="AA35" s="44">
        <v>13.48</v>
      </c>
      <c r="AB35" s="44">
        <v>13.19</v>
      </c>
      <c r="AC35" s="44">
        <v>12.92</v>
      </c>
      <c r="AD35" s="44">
        <v>12.67</v>
      </c>
      <c r="AE35" s="44">
        <v>12.45</v>
      </c>
      <c r="AF35" s="44">
        <v>12.24</v>
      </c>
      <c r="AG35" s="44">
        <v>12.04</v>
      </c>
      <c r="AH35" s="44">
        <v>11.86</v>
      </c>
      <c r="AI35" s="44">
        <v>11.7</v>
      </c>
      <c r="AJ35" s="44">
        <v>11.54</v>
      </c>
      <c r="AK35" s="44">
        <v>11.4</v>
      </c>
      <c r="AL35" s="44">
        <v>11.27</v>
      </c>
      <c r="AM35" s="44">
        <v>11.14</v>
      </c>
      <c r="AN35" s="44">
        <v>11.03</v>
      </c>
      <c r="AO35" s="44">
        <v>10.92</v>
      </c>
      <c r="AP35" s="44"/>
      <c r="AQ35" s="44"/>
      <c r="AR35" s="44"/>
      <c r="AS35" s="44"/>
      <c r="AT35" s="44"/>
      <c r="AU35" s="44"/>
      <c r="AV35" s="44"/>
      <c r="AW35" s="44"/>
    </row>
    <row r="36" spans="1:49" x14ac:dyDescent="0.25">
      <c r="A36" s="43">
        <v>25</v>
      </c>
      <c r="B36" s="44"/>
      <c r="C36" s="44"/>
      <c r="D36" s="44"/>
      <c r="E36" s="44"/>
      <c r="F36" s="44"/>
      <c r="G36" s="44"/>
      <c r="H36" s="44"/>
      <c r="I36" s="44"/>
      <c r="J36" s="44">
        <v>29.73</v>
      </c>
      <c r="K36" s="44">
        <v>27.23</v>
      </c>
      <c r="L36" s="44">
        <v>25.19</v>
      </c>
      <c r="M36" s="44">
        <v>23.49</v>
      </c>
      <c r="N36" s="44">
        <v>22.06</v>
      </c>
      <c r="O36" s="44">
        <v>20.84</v>
      </c>
      <c r="P36" s="44">
        <v>19.78</v>
      </c>
      <c r="Q36" s="44">
        <v>18.86</v>
      </c>
      <c r="R36" s="44">
        <v>18.05</v>
      </c>
      <c r="S36" s="44">
        <v>17.34</v>
      </c>
      <c r="T36" s="44">
        <v>16.7</v>
      </c>
      <c r="U36" s="44">
        <v>16.13</v>
      </c>
      <c r="V36" s="44">
        <v>15.62</v>
      </c>
      <c r="W36" s="44">
        <v>15.15</v>
      </c>
      <c r="X36" s="44">
        <v>14.73</v>
      </c>
      <c r="Y36" s="44">
        <v>14.35</v>
      </c>
      <c r="Z36" s="44">
        <v>14</v>
      </c>
      <c r="AA36" s="44">
        <v>13.68</v>
      </c>
      <c r="AB36" s="44">
        <v>13.39</v>
      </c>
      <c r="AC36" s="44">
        <v>13.12</v>
      </c>
      <c r="AD36" s="44">
        <v>12.87</v>
      </c>
      <c r="AE36" s="44">
        <v>12.64</v>
      </c>
      <c r="AF36" s="44">
        <v>12.43</v>
      </c>
      <c r="AG36" s="44">
        <v>12.23</v>
      </c>
      <c r="AH36" s="44">
        <v>12.05</v>
      </c>
      <c r="AI36" s="44">
        <v>11.88</v>
      </c>
      <c r="AJ36" s="44">
        <v>11.73</v>
      </c>
      <c r="AK36" s="44">
        <v>11.59</v>
      </c>
      <c r="AL36" s="44">
        <v>11.45</v>
      </c>
      <c r="AM36" s="44">
        <v>11.33</v>
      </c>
      <c r="AN36" s="44">
        <v>11.22</v>
      </c>
      <c r="AO36" s="44"/>
      <c r="AP36" s="44"/>
      <c r="AQ36" s="44"/>
      <c r="AR36" s="44"/>
      <c r="AS36" s="44"/>
      <c r="AT36" s="44"/>
      <c r="AU36" s="44"/>
      <c r="AV36" s="44"/>
      <c r="AW36" s="44"/>
    </row>
    <row r="37" spans="1:49" x14ac:dyDescent="0.25">
      <c r="A37" s="43">
        <v>26</v>
      </c>
      <c r="B37" s="44"/>
      <c r="C37" s="44"/>
      <c r="D37" s="44"/>
      <c r="E37" s="44"/>
      <c r="F37" s="44"/>
      <c r="G37" s="44"/>
      <c r="H37" s="44"/>
      <c r="I37" s="44"/>
      <c r="J37" s="44">
        <v>30.16</v>
      </c>
      <c r="K37" s="44">
        <v>27.63</v>
      </c>
      <c r="L37" s="44">
        <v>25.56</v>
      </c>
      <c r="M37" s="44">
        <v>23.84</v>
      </c>
      <c r="N37" s="44">
        <v>22.38</v>
      </c>
      <c r="O37" s="44">
        <v>21.14</v>
      </c>
      <c r="P37" s="44">
        <v>20.07</v>
      </c>
      <c r="Q37" s="44">
        <v>19.14</v>
      </c>
      <c r="R37" s="44">
        <v>18.32</v>
      </c>
      <c r="S37" s="44">
        <v>17.600000000000001</v>
      </c>
      <c r="T37" s="44">
        <v>16.95</v>
      </c>
      <c r="U37" s="44">
        <v>16.37</v>
      </c>
      <c r="V37" s="44">
        <v>15.85</v>
      </c>
      <c r="W37" s="44">
        <v>15.38</v>
      </c>
      <c r="X37" s="44">
        <v>14.96</v>
      </c>
      <c r="Y37" s="44">
        <v>14.57</v>
      </c>
      <c r="Z37" s="44">
        <v>14.21</v>
      </c>
      <c r="AA37" s="44">
        <v>13.89</v>
      </c>
      <c r="AB37" s="44">
        <v>13.59</v>
      </c>
      <c r="AC37" s="44">
        <v>13.32</v>
      </c>
      <c r="AD37" s="44">
        <v>13.07</v>
      </c>
      <c r="AE37" s="44">
        <v>12.84</v>
      </c>
      <c r="AF37" s="44">
        <v>12.62</v>
      </c>
      <c r="AG37" s="44">
        <v>12.43</v>
      </c>
      <c r="AH37" s="44">
        <v>12.25</v>
      </c>
      <c r="AI37" s="44">
        <v>12.08</v>
      </c>
      <c r="AJ37" s="44">
        <v>11.92</v>
      </c>
      <c r="AK37" s="44">
        <v>11.78</v>
      </c>
      <c r="AL37" s="44">
        <v>11.65</v>
      </c>
      <c r="AM37" s="44">
        <v>11.52</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v>30.6</v>
      </c>
      <c r="K38" s="44">
        <v>28.03</v>
      </c>
      <c r="L38" s="44">
        <v>25.93</v>
      </c>
      <c r="M38" s="44">
        <v>24.18</v>
      </c>
      <c r="N38" s="44">
        <v>22.71</v>
      </c>
      <c r="O38" s="44">
        <v>21.46</v>
      </c>
      <c r="P38" s="44">
        <v>20.37</v>
      </c>
      <c r="Q38" s="44">
        <v>19.420000000000002</v>
      </c>
      <c r="R38" s="44">
        <v>18.59</v>
      </c>
      <c r="S38" s="44">
        <v>17.86</v>
      </c>
      <c r="T38" s="44">
        <v>17.2</v>
      </c>
      <c r="U38" s="44">
        <v>16.62</v>
      </c>
      <c r="V38" s="44">
        <v>16.09</v>
      </c>
      <c r="W38" s="44">
        <v>15.61</v>
      </c>
      <c r="X38" s="44">
        <v>15.18</v>
      </c>
      <c r="Y38" s="44">
        <v>14.79</v>
      </c>
      <c r="Z38" s="44">
        <v>14.43</v>
      </c>
      <c r="AA38" s="44">
        <v>14.1</v>
      </c>
      <c r="AB38" s="44">
        <v>13.8</v>
      </c>
      <c r="AC38" s="44">
        <v>13.53</v>
      </c>
      <c r="AD38" s="44">
        <v>13.27</v>
      </c>
      <c r="AE38" s="44">
        <v>13.04</v>
      </c>
      <c r="AF38" s="44">
        <v>12.83</v>
      </c>
      <c r="AG38" s="44">
        <v>12.63</v>
      </c>
      <c r="AH38" s="44">
        <v>12.45</v>
      </c>
      <c r="AI38" s="44">
        <v>12.28</v>
      </c>
      <c r="AJ38" s="44">
        <v>12.12</v>
      </c>
      <c r="AK38" s="44">
        <v>11.98</v>
      </c>
      <c r="AL38" s="44">
        <v>11.84</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v>31.05</v>
      </c>
      <c r="K39" s="44">
        <v>28.44</v>
      </c>
      <c r="L39" s="44">
        <v>26.31</v>
      </c>
      <c r="M39" s="44">
        <v>24.54</v>
      </c>
      <c r="N39" s="44">
        <v>23.05</v>
      </c>
      <c r="O39" s="44">
        <v>21.77</v>
      </c>
      <c r="P39" s="44">
        <v>20.67</v>
      </c>
      <c r="Q39" s="44">
        <v>19.71</v>
      </c>
      <c r="R39" s="44">
        <v>18.87</v>
      </c>
      <c r="S39" s="44">
        <v>18.12</v>
      </c>
      <c r="T39" s="44">
        <v>17.46</v>
      </c>
      <c r="U39" s="44">
        <v>16.87</v>
      </c>
      <c r="V39" s="44">
        <v>16.329999999999998</v>
      </c>
      <c r="W39" s="44">
        <v>15.85</v>
      </c>
      <c r="X39" s="44">
        <v>15.41</v>
      </c>
      <c r="Y39" s="44">
        <v>15.02</v>
      </c>
      <c r="Z39" s="44">
        <v>14.65</v>
      </c>
      <c r="AA39" s="44">
        <v>14.32</v>
      </c>
      <c r="AB39" s="44">
        <v>14.02</v>
      </c>
      <c r="AC39" s="44">
        <v>13.74</v>
      </c>
      <c r="AD39" s="44">
        <v>13.49</v>
      </c>
      <c r="AE39" s="44">
        <v>13.25</v>
      </c>
      <c r="AF39" s="44">
        <v>13.03</v>
      </c>
      <c r="AG39" s="44">
        <v>12.84</v>
      </c>
      <c r="AH39" s="44">
        <v>12.65</v>
      </c>
      <c r="AI39" s="44">
        <v>12.48</v>
      </c>
      <c r="AJ39" s="44">
        <v>12.33</v>
      </c>
      <c r="AK39" s="44">
        <v>12.18</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v>31.5</v>
      </c>
      <c r="K40" s="44">
        <v>28.85</v>
      </c>
      <c r="L40" s="44">
        <v>26.69</v>
      </c>
      <c r="M40" s="44">
        <v>24.9</v>
      </c>
      <c r="N40" s="44">
        <v>23.38</v>
      </c>
      <c r="O40" s="44">
        <v>22.09</v>
      </c>
      <c r="P40" s="44">
        <v>20.98</v>
      </c>
      <c r="Q40" s="44">
        <v>20</v>
      </c>
      <c r="R40" s="44">
        <v>19.149999999999999</v>
      </c>
      <c r="S40" s="44">
        <v>18.39</v>
      </c>
      <c r="T40" s="44">
        <v>17.72</v>
      </c>
      <c r="U40" s="44">
        <v>17.12</v>
      </c>
      <c r="V40" s="44">
        <v>16.579999999999998</v>
      </c>
      <c r="W40" s="44">
        <v>16.09</v>
      </c>
      <c r="X40" s="44">
        <v>15.65</v>
      </c>
      <c r="Y40" s="44">
        <v>15.25</v>
      </c>
      <c r="Z40" s="44">
        <v>14.88</v>
      </c>
      <c r="AA40" s="44">
        <v>14.55</v>
      </c>
      <c r="AB40" s="44">
        <v>14.24</v>
      </c>
      <c r="AC40" s="44">
        <v>13.96</v>
      </c>
      <c r="AD40" s="44">
        <v>13.7</v>
      </c>
      <c r="AE40" s="44">
        <v>13.47</v>
      </c>
      <c r="AF40" s="44">
        <v>13.25</v>
      </c>
      <c r="AG40" s="44">
        <v>13.05</v>
      </c>
      <c r="AH40" s="44">
        <v>12.87</v>
      </c>
      <c r="AI40" s="44">
        <v>12.7</v>
      </c>
      <c r="AJ40" s="44">
        <v>12.54</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v>31.95</v>
      </c>
      <c r="K41" s="44">
        <v>29.27</v>
      </c>
      <c r="L41" s="44">
        <v>27.08</v>
      </c>
      <c r="M41" s="44">
        <v>25.26</v>
      </c>
      <c r="N41" s="44">
        <v>23.73</v>
      </c>
      <c r="O41" s="44">
        <v>22.41</v>
      </c>
      <c r="P41" s="44">
        <v>21.28</v>
      </c>
      <c r="Q41" s="44">
        <v>20.3</v>
      </c>
      <c r="R41" s="44">
        <v>19.43</v>
      </c>
      <c r="S41" s="44">
        <v>18.670000000000002</v>
      </c>
      <c r="T41" s="44">
        <v>17.98</v>
      </c>
      <c r="U41" s="44">
        <v>17.37</v>
      </c>
      <c r="V41" s="44">
        <v>16.829999999999998</v>
      </c>
      <c r="W41" s="44">
        <v>16.329999999999998</v>
      </c>
      <c r="X41" s="44">
        <v>15.89</v>
      </c>
      <c r="Y41" s="44">
        <v>15.48</v>
      </c>
      <c r="Z41" s="44">
        <v>15.11</v>
      </c>
      <c r="AA41" s="44">
        <v>14.77</v>
      </c>
      <c r="AB41" s="44">
        <v>14.47</v>
      </c>
      <c r="AC41" s="44">
        <v>14.18</v>
      </c>
      <c r="AD41" s="44">
        <v>13.92</v>
      </c>
      <c r="AE41" s="44">
        <v>13.69</v>
      </c>
      <c r="AF41" s="44">
        <v>13.47</v>
      </c>
      <c r="AG41" s="44">
        <v>13.27</v>
      </c>
      <c r="AH41" s="44">
        <v>13.08</v>
      </c>
      <c r="AI41" s="44">
        <v>12.91</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v>32.409999999999997</v>
      </c>
      <c r="K42" s="44">
        <v>29.69</v>
      </c>
      <c r="L42" s="44">
        <v>27.47</v>
      </c>
      <c r="M42" s="44">
        <v>25.63</v>
      </c>
      <c r="N42" s="44">
        <v>24.07</v>
      </c>
      <c r="O42" s="44">
        <v>22.74</v>
      </c>
      <c r="P42" s="44">
        <v>21.59</v>
      </c>
      <c r="Q42" s="44">
        <v>20.59</v>
      </c>
      <c r="R42" s="44">
        <v>19.72</v>
      </c>
      <c r="S42" s="44">
        <v>18.940000000000001</v>
      </c>
      <c r="T42" s="44">
        <v>18.25</v>
      </c>
      <c r="U42" s="44">
        <v>17.63</v>
      </c>
      <c r="V42" s="44">
        <v>17.079999999999998</v>
      </c>
      <c r="W42" s="44">
        <v>16.579999999999998</v>
      </c>
      <c r="X42" s="44">
        <v>16.13</v>
      </c>
      <c r="Y42" s="44">
        <v>15.72</v>
      </c>
      <c r="Z42" s="44">
        <v>15.35</v>
      </c>
      <c r="AA42" s="44">
        <v>15.01</v>
      </c>
      <c r="AB42" s="44">
        <v>14.7</v>
      </c>
      <c r="AC42" s="44">
        <v>14.41</v>
      </c>
      <c r="AD42" s="44">
        <v>14.15</v>
      </c>
      <c r="AE42" s="44">
        <v>13.91</v>
      </c>
      <c r="AF42" s="44">
        <v>13.69</v>
      </c>
      <c r="AG42" s="44">
        <v>13.49</v>
      </c>
      <c r="AH42" s="44">
        <v>13.31</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v>32.880000000000003</v>
      </c>
      <c r="K43" s="44">
        <v>30.12</v>
      </c>
      <c r="L43" s="44">
        <v>27.87</v>
      </c>
      <c r="M43" s="44">
        <v>26</v>
      </c>
      <c r="N43" s="44">
        <v>24.42</v>
      </c>
      <c r="O43" s="44">
        <v>23.07</v>
      </c>
      <c r="P43" s="44">
        <v>21.91</v>
      </c>
      <c r="Q43" s="44">
        <v>20.9</v>
      </c>
      <c r="R43" s="44">
        <v>20.010000000000002</v>
      </c>
      <c r="S43" s="44">
        <v>19.22</v>
      </c>
      <c r="T43" s="44">
        <v>18.52</v>
      </c>
      <c r="U43" s="44">
        <v>17.899999999999999</v>
      </c>
      <c r="V43" s="44">
        <v>17.34</v>
      </c>
      <c r="W43" s="44">
        <v>16.84</v>
      </c>
      <c r="X43" s="44">
        <v>16.38</v>
      </c>
      <c r="Y43" s="44">
        <v>15.96</v>
      </c>
      <c r="Z43" s="44">
        <v>15.59</v>
      </c>
      <c r="AA43" s="44">
        <v>15.25</v>
      </c>
      <c r="AB43" s="44">
        <v>14.93</v>
      </c>
      <c r="AC43" s="44">
        <v>14.65</v>
      </c>
      <c r="AD43" s="44">
        <v>14.39</v>
      </c>
      <c r="AE43" s="44">
        <v>14.15</v>
      </c>
      <c r="AF43" s="44">
        <v>13.93</v>
      </c>
      <c r="AG43" s="44">
        <v>13.73</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v>33.35</v>
      </c>
      <c r="K44" s="44">
        <v>30.55</v>
      </c>
      <c r="L44" s="44">
        <v>28.27</v>
      </c>
      <c r="M44" s="44">
        <v>26.37</v>
      </c>
      <c r="N44" s="44">
        <v>24.77</v>
      </c>
      <c r="O44" s="44">
        <v>23.41</v>
      </c>
      <c r="P44" s="44">
        <v>22.23</v>
      </c>
      <c r="Q44" s="44">
        <v>21.2</v>
      </c>
      <c r="R44" s="44">
        <v>20.3</v>
      </c>
      <c r="S44" s="44">
        <v>19.510000000000002</v>
      </c>
      <c r="T44" s="44">
        <v>18.8</v>
      </c>
      <c r="U44" s="44">
        <v>18.170000000000002</v>
      </c>
      <c r="V44" s="44">
        <v>17.61</v>
      </c>
      <c r="W44" s="44">
        <v>17.100000000000001</v>
      </c>
      <c r="X44" s="44">
        <v>16.63</v>
      </c>
      <c r="Y44" s="44">
        <v>16.22</v>
      </c>
      <c r="Z44" s="44">
        <v>15.84</v>
      </c>
      <c r="AA44" s="44">
        <v>15.49</v>
      </c>
      <c r="AB44" s="44">
        <v>15.18</v>
      </c>
      <c r="AC44" s="44">
        <v>14.89</v>
      </c>
      <c r="AD44" s="44">
        <v>14.63</v>
      </c>
      <c r="AE44" s="44">
        <v>14.39</v>
      </c>
      <c r="AF44" s="44">
        <v>14.17</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v>33.82</v>
      </c>
      <c r="K45" s="44">
        <v>30.99</v>
      </c>
      <c r="L45" s="44">
        <v>28.68</v>
      </c>
      <c r="M45" s="44">
        <v>26.75</v>
      </c>
      <c r="N45" s="44">
        <v>25.13</v>
      </c>
      <c r="O45" s="44">
        <v>23.75</v>
      </c>
      <c r="P45" s="44">
        <v>22.56</v>
      </c>
      <c r="Q45" s="44">
        <v>21.52</v>
      </c>
      <c r="R45" s="44">
        <v>20.61</v>
      </c>
      <c r="S45" s="44">
        <v>19.8</v>
      </c>
      <c r="T45" s="44">
        <v>19.09</v>
      </c>
      <c r="U45" s="44">
        <v>18.45</v>
      </c>
      <c r="V45" s="44">
        <v>17.88</v>
      </c>
      <c r="W45" s="44">
        <v>17.36</v>
      </c>
      <c r="X45" s="44">
        <v>16.899999999999999</v>
      </c>
      <c r="Y45" s="44">
        <v>16.48</v>
      </c>
      <c r="Z45" s="44">
        <v>16.100000000000001</v>
      </c>
      <c r="AA45" s="44">
        <v>15.75</v>
      </c>
      <c r="AB45" s="44">
        <v>15.43</v>
      </c>
      <c r="AC45" s="44">
        <v>15.15</v>
      </c>
      <c r="AD45" s="44">
        <v>14.88</v>
      </c>
      <c r="AE45" s="44">
        <v>14.64</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v>34.31</v>
      </c>
      <c r="K46" s="44">
        <v>31.43</v>
      </c>
      <c r="L46" s="44">
        <v>29.09</v>
      </c>
      <c r="M46" s="44">
        <v>27.14</v>
      </c>
      <c r="N46" s="44">
        <v>25.5</v>
      </c>
      <c r="O46" s="44">
        <v>24.1</v>
      </c>
      <c r="P46" s="44">
        <v>22.89</v>
      </c>
      <c r="Q46" s="44">
        <v>21.84</v>
      </c>
      <c r="R46" s="44">
        <v>20.92</v>
      </c>
      <c r="S46" s="44">
        <v>20.100000000000001</v>
      </c>
      <c r="T46" s="44">
        <v>19.38</v>
      </c>
      <c r="U46" s="44">
        <v>18.739999999999998</v>
      </c>
      <c r="V46" s="44">
        <v>18.16</v>
      </c>
      <c r="W46" s="44">
        <v>17.64</v>
      </c>
      <c r="X46" s="44">
        <v>17.170000000000002</v>
      </c>
      <c r="Y46" s="44">
        <v>16.75</v>
      </c>
      <c r="Z46" s="44">
        <v>16.36</v>
      </c>
      <c r="AA46" s="44">
        <v>16.010000000000002</v>
      </c>
      <c r="AB46" s="44">
        <v>15.7</v>
      </c>
      <c r="AC46" s="44">
        <v>15.41</v>
      </c>
      <c r="AD46" s="44">
        <v>15.15</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v>34.799999999999997</v>
      </c>
      <c r="K47" s="44">
        <v>31.89</v>
      </c>
      <c r="L47" s="44">
        <v>29.51</v>
      </c>
      <c r="M47" s="44">
        <v>27.54</v>
      </c>
      <c r="N47" s="44">
        <v>25.87</v>
      </c>
      <c r="O47" s="44">
        <v>24.45</v>
      </c>
      <c r="P47" s="44">
        <v>23.23</v>
      </c>
      <c r="Q47" s="44">
        <v>22.17</v>
      </c>
      <c r="R47" s="44">
        <v>21.23</v>
      </c>
      <c r="S47" s="44">
        <v>20.41</v>
      </c>
      <c r="T47" s="44">
        <v>19.68</v>
      </c>
      <c r="U47" s="44">
        <v>19.03</v>
      </c>
      <c r="V47" s="44">
        <v>18.45</v>
      </c>
      <c r="W47" s="44">
        <v>17.920000000000002</v>
      </c>
      <c r="X47" s="44">
        <v>17.45</v>
      </c>
      <c r="Y47" s="44">
        <v>17.02</v>
      </c>
      <c r="Z47" s="44">
        <v>16.64</v>
      </c>
      <c r="AA47" s="44">
        <v>16.29</v>
      </c>
      <c r="AB47" s="44">
        <v>15.97</v>
      </c>
      <c r="AC47" s="44">
        <v>15.68</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v>35.299999999999997</v>
      </c>
      <c r="K48" s="44">
        <v>32.35</v>
      </c>
      <c r="L48" s="44">
        <v>29.94</v>
      </c>
      <c r="M48" s="44">
        <v>27.94</v>
      </c>
      <c r="N48" s="44">
        <v>26.25</v>
      </c>
      <c r="O48" s="44">
        <v>24.82</v>
      </c>
      <c r="P48" s="44">
        <v>23.58</v>
      </c>
      <c r="Q48" s="44">
        <v>22.5</v>
      </c>
      <c r="R48" s="44">
        <v>21.56</v>
      </c>
      <c r="S48" s="44">
        <v>20.73</v>
      </c>
      <c r="T48" s="44">
        <v>19.989999999999998</v>
      </c>
      <c r="U48" s="44">
        <v>19.329999999999998</v>
      </c>
      <c r="V48" s="44">
        <v>18.739999999999998</v>
      </c>
      <c r="W48" s="44">
        <v>18.22</v>
      </c>
      <c r="X48" s="44">
        <v>17.739999999999998</v>
      </c>
      <c r="Y48" s="44">
        <v>17.309999999999999</v>
      </c>
      <c r="Z48" s="44">
        <v>16.93</v>
      </c>
      <c r="AA48" s="44">
        <v>16.579999999999998</v>
      </c>
      <c r="AB48" s="44">
        <v>16.260000000000002</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v>35.81</v>
      </c>
      <c r="K49" s="44">
        <v>32.82</v>
      </c>
      <c r="L49" s="44">
        <v>30.38</v>
      </c>
      <c r="M49" s="44">
        <v>28.35</v>
      </c>
      <c r="N49" s="44">
        <v>26.64</v>
      </c>
      <c r="O49" s="44">
        <v>25.19</v>
      </c>
      <c r="P49" s="44">
        <v>23.94</v>
      </c>
      <c r="Q49" s="44">
        <v>22.85</v>
      </c>
      <c r="R49" s="44">
        <v>21.89</v>
      </c>
      <c r="S49" s="44">
        <v>21.05</v>
      </c>
      <c r="T49" s="44">
        <v>20.309999999999999</v>
      </c>
      <c r="U49" s="44">
        <v>19.649999999999999</v>
      </c>
      <c r="V49" s="44">
        <v>19.05</v>
      </c>
      <c r="W49" s="44">
        <v>18.52</v>
      </c>
      <c r="X49" s="44">
        <v>18.05</v>
      </c>
      <c r="Y49" s="44">
        <v>17.62</v>
      </c>
      <c r="Z49" s="44">
        <v>17.23</v>
      </c>
      <c r="AA49" s="44">
        <v>16.88</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v>36.33</v>
      </c>
      <c r="K50" s="44">
        <v>33.29</v>
      </c>
      <c r="L50" s="44">
        <v>30.82</v>
      </c>
      <c r="M50" s="44">
        <v>28.77</v>
      </c>
      <c r="N50" s="44">
        <v>27.04</v>
      </c>
      <c r="O50" s="44">
        <v>25.57</v>
      </c>
      <c r="P50" s="44">
        <v>24.3</v>
      </c>
      <c r="Q50" s="44">
        <v>23.2</v>
      </c>
      <c r="R50" s="44">
        <v>22.24</v>
      </c>
      <c r="S50" s="44">
        <v>21.39</v>
      </c>
      <c r="T50" s="44">
        <v>20.64</v>
      </c>
      <c r="U50" s="44">
        <v>19.97</v>
      </c>
      <c r="V50" s="44">
        <v>19.38</v>
      </c>
      <c r="W50" s="44">
        <v>18.84</v>
      </c>
      <c r="X50" s="44">
        <v>18.36</v>
      </c>
      <c r="Y50" s="44">
        <v>17.93</v>
      </c>
      <c r="Z50" s="44">
        <v>17.54</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v>36.86</v>
      </c>
      <c r="K51" s="44">
        <v>33.78</v>
      </c>
      <c r="L51" s="44">
        <v>31.28</v>
      </c>
      <c r="M51" s="44">
        <v>29.2</v>
      </c>
      <c r="N51" s="44">
        <v>27.45</v>
      </c>
      <c r="O51" s="44">
        <v>25.97</v>
      </c>
      <c r="P51" s="44">
        <v>24.68</v>
      </c>
      <c r="Q51" s="44">
        <v>23.57</v>
      </c>
      <c r="R51" s="44">
        <v>22.6</v>
      </c>
      <c r="S51" s="44">
        <v>21.74</v>
      </c>
      <c r="T51" s="44">
        <v>20.99</v>
      </c>
      <c r="U51" s="44">
        <v>20.309999999999999</v>
      </c>
      <c r="V51" s="44">
        <v>19.71</v>
      </c>
      <c r="W51" s="44">
        <v>19.18</v>
      </c>
      <c r="X51" s="44">
        <v>18.7</v>
      </c>
      <c r="Y51" s="44">
        <v>18.260000000000002</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v>37.4</v>
      </c>
      <c r="K52" s="44">
        <v>34.29</v>
      </c>
      <c r="L52" s="44">
        <v>31.75</v>
      </c>
      <c r="M52" s="44">
        <v>29.65</v>
      </c>
      <c r="N52" s="44">
        <v>27.88</v>
      </c>
      <c r="O52" s="44">
        <v>26.37</v>
      </c>
      <c r="P52" s="44">
        <v>25.08</v>
      </c>
      <c r="Q52" s="44">
        <v>23.95</v>
      </c>
      <c r="R52" s="44">
        <v>22.97</v>
      </c>
      <c r="S52" s="44">
        <v>22.11</v>
      </c>
      <c r="T52" s="44">
        <v>21.35</v>
      </c>
      <c r="U52" s="44">
        <v>20.67</v>
      </c>
      <c r="V52" s="44">
        <v>20.07</v>
      </c>
      <c r="W52" s="44">
        <v>19.53</v>
      </c>
      <c r="X52" s="44">
        <v>19.04</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v>37.950000000000003</v>
      </c>
      <c r="K53" s="44">
        <v>34.799999999999997</v>
      </c>
      <c r="L53" s="44">
        <v>32.24</v>
      </c>
      <c r="M53" s="44">
        <v>30.11</v>
      </c>
      <c r="N53" s="44">
        <v>28.32</v>
      </c>
      <c r="O53" s="44">
        <v>26.8</v>
      </c>
      <c r="P53" s="44">
        <v>25.49</v>
      </c>
      <c r="Q53" s="44">
        <v>24.35</v>
      </c>
      <c r="R53" s="44">
        <v>23.36</v>
      </c>
      <c r="S53" s="44">
        <v>22.49</v>
      </c>
      <c r="T53" s="44">
        <v>21.72</v>
      </c>
      <c r="U53" s="44">
        <v>21.04</v>
      </c>
      <c r="V53" s="44">
        <v>20.440000000000001</v>
      </c>
      <c r="W53" s="44">
        <v>19.899999999999999</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v>38.53</v>
      </c>
      <c r="K54" s="44">
        <v>35.33</v>
      </c>
      <c r="L54" s="44">
        <v>32.729999999999997</v>
      </c>
      <c r="M54" s="44">
        <v>30.58</v>
      </c>
      <c r="N54" s="44">
        <v>28.77</v>
      </c>
      <c r="O54" s="44">
        <v>27.23</v>
      </c>
      <c r="P54" s="44">
        <v>25.91</v>
      </c>
      <c r="Q54" s="44">
        <v>24.77</v>
      </c>
      <c r="R54" s="44">
        <v>23.77</v>
      </c>
      <c r="S54" s="44">
        <v>22.89</v>
      </c>
      <c r="T54" s="44">
        <v>22.12</v>
      </c>
      <c r="U54" s="44">
        <v>21.44</v>
      </c>
      <c r="V54" s="44">
        <v>20.83</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v>39.11</v>
      </c>
      <c r="K55" s="44">
        <v>35.880000000000003</v>
      </c>
      <c r="L55" s="44">
        <v>33.25</v>
      </c>
      <c r="M55" s="44">
        <v>31.07</v>
      </c>
      <c r="N55" s="44">
        <v>29.24</v>
      </c>
      <c r="O55" s="44">
        <v>27.69</v>
      </c>
      <c r="P55" s="44">
        <v>26.35</v>
      </c>
      <c r="Q55" s="44">
        <v>25.2</v>
      </c>
      <c r="R55" s="44">
        <v>24.2</v>
      </c>
      <c r="S55" s="44">
        <v>23.31</v>
      </c>
      <c r="T55" s="44">
        <v>22.54</v>
      </c>
      <c r="U55" s="44">
        <v>21.85</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v>39.71</v>
      </c>
      <c r="K56" s="44">
        <v>36.44</v>
      </c>
      <c r="L56" s="44">
        <v>33.78</v>
      </c>
      <c r="M56" s="44">
        <v>31.58</v>
      </c>
      <c r="N56" s="44">
        <v>29.73</v>
      </c>
      <c r="O56" s="44">
        <v>28.16</v>
      </c>
      <c r="P56" s="44">
        <v>26.82</v>
      </c>
      <c r="Q56" s="44">
        <v>25.66</v>
      </c>
      <c r="R56" s="44">
        <v>24.64</v>
      </c>
      <c r="S56" s="44">
        <v>23.75</v>
      </c>
      <c r="T56" s="44">
        <v>22.97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v>40.340000000000003</v>
      </c>
      <c r="K57" s="44">
        <v>37.03</v>
      </c>
      <c r="L57" s="44">
        <v>34.340000000000003</v>
      </c>
      <c r="M57" s="44">
        <v>32.11</v>
      </c>
      <c r="N57" s="44">
        <v>30.25</v>
      </c>
      <c r="O57" s="44">
        <v>28.66</v>
      </c>
      <c r="P57" s="44">
        <v>27.31</v>
      </c>
      <c r="Q57" s="44">
        <v>26.13</v>
      </c>
      <c r="R57" s="44">
        <v>25.11</v>
      </c>
      <c r="S57" s="44">
        <v>24.22</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v>40.99</v>
      </c>
      <c r="K58" s="44">
        <v>37.64</v>
      </c>
      <c r="L58" s="44">
        <v>34.92</v>
      </c>
      <c r="M58" s="44">
        <v>32.67</v>
      </c>
      <c r="N58" s="44">
        <v>30.79</v>
      </c>
      <c r="O58" s="44">
        <v>29.19</v>
      </c>
      <c r="P58" s="44">
        <v>27.82</v>
      </c>
      <c r="Q58" s="44">
        <v>26.64</v>
      </c>
      <c r="R58" s="44">
        <v>25.61</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v>41.66</v>
      </c>
      <c r="K59" s="44">
        <v>38.270000000000003</v>
      </c>
      <c r="L59" s="44">
        <v>35.520000000000003</v>
      </c>
      <c r="M59" s="44">
        <v>33.25</v>
      </c>
      <c r="N59" s="44">
        <v>31.35</v>
      </c>
      <c r="O59" s="44">
        <v>29.74</v>
      </c>
      <c r="P59" s="44">
        <v>28.36</v>
      </c>
      <c r="Q59" s="44">
        <v>27.17</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v>42.35</v>
      </c>
      <c r="K60" s="44">
        <v>38.93</v>
      </c>
      <c r="L60" s="44">
        <v>36.15</v>
      </c>
      <c r="M60" s="44">
        <v>33.86</v>
      </c>
      <c r="N60" s="44">
        <v>31.94</v>
      </c>
      <c r="O60" s="44">
        <v>30.31</v>
      </c>
      <c r="P60" s="44">
        <v>28.92</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v>43.07</v>
      </c>
      <c r="K61" s="44">
        <v>39.61</v>
      </c>
      <c r="L61" s="44">
        <v>36.81</v>
      </c>
      <c r="M61" s="44">
        <v>34.49</v>
      </c>
      <c r="N61" s="44">
        <v>32.549999999999997</v>
      </c>
      <c r="O61" s="44">
        <v>30.91</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v>43.83</v>
      </c>
      <c r="K62" s="44">
        <v>40.33</v>
      </c>
      <c r="L62" s="44">
        <v>37.5</v>
      </c>
      <c r="M62" s="44">
        <v>35.159999999999997</v>
      </c>
      <c r="N62" s="44">
        <v>33.200000000000003</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v>44.63</v>
      </c>
      <c r="K63" s="44">
        <v>41.09</v>
      </c>
      <c r="L63" s="44">
        <v>38.229999999999997</v>
      </c>
      <c r="M63" s="44">
        <v>35.86</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v>45.46</v>
      </c>
      <c r="K64" s="44">
        <v>41.88</v>
      </c>
      <c r="L64" s="44">
        <v>38.979999999999997</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v>46.31</v>
      </c>
      <c r="K65" s="44">
        <v>42.69</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v>47.2</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GzcPBVKbYSu1cJdZeA5m6D08tO4ZCSAOGM5PtzJLJE1CZobIHMalTgZhRrsT0RU5rswN/kqK04o6n888vD4NEg==" saltValue="docqoRwAgQvPcqb63cjYFA==" spinCount="100000" sheet="1" objects="1" scenarios="1"/>
  <conditionalFormatting sqref="A6:A21">
    <cfRule type="expression" dxfId="139" priority="1" stopIfTrue="1">
      <formula>MOD(ROW(),2)=0</formula>
    </cfRule>
    <cfRule type="expression" dxfId="138" priority="2" stopIfTrue="1">
      <formula>MOD(ROW(),2)&lt;&gt;0</formula>
    </cfRule>
  </conditionalFormatting>
  <conditionalFormatting sqref="B6:M21">
    <cfRule type="expression" dxfId="137" priority="3" stopIfTrue="1">
      <formula>MOD(ROW(),2)=0</formula>
    </cfRule>
    <cfRule type="expression" dxfId="136" priority="4" stopIfTrue="1">
      <formula>MOD(ROW(),2)&lt;&gt;0</formula>
    </cfRule>
  </conditionalFormatting>
  <conditionalFormatting sqref="A26:A74">
    <cfRule type="expression" dxfId="135" priority="5" stopIfTrue="1">
      <formula>MOD(ROW(),2)=0</formula>
    </cfRule>
    <cfRule type="expression" dxfId="134" priority="6" stopIfTrue="1">
      <formula>MOD(ROW(),2)&lt;&gt;0</formula>
    </cfRule>
  </conditionalFormatting>
  <conditionalFormatting sqref="B26:AW74">
    <cfRule type="expression" dxfId="133" priority="7" stopIfTrue="1">
      <formula>MOD(ROW(),2)=0</formula>
    </cfRule>
    <cfRule type="expression" dxfId="132"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6F979-80FC-49AF-8F92-0AC634C1A36A}">
  <sheetPr codeName="Sheet8"/>
  <dimension ref="A1:G75"/>
  <sheetViews>
    <sheetView zoomScale="96"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LGPS_S - Consolidated Factor Spreadsheet</v>
      </c>
    </row>
    <row r="3" spans="1:7" s="1" customFormat="1" ht="15.5" x14ac:dyDescent="0.35">
      <c r="A3" s="30" t="s">
        <v>2</v>
      </c>
      <c r="B3" s="3" t="str">
        <f>TABLE_FACTOR_TYPE_1 &amp; " - x-" &amp; TABLE_SERIES_NUMBER_1</f>
        <v>CETV - x-201</v>
      </c>
    </row>
    <row r="6" spans="1:7" x14ac:dyDescent="0.25">
      <c r="A6" s="40" t="s">
        <v>376</v>
      </c>
      <c r="B6" s="49" t="s">
        <v>377</v>
      </c>
      <c r="C6" s="49"/>
      <c r="D6" s="49"/>
      <c r="E6" s="49"/>
      <c r="F6" s="49"/>
      <c r="G6" s="49"/>
    </row>
    <row r="7" spans="1:7" x14ac:dyDescent="0.25">
      <c r="A7" s="40" t="s">
        <v>378</v>
      </c>
      <c r="B7" s="49" t="s">
        <v>188</v>
      </c>
      <c r="C7" s="49"/>
      <c r="D7" s="49"/>
      <c r="E7" s="49"/>
      <c r="F7" s="49"/>
      <c r="G7" s="49"/>
    </row>
    <row r="8" spans="1:7" x14ac:dyDescent="0.25">
      <c r="A8" s="40" t="s">
        <v>149</v>
      </c>
      <c r="B8" s="49" t="s">
        <v>162</v>
      </c>
      <c r="C8" s="49"/>
      <c r="D8" s="49"/>
      <c r="E8" s="49"/>
      <c r="F8" s="49"/>
      <c r="G8" s="49"/>
    </row>
    <row r="9" spans="1:7" x14ac:dyDescent="0.25">
      <c r="A9" s="40" t="s">
        <v>150</v>
      </c>
      <c r="B9" s="49" t="s">
        <v>163</v>
      </c>
      <c r="C9" s="49"/>
      <c r="D9" s="49"/>
      <c r="E9" s="49"/>
      <c r="F9" s="49"/>
      <c r="G9" s="49"/>
    </row>
    <row r="10" spans="1:7" x14ac:dyDescent="0.25">
      <c r="A10" s="40" t="s">
        <v>6</v>
      </c>
      <c r="B10" s="49" t="s">
        <v>164</v>
      </c>
      <c r="C10" s="49"/>
      <c r="D10" s="49"/>
      <c r="E10" s="49"/>
      <c r="F10" s="49"/>
      <c r="G10" s="49"/>
    </row>
    <row r="11" spans="1:7" x14ac:dyDescent="0.25">
      <c r="A11" s="40" t="s">
        <v>151</v>
      </c>
      <c r="B11" s="49" t="s">
        <v>165</v>
      </c>
      <c r="C11" s="49"/>
      <c r="D11" s="49"/>
      <c r="E11" s="49"/>
      <c r="F11" s="49"/>
      <c r="G11" s="49"/>
    </row>
    <row r="12" spans="1:7" x14ac:dyDescent="0.25">
      <c r="A12" s="40" t="s">
        <v>152</v>
      </c>
      <c r="B12" s="49" t="s">
        <v>166</v>
      </c>
      <c r="C12" s="49"/>
      <c r="D12" s="49"/>
      <c r="E12" s="49"/>
      <c r="F12" s="49"/>
      <c r="G12" s="49"/>
    </row>
    <row r="13" spans="1:7" x14ac:dyDescent="0.25">
      <c r="A13" s="40" t="s">
        <v>379</v>
      </c>
      <c r="B13" s="49">
        <v>0</v>
      </c>
      <c r="C13" s="49"/>
      <c r="D13" s="49"/>
      <c r="E13" s="49"/>
      <c r="F13" s="49"/>
      <c r="G13" s="49"/>
    </row>
    <row r="14" spans="1:7" x14ac:dyDescent="0.25">
      <c r="A14" s="40" t="s">
        <v>154</v>
      </c>
      <c r="B14" s="49">
        <v>201</v>
      </c>
      <c r="C14" s="49"/>
      <c r="D14" s="49"/>
      <c r="E14" s="49"/>
      <c r="F14" s="49"/>
      <c r="G14" s="49"/>
    </row>
    <row r="15" spans="1:7" x14ac:dyDescent="0.25">
      <c r="A15" s="40" t="s">
        <v>380</v>
      </c>
      <c r="B15" s="49" t="s">
        <v>167</v>
      </c>
      <c r="C15" s="49"/>
      <c r="D15" s="49"/>
      <c r="E15" s="49"/>
      <c r="F15" s="49"/>
      <c r="G15" s="49"/>
    </row>
    <row r="16" spans="1:7" x14ac:dyDescent="0.25">
      <c r="A16" s="40" t="s">
        <v>156</v>
      </c>
      <c r="B16" s="49" t="s">
        <v>168</v>
      </c>
      <c r="C16" s="49"/>
      <c r="D16" s="49"/>
      <c r="E16" s="49"/>
      <c r="F16" s="49"/>
      <c r="G16" s="49"/>
    </row>
    <row r="17" spans="1:7" x14ac:dyDescent="0.25">
      <c r="A17" s="41" t="s">
        <v>381</v>
      </c>
      <c r="B17" s="49"/>
      <c r="C17" s="49"/>
      <c r="D17" s="49"/>
      <c r="E17" s="49"/>
      <c r="F17" s="49"/>
      <c r="G17" s="49"/>
    </row>
    <row r="18" spans="1:7" x14ac:dyDescent="0.25">
      <c r="A18" s="40" t="s">
        <v>158</v>
      </c>
      <c r="B18" s="50">
        <v>46175</v>
      </c>
      <c r="C18" s="50"/>
      <c r="D18" s="50"/>
      <c r="E18" s="50"/>
      <c r="F18" s="50"/>
      <c r="G18" s="50"/>
    </row>
    <row r="19" spans="1:7" x14ac:dyDescent="0.25">
      <c r="A19" s="40" t="s">
        <v>159</v>
      </c>
      <c r="B19" s="50">
        <v>46161</v>
      </c>
      <c r="C19" s="50"/>
      <c r="D19" s="50"/>
      <c r="E19" s="50"/>
      <c r="F19" s="50"/>
      <c r="G19" s="50"/>
    </row>
    <row r="20" spans="1:7" x14ac:dyDescent="0.25">
      <c r="A20" s="40" t="s">
        <v>160</v>
      </c>
      <c r="B20" s="49" t="s">
        <v>169</v>
      </c>
      <c r="C20" s="49"/>
      <c r="D20" s="49"/>
      <c r="E20" s="49"/>
      <c r="F20" s="49"/>
      <c r="G20" s="49"/>
    </row>
    <row r="21" spans="1:7" x14ac:dyDescent="0.25">
      <c r="A21" s="40" t="s">
        <v>382</v>
      </c>
      <c r="B21" s="49" t="s">
        <v>84</v>
      </c>
      <c r="C21" s="49"/>
      <c r="D21" s="49"/>
      <c r="E21" s="49"/>
      <c r="F21" s="49"/>
      <c r="G21" s="49"/>
    </row>
    <row r="23" spans="1:7" x14ac:dyDescent="0.25">
      <c r="A23" s="23" t="str">
        <f>HYPERLINK("#'Factor List'!A1", "Back to Factor List")</f>
        <v>Back to Factor List</v>
      </c>
      <c r="B23" s="23" t="str">
        <f>HYPERLINK("#'Assumptions'!A1", "Assumptions")</f>
        <v>Assumptions</v>
      </c>
    </row>
    <row r="26" spans="1:7" s="57" customFormat="1" ht="26" x14ac:dyDescent="0.25">
      <c r="A26" s="56" t="s">
        <v>383</v>
      </c>
      <c r="B26" s="56" t="s">
        <v>384</v>
      </c>
      <c r="C26" s="56" t="s">
        <v>385</v>
      </c>
      <c r="D26" s="56" t="s">
        <v>386</v>
      </c>
      <c r="E26" s="56" t="s">
        <v>387</v>
      </c>
      <c r="F26" s="56" t="s">
        <v>388</v>
      </c>
      <c r="G26" s="56" t="s">
        <v>389</v>
      </c>
    </row>
    <row r="27" spans="1:7" x14ac:dyDescent="0.25">
      <c r="A27" s="43">
        <v>16</v>
      </c>
      <c r="B27" s="44">
        <v>7.35</v>
      </c>
      <c r="C27" s="44">
        <v>0.38</v>
      </c>
      <c r="D27" s="44">
        <v>1.22</v>
      </c>
      <c r="E27" s="44">
        <v>0</v>
      </c>
      <c r="F27" s="44">
        <v>0</v>
      </c>
      <c r="G27" s="44">
        <v>0</v>
      </c>
    </row>
    <row r="28" spans="1:7" x14ac:dyDescent="0.25">
      <c r="A28" s="43">
        <v>17</v>
      </c>
      <c r="B28" s="44">
        <v>7.48</v>
      </c>
      <c r="C28" s="44">
        <v>0.39</v>
      </c>
      <c r="D28" s="44">
        <v>1.29</v>
      </c>
      <c r="E28" s="44">
        <v>0</v>
      </c>
      <c r="F28" s="44">
        <v>0</v>
      </c>
      <c r="G28" s="44">
        <v>0</v>
      </c>
    </row>
    <row r="29" spans="1:7" x14ac:dyDescent="0.25">
      <c r="A29" s="43">
        <v>18</v>
      </c>
      <c r="B29" s="44">
        <v>7.61</v>
      </c>
      <c r="C29" s="44">
        <v>0.4</v>
      </c>
      <c r="D29" s="44">
        <v>1.36</v>
      </c>
      <c r="E29" s="44">
        <v>0</v>
      </c>
      <c r="F29" s="44">
        <v>0</v>
      </c>
      <c r="G29" s="44">
        <v>0</v>
      </c>
    </row>
    <row r="30" spans="1:7" x14ac:dyDescent="0.25">
      <c r="A30" s="43">
        <v>19</v>
      </c>
      <c r="B30" s="44">
        <v>7.74</v>
      </c>
      <c r="C30" s="44">
        <v>0.41</v>
      </c>
      <c r="D30" s="44">
        <v>1.41</v>
      </c>
      <c r="E30" s="44">
        <v>0</v>
      </c>
      <c r="F30" s="44">
        <v>0</v>
      </c>
      <c r="G30" s="44">
        <v>0</v>
      </c>
    </row>
    <row r="31" spans="1:7" x14ac:dyDescent="0.25">
      <c r="A31" s="43">
        <v>20</v>
      </c>
      <c r="B31" s="44">
        <v>7.88</v>
      </c>
      <c r="C31" s="44">
        <v>0.41</v>
      </c>
      <c r="D31" s="44">
        <v>1.43</v>
      </c>
      <c r="E31" s="44">
        <v>0</v>
      </c>
      <c r="F31" s="44">
        <v>0</v>
      </c>
      <c r="G31" s="44">
        <v>0</v>
      </c>
    </row>
    <row r="32" spans="1:7" x14ac:dyDescent="0.25">
      <c r="A32" s="43">
        <v>21</v>
      </c>
      <c r="B32" s="44">
        <v>8.02</v>
      </c>
      <c r="C32" s="44">
        <v>0.42</v>
      </c>
      <c r="D32" s="44">
        <v>1.46</v>
      </c>
      <c r="E32" s="44">
        <v>0</v>
      </c>
      <c r="F32" s="44">
        <v>0</v>
      </c>
      <c r="G32" s="44">
        <v>0</v>
      </c>
    </row>
    <row r="33" spans="1:7" x14ac:dyDescent="0.25">
      <c r="A33" s="43">
        <v>22</v>
      </c>
      <c r="B33" s="44">
        <v>8.16</v>
      </c>
      <c r="C33" s="44">
        <v>0.43</v>
      </c>
      <c r="D33" s="44">
        <v>1.48</v>
      </c>
      <c r="E33" s="44">
        <v>0</v>
      </c>
      <c r="F33" s="44">
        <v>0</v>
      </c>
      <c r="G33" s="44">
        <v>0</v>
      </c>
    </row>
    <row r="34" spans="1:7" x14ac:dyDescent="0.25">
      <c r="A34" s="43">
        <v>23</v>
      </c>
      <c r="B34" s="44">
        <v>8.31</v>
      </c>
      <c r="C34" s="44">
        <v>0.44</v>
      </c>
      <c r="D34" s="44">
        <v>1.51</v>
      </c>
      <c r="E34" s="44">
        <v>0</v>
      </c>
      <c r="F34" s="44">
        <v>0</v>
      </c>
      <c r="G34" s="44">
        <v>0</v>
      </c>
    </row>
    <row r="35" spans="1:7" x14ac:dyDescent="0.25">
      <c r="A35" s="43">
        <v>24</v>
      </c>
      <c r="B35" s="44">
        <v>8.4600000000000009</v>
      </c>
      <c r="C35" s="44">
        <v>0.45</v>
      </c>
      <c r="D35" s="44">
        <v>1.53</v>
      </c>
      <c r="E35" s="44">
        <v>0</v>
      </c>
      <c r="F35" s="44">
        <v>0</v>
      </c>
      <c r="G35" s="44">
        <v>0</v>
      </c>
    </row>
    <row r="36" spans="1:7" x14ac:dyDescent="0.25">
      <c r="A36" s="43">
        <v>25</v>
      </c>
      <c r="B36" s="44">
        <v>8.61</v>
      </c>
      <c r="C36" s="44">
        <v>0.46</v>
      </c>
      <c r="D36" s="44">
        <v>1.56</v>
      </c>
      <c r="E36" s="44">
        <v>0</v>
      </c>
      <c r="F36" s="44">
        <v>0</v>
      </c>
      <c r="G36" s="44">
        <v>0</v>
      </c>
    </row>
    <row r="37" spans="1:7" x14ac:dyDescent="0.25">
      <c r="A37" s="43">
        <v>26</v>
      </c>
      <c r="B37" s="44">
        <v>8.76</v>
      </c>
      <c r="C37" s="44">
        <v>0.47</v>
      </c>
      <c r="D37" s="44">
        <v>1.58</v>
      </c>
      <c r="E37" s="44">
        <v>0</v>
      </c>
      <c r="F37" s="44">
        <v>0</v>
      </c>
      <c r="G37" s="44">
        <v>0</v>
      </c>
    </row>
    <row r="38" spans="1:7" x14ac:dyDescent="0.25">
      <c r="A38" s="43">
        <v>27</v>
      </c>
      <c r="B38" s="44">
        <v>8.92</v>
      </c>
      <c r="C38" s="44">
        <v>0.48</v>
      </c>
      <c r="D38" s="44">
        <v>1.61</v>
      </c>
      <c r="E38" s="44">
        <v>0</v>
      </c>
      <c r="F38" s="44">
        <v>0</v>
      </c>
      <c r="G38" s="44">
        <v>0</v>
      </c>
    </row>
    <row r="39" spans="1:7" x14ac:dyDescent="0.25">
      <c r="A39" s="43">
        <v>28</v>
      </c>
      <c r="B39" s="44">
        <v>9.08</v>
      </c>
      <c r="C39" s="44">
        <v>0.49</v>
      </c>
      <c r="D39" s="44">
        <v>1.64</v>
      </c>
      <c r="E39" s="44">
        <v>0</v>
      </c>
      <c r="F39" s="44">
        <v>0</v>
      </c>
      <c r="G39" s="44">
        <v>0</v>
      </c>
    </row>
    <row r="40" spans="1:7" x14ac:dyDescent="0.25">
      <c r="A40" s="43">
        <v>29</v>
      </c>
      <c r="B40" s="44">
        <v>9.24</v>
      </c>
      <c r="C40" s="44">
        <v>0.5</v>
      </c>
      <c r="D40" s="44">
        <v>1.67</v>
      </c>
      <c r="E40" s="44">
        <v>0</v>
      </c>
      <c r="F40" s="44">
        <v>0</v>
      </c>
      <c r="G40" s="44">
        <v>0</v>
      </c>
    </row>
    <row r="41" spans="1:7" x14ac:dyDescent="0.25">
      <c r="A41" s="43">
        <v>30</v>
      </c>
      <c r="B41" s="44">
        <v>9.4</v>
      </c>
      <c r="C41" s="44">
        <v>0.51</v>
      </c>
      <c r="D41" s="44">
        <v>1.69</v>
      </c>
      <c r="E41" s="44">
        <v>0</v>
      </c>
      <c r="F41" s="44">
        <v>0</v>
      </c>
      <c r="G41" s="44">
        <v>0</v>
      </c>
    </row>
    <row r="42" spans="1:7" x14ac:dyDescent="0.25">
      <c r="A42" s="43">
        <v>31</v>
      </c>
      <c r="B42" s="44">
        <v>9.57</v>
      </c>
      <c r="C42" s="44">
        <v>0.52</v>
      </c>
      <c r="D42" s="44">
        <v>1.72</v>
      </c>
      <c r="E42" s="44">
        <v>0</v>
      </c>
      <c r="F42" s="44">
        <v>0</v>
      </c>
      <c r="G42" s="44">
        <v>0</v>
      </c>
    </row>
    <row r="43" spans="1:7" x14ac:dyDescent="0.25">
      <c r="A43" s="43">
        <v>32</v>
      </c>
      <c r="B43" s="44">
        <v>9.74</v>
      </c>
      <c r="C43" s="44">
        <v>0.53</v>
      </c>
      <c r="D43" s="44">
        <v>1.75</v>
      </c>
      <c r="E43" s="44">
        <v>0</v>
      </c>
      <c r="F43" s="44">
        <v>0</v>
      </c>
      <c r="G43" s="44">
        <v>0</v>
      </c>
    </row>
    <row r="44" spans="1:7" x14ac:dyDescent="0.25">
      <c r="A44" s="43">
        <v>33</v>
      </c>
      <c r="B44" s="44">
        <v>9.91</v>
      </c>
      <c r="C44" s="44">
        <v>0.54</v>
      </c>
      <c r="D44" s="44">
        <v>1.78</v>
      </c>
      <c r="E44" s="44">
        <v>0</v>
      </c>
      <c r="F44" s="44">
        <v>0</v>
      </c>
      <c r="G44" s="44">
        <v>0</v>
      </c>
    </row>
    <row r="45" spans="1:7" x14ac:dyDescent="0.25">
      <c r="A45" s="43">
        <v>34</v>
      </c>
      <c r="B45" s="44">
        <v>10.09</v>
      </c>
      <c r="C45" s="44">
        <v>0.55000000000000004</v>
      </c>
      <c r="D45" s="44">
        <v>1.81</v>
      </c>
      <c r="E45" s="44">
        <v>0</v>
      </c>
      <c r="F45" s="44">
        <v>0</v>
      </c>
      <c r="G45" s="44">
        <v>0</v>
      </c>
    </row>
    <row r="46" spans="1:7" x14ac:dyDescent="0.25">
      <c r="A46" s="43">
        <v>35</v>
      </c>
      <c r="B46" s="44">
        <v>10.27</v>
      </c>
      <c r="C46" s="44">
        <v>0.56000000000000005</v>
      </c>
      <c r="D46" s="44">
        <v>1.84</v>
      </c>
      <c r="E46" s="44">
        <v>0</v>
      </c>
      <c r="F46" s="44">
        <v>0</v>
      </c>
      <c r="G46" s="44">
        <v>0</v>
      </c>
    </row>
    <row r="47" spans="1:7" x14ac:dyDescent="0.25">
      <c r="A47" s="43">
        <v>36</v>
      </c>
      <c r="B47" s="44">
        <v>10.45</v>
      </c>
      <c r="C47" s="44">
        <v>0.56999999999999995</v>
      </c>
      <c r="D47" s="44">
        <v>1.87</v>
      </c>
      <c r="E47" s="44">
        <v>0</v>
      </c>
      <c r="F47" s="44">
        <v>0</v>
      </c>
      <c r="G47" s="44">
        <v>0</v>
      </c>
    </row>
    <row r="48" spans="1:7" x14ac:dyDescent="0.25">
      <c r="A48" s="43">
        <v>37</v>
      </c>
      <c r="B48" s="44">
        <v>10.64</v>
      </c>
      <c r="C48" s="44">
        <v>0.57999999999999996</v>
      </c>
      <c r="D48" s="44">
        <v>1.9</v>
      </c>
      <c r="E48" s="44">
        <v>0</v>
      </c>
      <c r="F48" s="44">
        <v>0</v>
      </c>
      <c r="G48" s="44">
        <v>0</v>
      </c>
    </row>
    <row r="49" spans="1:7" x14ac:dyDescent="0.25">
      <c r="A49" s="43">
        <v>38</v>
      </c>
      <c r="B49" s="44">
        <v>10.83</v>
      </c>
      <c r="C49" s="44">
        <v>0.59</v>
      </c>
      <c r="D49" s="44">
        <v>1.93</v>
      </c>
      <c r="E49" s="44">
        <v>0</v>
      </c>
      <c r="F49" s="44">
        <v>0</v>
      </c>
      <c r="G49" s="44">
        <v>0</v>
      </c>
    </row>
    <row r="50" spans="1:7" x14ac:dyDescent="0.25">
      <c r="A50" s="43">
        <v>39</v>
      </c>
      <c r="B50" s="44">
        <v>11.02</v>
      </c>
      <c r="C50" s="44">
        <v>0.6</v>
      </c>
      <c r="D50" s="44">
        <v>1.96</v>
      </c>
      <c r="E50" s="44">
        <v>0</v>
      </c>
      <c r="F50" s="44">
        <v>0</v>
      </c>
      <c r="G50" s="44">
        <v>0</v>
      </c>
    </row>
    <row r="51" spans="1:7" x14ac:dyDescent="0.25">
      <c r="A51" s="43">
        <v>40</v>
      </c>
      <c r="B51" s="44">
        <v>11.22</v>
      </c>
      <c r="C51" s="44">
        <v>0.62</v>
      </c>
      <c r="D51" s="44">
        <v>1.99</v>
      </c>
      <c r="E51" s="44">
        <v>0</v>
      </c>
      <c r="F51" s="44">
        <v>0</v>
      </c>
      <c r="G51" s="44">
        <v>0</v>
      </c>
    </row>
    <row r="52" spans="1:7" x14ac:dyDescent="0.25">
      <c r="A52" s="43">
        <v>41</v>
      </c>
      <c r="B52" s="44">
        <v>11.42</v>
      </c>
      <c r="C52" s="44">
        <v>0.63</v>
      </c>
      <c r="D52" s="44">
        <v>2.02</v>
      </c>
      <c r="E52" s="44">
        <v>0</v>
      </c>
      <c r="F52" s="44">
        <v>0</v>
      </c>
      <c r="G52" s="44">
        <v>0</v>
      </c>
    </row>
    <row r="53" spans="1:7" x14ac:dyDescent="0.25">
      <c r="A53" s="43">
        <v>42</v>
      </c>
      <c r="B53" s="44">
        <v>11.62</v>
      </c>
      <c r="C53" s="44">
        <v>0.64</v>
      </c>
      <c r="D53" s="44">
        <v>2.0499999999999998</v>
      </c>
      <c r="E53" s="44">
        <v>0</v>
      </c>
      <c r="F53" s="44">
        <v>0</v>
      </c>
      <c r="G53" s="44">
        <v>0</v>
      </c>
    </row>
    <row r="54" spans="1:7" x14ac:dyDescent="0.25">
      <c r="A54" s="43">
        <v>43</v>
      </c>
      <c r="B54" s="44">
        <v>11.83</v>
      </c>
      <c r="C54" s="44">
        <v>0.65</v>
      </c>
      <c r="D54" s="44">
        <v>2.08</v>
      </c>
      <c r="E54" s="44">
        <v>0</v>
      </c>
      <c r="F54" s="44">
        <v>0</v>
      </c>
      <c r="G54" s="44">
        <v>0</v>
      </c>
    </row>
    <row r="55" spans="1:7" x14ac:dyDescent="0.25">
      <c r="A55" s="43">
        <v>44</v>
      </c>
      <c r="B55" s="44">
        <v>12.05</v>
      </c>
      <c r="C55" s="44">
        <v>0.67</v>
      </c>
      <c r="D55" s="44">
        <v>2.11</v>
      </c>
      <c r="E55" s="44">
        <v>0</v>
      </c>
      <c r="F55" s="44">
        <v>0</v>
      </c>
      <c r="G55" s="44">
        <v>0</v>
      </c>
    </row>
    <row r="56" spans="1:7" x14ac:dyDescent="0.25">
      <c r="A56" s="43">
        <v>45</v>
      </c>
      <c r="B56" s="44">
        <v>12.27</v>
      </c>
      <c r="C56" s="44">
        <v>0.68</v>
      </c>
      <c r="D56" s="44">
        <v>2.13</v>
      </c>
      <c r="E56" s="44">
        <v>0</v>
      </c>
      <c r="F56" s="44">
        <v>0</v>
      </c>
      <c r="G56" s="44">
        <v>0</v>
      </c>
    </row>
    <row r="57" spans="1:7" x14ac:dyDescent="0.25">
      <c r="A57" s="43">
        <v>46</v>
      </c>
      <c r="B57" s="44">
        <v>12.49</v>
      </c>
      <c r="C57" s="44">
        <v>0.69</v>
      </c>
      <c r="D57" s="44">
        <v>2.16</v>
      </c>
      <c r="E57" s="44">
        <v>0</v>
      </c>
      <c r="F57" s="44">
        <v>0</v>
      </c>
      <c r="G57" s="44">
        <v>0</v>
      </c>
    </row>
    <row r="58" spans="1:7" x14ac:dyDescent="0.25">
      <c r="A58" s="43">
        <v>47</v>
      </c>
      <c r="B58" s="44">
        <v>12.72</v>
      </c>
      <c r="C58" s="44">
        <v>0.71</v>
      </c>
      <c r="D58" s="44">
        <v>2.1800000000000002</v>
      </c>
      <c r="E58" s="44">
        <v>0</v>
      </c>
      <c r="F58" s="44">
        <v>0</v>
      </c>
      <c r="G58" s="44">
        <v>0</v>
      </c>
    </row>
    <row r="59" spans="1:7" x14ac:dyDescent="0.25">
      <c r="A59" s="43">
        <v>48</v>
      </c>
      <c r="B59" s="44">
        <v>12.96</v>
      </c>
      <c r="C59" s="44">
        <v>0.72</v>
      </c>
      <c r="D59" s="44">
        <v>2.21</v>
      </c>
      <c r="E59" s="44">
        <v>0</v>
      </c>
      <c r="F59" s="44">
        <v>0</v>
      </c>
      <c r="G59" s="44">
        <v>0</v>
      </c>
    </row>
    <row r="60" spans="1:7" x14ac:dyDescent="0.25">
      <c r="A60" s="43">
        <v>49</v>
      </c>
      <c r="B60" s="44">
        <v>13.2</v>
      </c>
      <c r="C60" s="44">
        <v>0.74</v>
      </c>
      <c r="D60" s="44">
        <v>2.23</v>
      </c>
      <c r="E60" s="44">
        <v>0</v>
      </c>
      <c r="F60" s="44">
        <v>0</v>
      </c>
      <c r="G60" s="44">
        <v>0</v>
      </c>
    </row>
    <row r="61" spans="1:7" x14ac:dyDescent="0.25">
      <c r="A61" s="43">
        <v>50</v>
      </c>
      <c r="B61" s="44">
        <v>13.45</v>
      </c>
      <c r="C61" s="44">
        <v>0.75</v>
      </c>
      <c r="D61" s="44">
        <v>2.25</v>
      </c>
      <c r="E61" s="44">
        <v>0</v>
      </c>
      <c r="F61" s="44">
        <v>0</v>
      </c>
      <c r="G61" s="44">
        <v>0</v>
      </c>
    </row>
    <row r="62" spans="1:7" x14ac:dyDescent="0.25">
      <c r="A62" s="43">
        <v>51</v>
      </c>
      <c r="B62" s="44">
        <v>13.7</v>
      </c>
      <c r="C62" s="44">
        <v>0.77</v>
      </c>
      <c r="D62" s="44">
        <v>2.27</v>
      </c>
      <c r="E62" s="44">
        <v>0</v>
      </c>
      <c r="F62" s="44">
        <v>0</v>
      </c>
      <c r="G62" s="44">
        <v>0</v>
      </c>
    </row>
    <row r="63" spans="1:7" x14ac:dyDescent="0.25">
      <c r="A63" s="43">
        <v>52</v>
      </c>
      <c r="B63" s="44">
        <v>13.97</v>
      </c>
      <c r="C63" s="44">
        <v>0.78</v>
      </c>
      <c r="D63" s="44">
        <v>2.29</v>
      </c>
      <c r="E63" s="44">
        <v>0</v>
      </c>
      <c r="F63" s="44">
        <v>0</v>
      </c>
      <c r="G63" s="44">
        <v>0</v>
      </c>
    </row>
    <row r="64" spans="1:7" x14ac:dyDescent="0.25">
      <c r="A64" s="43">
        <v>53</v>
      </c>
      <c r="B64" s="44">
        <v>14.23</v>
      </c>
      <c r="C64" s="44">
        <v>0.8</v>
      </c>
      <c r="D64" s="44">
        <v>2.2999999999999998</v>
      </c>
      <c r="E64" s="44">
        <v>0</v>
      </c>
      <c r="F64" s="44">
        <v>0</v>
      </c>
      <c r="G64" s="44">
        <v>0</v>
      </c>
    </row>
    <row r="65" spans="1:7" x14ac:dyDescent="0.25">
      <c r="A65" s="43">
        <v>54</v>
      </c>
      <c r="B65" s="44">
        <v>14.51</v>
      </c>
      <c r="C65" s="44">
        <v>0.81</v>
      </c>
      <c r="D65" s="44">
        <v>2.3199999999999998</v>
      </c>
      <c r="E65" s="44">
        <v>0</v>
      </c>
      <c r="F65" s="44">
        <v>0</v>
      </c>
      <c r="G65" s="44">
        <v>0</v>
      </c>
    </row>
    <row r="66" spans="1:7" x14ac:dyDescent="0.25">
      <c r="A66" s="43">
        <v>55</v>
      </c>
      <c r="B66" s="44">
        <v>14.8</v>
      </c>
      <c r="C66" s="44">
        <v>0.83</v>
      </c>
      <c r="D66" s="44">
        <v>2.33</v>
      </c>
      <c r="E66" s="44">
        <v>0</v>
      </c>
      <c r="F66" s="44">
        <v>0</v>
      </c>
      <c r="G66" s="44">
        <v>0</v>
      </c>
    </row>
    <row r="67" spans="1:7" x14ac:dyDescent="0.25">
      <c r="A67" s="43">
        <v>56</v>
      </c>
      <c r="B67" s="44">
        <v>15.1</v>
      </c>
      <c r="C67" s="44">
        <v>0.85</v>
      </c>
      <c r="D67" s="44">
        <v>2.33</v>
      </c>
      <c r="E67" s="44">
        <v>0</v>
      </c>
      <c r="F67" s="44">
        <v>0</v>
      </c>
      <c r="G67" s="44">
        <v>0</v>
      </c>
    </row>
    <row r="68" spans="1:7" x14ac:dyDescent="0.25">
      <c r="A68" s="43">
        <v>57</v>
      </c>
      <c r="B68" s="44">
        <v>15.41</v>
      </c>
      <c r="C68" s="44">
        <v>0.86</v>
      </c>
      <c r="D68" s="44">
        <v>2.34</v>
      </c>
      <c r="E68" s="44">
        <v>0</v>
      </c>
      <c r="F68" s="44">
        <v>0</v>
      </c>
      <c r="G68" s="44">
        <v>0</v>
      </c>
    </row>
    <row r="69" spans="1:7" x14ac:dyDescent="0.25">
      <c r="A69" s="43">
        <v>58</v>
      </c>
      <c r="B69" s="44">
        <v>15.72</v>
      </c>
      <c r="C69" s="44">
        <v>0.88</v>
      </c>
      <c r="D69" s="44">
        <v>2.34</v>
      </c>
      <c r="E69" s="44">
        <v>0</v>
      </c>
      <c r="F69" s="44">
        <v>0</v>
      </c>
      <c r="G69" s="44">
        <v>0</v>
      </c>
    </row>
    <row r="70" spans="1:7" x14ac:dyDescent="0.25">
      <c r="A70" s="43">
        <v>59</v>
      </c>
      <c r="B70" s="44">
        <v>16.05</v>
      </c>
      <c r="C70" s="44">
        <v>0.9</v>
      </c>
      <c r="D70" s="44">
        <v>2.34</v>
      </c>
      <c r="E70" s="44">
        <v>0</v>
      </c>
      <c r="F70" s="44">
        <v>0</v>
      </c>
      <c r="G70" s="44">
        <v>0</v>
      </c>
    </row>
    <row r="71" spans="1:7" x14ac:dyDescent="0.25">
      <c r="A71" s="43">
        <v>60</v>
      </c>
      <c r="B71" s="44">
        <v>16.399999999999999</v>
      </c>
      <c r="C71" s="44">
        <v>0.91</v>
      </c>
      <c r="D71" s="44">
        <v>2.34</v>
      </c>
      <c r="E71" s="44">
        <v>0</v>
      </c>
      <c r="F71" s="44">
        <v>0</v>
      </c>
      <c r="G71" s="44">
        <v>0</v>
      </c>
    </row>
    <row r="72" spans="1:7" x14ac:dyDescent="0.25">
      <c r="A72" s="43">
        <v>61</v>
      </c>
      <c r="B72" s="44">
        <v>16.760000000000002</v>
      </c>
      <c r="C72" s="44">
        <v>0.93</v>
      </c>
      <c r="D72" s="44">
        <v>2.33</v>
      </c>
      <c r="E72" s="44">
        <v>0</v>
      </c>
      <c r="F72" s="44">
        <v>0</v>
      </c>
      <c r="G72" s="44">
        <v>0</v>
      </c>
    </row>
    <row r="73" spans="1:7" x14ac:dyDescent="0.25">
      <c r="A73" s="43">
        <v>62</v>
      </c>
      <c r="B73" s="44">
        <v>17.13</v>
      </c>
      <c r="C73" s="44">
        <v>0.95</v>
      </c>
      <c r="D73" s="44">
        <v>2.3199999999999998</v>
      </c>
      <c r="E73" s="44">
        <v>0</v>
      </c>
      <c r="F73" s="44">
        <v>0</v>
      </c>
      <c r="G73" s="44">
        <v>0</v>
      </c>
    </row>
    <row r="74" spans="1:7" x14ac:dyDescent="0.25">
      <c r="A74" s="43">
        <v>63</v>
      </c>
      <c r="B74" s="44">
        <v>17.53</v>
      </c>
      <c r="C74" s="44">
        <v>0.97</v>
      </c>
      <c r="D74" s="44">
        <v>2.2999999999999998</v>
      </c>
      <c r="E74" s="44">
        <v>0</v>
      </c>
      <c r="F74" s="44">
        <v>0</v>
      </c>
      <c r="G74" s="44">
        <v>0</v>
      </c>
    </row>
    <row r="75" spans="1:7" x14ac:dyDescent="0.25">
      <c r="A75" s="43">
        <v>64</v>
      </c>
      <c r="B75" s="44">
        <v>17.940000000000001</v>
      </c>
      <c r="C75" s="44">
        <v>0.99</v>
      </c>
      <c r="D75" s="44">
        <v>2.2799999999999998</v>
      </c>
      <c r="E75" s="44">
        <v>0</v>
      </c>
      <c r="F75" s="44">
        <v>0</v>
      </c>
      <c r="G75" s="44">
        <v>0</v>
      </c>
    </row>
  </sheetData>
  <sheetProtection algorithmName="SHA-512" hashValue="V3NkuIgyE8zvxk3O1+LAae0XBHq129jS0adV/0b+ojNQFxFMuxyk7vBv1Hqfoeuf/atAv7T6B4dM5ubyzcKsKA==" saltValue="+mu0wEgJqeL/0FALja0W6g==" spinCount="100000" sheet="1" objects="1" scenarios="1"/>
  <conditionalFormatting sqref="A6:A21">
    <cfRule type="expression" dxfId="619" priority="9" stopIfTrue="1">
      <formula>MOD(ROW(),2)=0</formula>
    </cfRule>
    <cfRule type="expression" dxfId="618" priority="10" stopIfTrue="1">
      <formula>MOD(ROW(),2)&lt;&gt;0</formula>
    </cfRule>
  </conditionalFormatting>
  <conditionalFormatting sqref="B6:G21">
    <cfRule type="expression" dxfId="617" priority="11" stopIfTrue="1">
      <formula>MOD(ROW(),2)=0</formula>
    </cfRule>
    <cfRule type="expression" dxfId="616" priority="12" stopIfTrue="1">
      <formula>MOD(ROW(),2)&lt;&gt;0</formula>
    </cfRule>
  </conditionalFormatting>
  <conditionalFormatting sqref="A26:A75">
    <cfRule type="expression" dxfId="615" priority="13" stopIfTrue="1">
      <formula>MOD(ROW(),2)=0</formula>
    </cfRule>
    <cfRule type="expression" dxfId="614" priority="14" stopIfTrue="1">
      <formula>MOD(ROW(),2)&lt;&gt;0</formula>
    </cfRule>
  </conditionalFormatting>
  <conditionalFormatting sqref="B26:G75">
    <cfRule type="expression" dxfId="613" priority="15" stopIfTrue="1">
      <formula>MOD(ROW(),2)=0</formula>
    </cfRule>
    <cfRule type="expression" dxfId="612"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1B7F-072D-4466-B17D-85522B7318A3}">
  <sheetPr codeName="Sheet62"/>
  <dimension ref="A1:E85"/>
  <sheetViews>
    <sheetView workbookViewId="0">
      <selection activeCell="C20" sqref="C20"/>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Added pension - x-711</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t="s">
        <v>333</v>
      </c>
      <c r="C8" s="49"/>
      <c r="D8" s="49"/>
      <c r="E8" s="49"/>
    </row>
    <row r="9" spans="1:5" x14ac:dyDescent="0.25">
      <c r="A9" s="40" t="s">
        <v>150</v>
      </c>
      <c r="B9" s="49" t="s">
        <v>311</v>
      </c>
      <c r="C9" s="49"/>
      <c r="D9" s="49"/>
      <c r="E9" s="49"/>
    </row>
    <row r="10" spans="1:5" ht="25" x14ac:dyDescent="0.25">
      <c r="A10" s="40" t="s">
        <v>6</v>
      </c>
      <c r="B10" s="49" t="s">
        <v>334</v>
      </c>
      <c r="C10" s="49"/>
      <c r="D10" s="49"/>
      <c r="E10" s="49"/>
    </row>
    <row r="11" spans="1:5" x14ac:dyDescent="0.25">
      <c r="A11" s="40" t="s">
        <v>151</v>
      </c>
      <c r="B11" s="49" t="s">
        <v>165</v>
      </c>
      <c r="C11" s="49"/>
      <c r="D11" s="49"/>
      <c r="E11" s="49"/>
    </row>
    <row r="12" spans="1:5" x14ac:dyDescent="0.25">
      <c r="A12" s="40" t="s">
        <v>152</v>
      </c>
      <c r="B12" s="49" t="s">
        <v>335</v>
      </c>
      <c r="C12" s="49"/>
      <c r="D12" s="49"/>
      <c r="E12" s="49"/>
    </row>
    <row r="13" spans="1:5" x14ac:dyDescent="0.25">
      <c r="A13" s="40" t="s">
        <v>379</v>
      </c>
      <c r="B13" s="49">
        <v>0</v>
      </c>
      <c r="C13" s="49"/>
      <c r="D13" s="49"/>
      <c r="E13" s="49"/>
    </row>
    <row r="14" spans="1:5" x14ac:dyDescent="0.25">
      <c r="A14" s="40" t="s">
        <v>154</v>
      </c>
      <c r="B14" s="49">
        <v>711</v>
      </c>
      <c r="C14" s="49"/>
      <c r="D14" s="49"/>
      <c r="E14" s="49"/>
    </row>
    <row r="15" spans="1:5" x14ac:dyDescent="0.25">
      <c r="A15" s="40" t="s">
        <v>380</v>
      </c>
      <c r="B15" s="49" t="s">
        <v>336</v>
      </c>
      <c r="C15" s="49"/>
      <c r="D15" s="49"/>
      <c r="E15" s="49"/>
    </row>
    <row r="16" spans="1:5" x14ac:dyDescent="0.25">
      <c r="A16" s="40" t="s">
        <v>156</v>
      </c>
      <c r="B16" s="49" t="s">
        <v>250</v>
      </c>
      <c r="C16" s="49"/>
      <c r="D16" s="49"/>
      <c r="E16" s="49"/>
    </row>
    <row r="17" spans="1:5" x14ac:dyDescent="0.25">
      <c r="A17" s="41" t="s">
        <v>381</v>
      </c>
      <c r="B17" s="49"/>
      <c r="C17" s="49"/>
      <c r="D17" s="49"/>
      <c r="E17" s="49"/>
    </row>
    <row r="18" spans="1:5" x14ac:dyDescent="0.25">
      <c r="A18" s="40" t="s">
        <v>158</v>
      </c>
      <c r="B18" s="50">
        <v>45233</v>
      </c>
      <c r="C18" s="50"/>
      <c r="D18" s="50"/>
      <c r="E18" s="50"/>
    </row>
    <row r="19" spans="1:5" x14ac:dyDescent="0.25">
      <c r="A19" s="40" t="s">
        <v>159</v>
      </c>
      <c r="B19" s="50">
        <v>45383</v>
      </c>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52" x14ac:dyDescent="0.25">
      <c r="A26" s="56" t="s">
        <v>383</v>
      </c>
      <c r="B26" s="56" t="s">
        <v>478</v>
      </c>
      <c r="C26" s="56" t="s">
        <v>479</v>
      </c>
      <c r="D26" s="56" t="s">
        <v>480</v>
      </c>
      <c r="E26" s="56" t="s">
        <v>481</v>
      </c>
    </row>
    <row r="27" spans="1:5" x14ac:dyDescent="0.25">
      <c r="A27" s="43">
        <v>16</v>
      </c>
      <c r="B27" s="42">
        <v>904</v>
      </c>
      <c r="C27" s="42">
        <v>866</v>
      </c>
      <c r="D27" s="42">
        <v>830</v>
      </c>
      <c r="E27" s="42">
        <v>794</v>
      </c>
    </row>
    <row r="28" spans="1:5" x14ac:dyDescent="0.25">
      <c r="A28" s="43">
        <v>17</v>
      </c>
      <c r="B28" s="42">
        <v>918</v>
      </c>
      <c r="C28" s="42">
        <v>879</v>
      </c>
      <c r="D28" s="42">
        <v>842</v>
      </c>
      <c r="E28" s="42">
        <v>806</v>
      </c>
    </row>
    <row r="29" spans="1:5" x14ac:dyDescent="0.25">
      <c r="A29" s="43">
        <v>18</v>
      </c>
      <c r="B29" s="42">
        <v>931</v>
      </c>
      <c r="C29" s="42">
        <v>892</v>
      </c>
      <c r="D29" s="42">
        <v>854</v>
      </c>
      <c r="E29" s="42">
        <v>818</v>
      </c>
    </row>
    <row r="30" spans="1:5" x14ac:dyDescent="0.25">
      <c r="A30" s="43">
        <v>19</v>
      </c>
      <c r="B30" s="42">
        <v>945</v>
      </c>
      <c r="C30" s="42">
        <v>905</v>
      </c>
      <c r="D30" s="42">
        <v>866</v>
      </c>
      <c r="E30" s="42">
        <v>829</v>
      </c>
    </row>
    <row r="31" spans="1:5" x14ac:dyDescent="0.25">
      <c r="A31" s="43">
        <v>20</v>
      </c>
      <c r="B31" s="42">
        <v>959</v>
      </c>
      <c r="C31" s="42">
        <v>918</v>
      </c>
      <c r="D31" s="42">
        <v>879</v>
      </c>
      <c r="E31" s="42">
        <v>841</v>
      </c>
    </row>
    <row r="32" spans="1:5" x14ac:dyDescent="0.25">
      <c r="A32" s="43">
        <v>21</v>
      </c>
      <c r="B32" s="42">
        <v>973</v>
      </c>
      <c r="C32" s="42">
        <v>931</v>
      </c>
      <c r="D32" s="42">
        <v>892</v>
      </c>
      <c r="E32" s="42">
        <v>854</v>
      </c>
    </row>
    <row r="33" spans="1:5" x14ac:dyDescent="0.25">
      <c r="A33" s="43">
        <v>22</v>
      </c>
      <c r="B33" s="42">
        <v>987</v>
      </c>
      <c r="C33" s="42">
        <v>945</v>
      </c>
      <c r="D33" s="42">
        <v>905</v>
      </c>
      <c r="E33" s="42">
        <v>866</v>
      </c>
    </row>
    <row r="34" spans="1:5" x14ac:dyDescent="0.25">
      <c r="A34" s="43">
        <v>23</v>
      </c>
      <c r="B34" s="42">
        <v>1001</v>
      </c>
      <c r="C34" s="42">
        <v>959</v>
      </c>
      <c r="D34" s="42">
        <v>918</v>
      </c>
      <c r="E34" s="42">
        <v>878</v>
      </c>
    </row>
    <row r="35" spans="1:5" x14ac:dyDescent="0.25">
      <c r="A35" s="43">
        <v>24</v>
      </c>
      <c r="B35" s="42">
        <v>1016</v>
      </c>
      <c r="C35" s="42">
        <v>972</v>
      </c>
      <c r="D35" s="42">
        <v>931</v>
      </c>
      <c r="E35" s="42">
        <v>891</v>
      </c>
    </row>
    <row r="36" spans="1:5" x14ac:dyDescent="0.25">
      <c r="A36" s="43">
        <v>25</v>
      </c>
      <c r="B36" s="42">
        <v>1030</v>
      </c>
      <c r="C36" s="42">
        <v>986</v>
      </c>
      <c r="D36" s="42">
        <v>944</v>
      </c>
      <c r="E36" s="42">
        <v>904</v>
      </c>
    </row>
    <row r="37" spans="1:5" x14ac:dyDescent="0.25">
      <c r="A37" s="43">
        <v>26</v>
      </c>
      <c r="B37" s="42">
        <v>1045</v>
      </c>
      <c r="C37" s="42">
        <v>1001</v>
      </c>
      <c r="D37" s="42">
        <v>958</v>
      </c>
      <c r="E37" s="42">
        <v>916</v>
      </c>
    </row>
    <row r="38" spans="1:5" x14ac:dyDescent="0.25">
      <c r="A38" s="43">
        <v>27</v>
      </c>
      <c r="B38" s="42">
        <v>1060</v>
      </c>
      <c r="C38" s="42">
        <v>1015</v>
      </c>
      <c r="D38" s="42">
        <v>971</v>
      </c>
      <c r="E38" s="42">
        <v>929</v>
      </c>
    </row>
    <row r="39" spans="1:5" x14ac:dyDescent="0.25">
      <c r="A39" s="43">
        <v>28</v>
      </c>
      <c r="B39" s="42">
        <v>1076</v>
      </c>
      <c r="C39" s="42">
        <v>1030</v>
      </c>
      <c r="D39" s="42">
        <v>985</v>
      </c>
      <c r="E39" s="42">
        <v>943</v>
      </c>
    </row>
    <row r="40" spans="1:5" x14ac:dyDescent="0.25">
      <c r="A40" s="43">
        <v>29</v>
      </c>
      <c r="B40" s="42">
        <v>1091</v>
      </c>
      <c r="C40" s="42">
        <v>1044</v>
      </c>
      <c r="D40" s="42">
        <v>999</v>
      </c>
      <c r="E40" s="42">
        <v>956</v>
      </c>
    </row>
    <row r="41" spans="1:5" x14ac:dyDescent="0.25">
      <c r="A41" s="43">
        <v>30</v>
      </c>
      <c r="B41" s="42">
        <v>1107</v>
      </c>
      <c r="C41" s="42">
        <v>1059</v>
      </c>
      <c r="D41" s="42">
        <v>1013</v>
      </c>
      <c r="E41" s="42">
        <v>969</v>
      </c>
    </row>
    <row r="42" spans="1:5" x14ac:dyDescent="0.25">
      <c r="A42" s="43">
        <v>31</v>
      </c>
      <c r="B42" s="42">
        <v>1123</v>
      </c>
      <c r="C42" s="42">
        <v>1074</v>
      </c>
      <c r="D42" s="42">
        <v>1028</v>
      </c>
      <c r="E42" s="42">
        <v>983</v>
      </c>
    </row>
    <row r="43" spans="1:5" x14ac:dyDescent="0.25">
      <c r="A43" s="43">
        <v>32</v>
      </c>
      <c r="B43" s="42">
        <v>1138</v>
      </c>
      <c r="C43" s="42">
        <v>1089</v>
      </c>
      <c r="D43" s="42">
        <v>1042</v>
      </c>
      <c r="E43" s="42">
        <v>997</v>
      </c>
    </row>
    <row r="44" spans="1:5" x14ac:dyDescent="0.25">
      <c r="A44" s="43">
        <v>33</v>
      </c>
      <c r="B44" s="42">
        <v>1155</v>
      </c>
      <c r="C44" s="42">
        <v>1105</v>
      </c>
      <c r="D44" s="42">
        <v>1057</v>
      </c>
      <c r="E44" s="42">
        <v>1011</v>
      </c>
    </row>
    <row r="45" spans="1:5" x14ac:dyDescent="0.25">
      <c r="A45" s="43">
        <v>34</v>
      </c>
      <c r="B45" s="42">
        <v>1171</v>
      </c>
      <c r="C45" s="42">
        <v>1120</v>
      </c>
      <c r="D45" s="42">
        <v>1071</v>
      </c>
      <c r="E45" s="42">
        <v>1025</v>
      </c>
    </row>
    <row r="46" spans="1:5" x14ac:dyDescent="0.25">
      <c r="A46" s="43">
        <v>35</v>
      </c>
      <c r="B46" s="42">
        <v>1188</v>
      </c>
      <c r="C46" s="42">
        <v>1136</v>
      </c>
      <c r="D46" s="42">
        <v>1086</v>
      </c>
      <c r="E46" s="42">
        <v>1039</v>
      </c>
    </row>
    <row r="47" spans="1:5" x14ac:dyDescent="0.25">
      <c r="A47" s="43">
        <v>36</v>
      </c>
      <c r="B47" s="42">
        <v>1204</v>
      </c>
      <c r="C47" s="42">
        <v>1152</v>
      </c>
      <c r="D47" s="42">
        <v>1101</v>
      </c>
      <c r="E47" s="42">
        <v>1053</v>
      </c>
    </row>
    <row r="48" spans="1:5" x14ac:dyDescent="0.25">
      <c r="A48" s="43">
        <v>37</v>
      </c>
      <c r="B48" s="42">
        <v>1221</v>
      </c>
      <c r="C48" s="42">
        <v>1168</v>
      </c>
      <c r="D48" s="42">
        <v>1117</v>
      </c>
      <c r="E48" s="42">
        <v>1068</v>
      </c>
    </row>
    <row r="49" spans="1:5" x14ac:dyDescent="0.25">
      <c r="A49" s="43">
        <v>38</v>
      </c>
      <c r="B49" s="42">
        <v>1239</v>
      </c>
      <c r="C49" s="42">
        <v>1184</v>
      </c>
      <c r="D49" s="42">
        <v>1132</v>
      </c>
      <c r="E49" s="42">
        <v>1082</v>
      </c>
    </row>
    <row r="50" spans="1:5" x14ac:dyDescent="0.25">
      <c r="A50" s="43">
        <v>39</v>
      </c>
      <c r="B50" s="42">
        <v>1256</v>
      </c>
      <c r="C50" s="42">
        <v>1201</v>
      </c>
      <c r="D50" s="42">
        <v>1148</v>
      </c>
      <c r="E50" s="42">
        <v>1097</v>
      </c>
    </row>
    <row r="51" spans="1:5" x14ac:dyDescent="0.25">
      <c r="A51" s="43">
        <v>40</v>
      </c>
      <c r="B51" s="42">
        <v>1274</v>
      </c>
      <c r="C51" s="42">
        <v>1218</v>
      </c>
      <c r="D51" s="42">
        <v>1164</v>
      </c>
      <c r="E51" s="42">
        <v>1113</v>
      </c>
    </row>
    <row r="52" spans="1:5" x14ac:dyDescent="0.25">
      <c r="A52" s="43">
        <v>41</v>
      </c>
      <c r="B52" s="42">
        <v>1292</v>
      </c>
      <c r="C52" s="42">
        <v>1235</v>
      </c>
      <c r="D52" s="42">
        <v>1180</v>
      </c>
      <c r="E52" s="42">
        <v>1128</v>
      </c>
    </row>
    <row r="53" spans="1:5" x14ac:dyDescent="0.25">
      <c r="A53" s="43">
        <v>42</v>
      </c>
      <c r="B53" s="42">
        <v>1311</v>
      </c>
      <c r="C53" s="42">
        <v>1253</v>
      </c>
      <c r="D53" s="42">
        <v>1197</v>
      </c>
      <c r="E53" s="42">
        <v>1144</v>
      </c>
    </row>
    <row r="54" spans="1:5" x14ac:dyDescent="0.25">
      <c r="A54" s="43">
        <v>43</v>
      </c>
      <c r="B54" s="42">
        <v>1329</v>
      </c>
      <c r="C54" s="42">
        <v>1270</v>
      </c>
      <c r="D54" s="42">
        <v>1214</v>
      </c>
      <c r="E54" s="42">
        <v>1160</v>
      </c>
    </row>
    <row r="55" spans="1:5" x14ac:dyDescent="0.25">
      <c r="A55" s="43">
        <v>44</v>
      </c>
      <c r="B55" s="42">
        <v>1348</v>
      </c>
      <c r="C55" s="42">
        <v>1288</v>
      </c>
      <c r="D55" s="42">
        <v>1231</v>
      </c>
      <c r="E55" s="42">
        <v>1176</v>
      </c>
    </row>
    <row r="56" spans="1:5" x14ac:dyDescent="0.25">
      <c r="A56" s="43">
        <v>45</v>
      </c>
      <c r="B56" s="42">
        <v>1367</v>
      </c>
      <c r="C56" s="42">
        <v>1306</v>
      </c>
      <c r="D56" s="42">
        <v>1248</v>
      </c>
      <c r="E56" s="42">
        <v>1192</v>
      </c>
    </row>
    <row r="57" spans="1:5" x14ac:dyDescent="0.25">
      <c r="A57" s="43">
        <v>46</v>
      </c>
      <c r="B57" s="42">
        <v>1387</v>
      </c>
      <c r="C57" s="42">
        <v>1325</v>
      </c>
      <c r="D57" s="42">
        <v>1265</v>
      </c>
      <c r="E57" s="42">
        <v>1208</v>
      </c>
    </row>
    <row r="58" spans="1:5" x14ac:dyDescent="0.25">
      <c r="A58" s="43">
        <v>47</v>
      </c>
      <c r="B58" s="42">
        <v>1407</v>
      </c>
      <c r="C58" s="42">
        <v>1344</v>
      </c>
      <c r="D58" s="42">
        <v>1283</v>
      </c>
      <c r="E58" s="42">
        <v>1225</v>
      </c>
    </row>
    <row r="59" spans="1:5" x14ac:dyDescent="0.25">
      <c r="A59" s="43">
        <v>48</v>
      </c>
      <c r="B59" s="42">
        <v>1427</v>
      </c>
      <c r="C59" s="42">
        <v>1363</v>
      </c>
      <c r="D59" s="42">
        <v>1301</v>
      </c>
      <c r="E59" s="42">
        <v>1242</v>
      </c>
    </row>
    <row r="60" spans="1:5" x14ac:dyDescent="0.25">
      <c r="A60" s="43">
        <v>49</v>
      </c>
      <c r="B60" s="42">
        <v>1447</v>
      </c>
      <c r="C60" s="42">
        <v>1382</v>
      </c>
      <c r="D60" s="42">
        <v>1319</v>
      </c>
      <c r="E60" s="42">
        <v>1259</v>
      </c>
    </row>
    <row r="61" spans="1:5" x14ac:dyDescent="0.25">
      <c r="A61" s="43">
        <v>50</v>
      </c>
      <c r="B61" s="42">
        <v>1468</v>
      </c>
      <c r="C61" s="42">
        <v>1401</v>
      </c>
      <c r="D61" s="42">
        <v>1337</v>
      </c>
      <c r="E61" s="42">
        <v>1275</v>
      </c>
    </row>
    <row r="62" spans="1:5" x14ac:dyDescent="0.25">
      <c r="A62" s="43">
        <v>51</v>
      </c>
      <c r="B62" s="42">
        <v>1488</v>
      </c>
      <c r="C62" s="42">
        <v>1420</v>
      </c>
      <c r="D62" s="42">
        <v>1355</v>
      </c>
      <c r="E62" s="42">
        <v>1292</v>
      </c>
    </row>
    <row r="63" spans="1:5" x14ac:dyDescent="0.25">
      <c r="A63" s="43">
        <v>52</v>
      </c>
      <c r="B63" s="42">
        <v>1509</v>
      </c>
      <c r="C63" s="42">
        <v>1440</v>
      </c>
      <c r="D63" s="42">
        <v>1373</v>
      </c>
      <c r="E63" s="42">
        <v>1310</v>
      </c>
    </row>
    <row r="64" spans="1:5" x14ac:dyDescent="0.25">
      <c r="A64" s="43">
        <v>53</v>
      </c>
      <c r="B64" s="42">
        <v>1531</v>
      </c>
      <c r="C64" s="42">
        <v>1460</v>
      </c>
      <c r="D64" s="42">
        <v>1392</v>
      </c>
      <c r="E64" s="42">
        <v>1327</v>
      </c>
    </row>
    <row r="65" spans="1:5" x14ac:dyDescent="0.25">
      <c r="A65" s="43">
        <v>54</v>
      </c>
      <c r="B65" s="42">
        <v>1552</v>
      </c>
      <c r="C65" s="42">
        <v>1480</v>
      </c>
      <c r="D65" s="42">
        <v>1411</v>
      </c>
      <c r="E65" s="42">
        <v>1344</v>
      </c>
    </row>
    <row r="66" spans="1:5" x14ac:dyDescent="0.25">
      <c r="A66" s="43">
        <v>55</v>
      </c>
      <c r="B66" s="42">
        <v>1574</v>
      </c>
      <c r="C66" s="42">
        <v>1500</v>
      </c>
      <c r="D66" s="42">
        <v>1429</v>
      </c>
      <c r="E66" s="42">
        <v>1361</v>
      </c>
    </row>
    <row r="67" spans="1:5" x14ac:dyDescent="0.25">
      <c r="A67" s="43">
        <v>56</v>
      </c>
      <c r="B67" s="42">
        <v>1597</v>
      </c>
      <c r="C67" s="42">
        <v>1521</v>
      </c>
      <c r="D67" s="42">
        <v>1449</v>
      </c>
      <c r="E67" s="42">
        <v>1379</v>
      </c>
    </row>
    <row r="68" spans="1:5" x14ac:dyDescent="0.25">
      <c r="A68" s="43">
        <v>57</v>
      </c>
      <c r="B68" s="42">
        <v>1620</v>
      </c>
      <c r="C68" s="42">
        <v>1543</v>
      </c>
      <c r="D68" s="42">
        <v>1468</v>
      </c>
      <c r="E68" s="42">
        <v>1397</v>
      </c>
    </row>
    <row r="69" spans="1:5" x14ac:dyDescent="0.25">
      <c r="A69" s="43">
        <v>58</v>
      </c>
      <c r="B69" s="42">
        <v>1645</v>
      </c>
      <c r="C69" s="42">
        <v>1565</v>
      </c>
      <c r="D69" s="42">
        <v>1489</v>
      </c>
      <c r="E69" s="42">
        <v>1416</v>
      </c>
    </row>
    <row r="70" spans="1:5" x14ac:dyDescent="0.25">
      <c r="A70" s="43">
        <v>59</v>
      </c>
      <c r="B70" s="42">
        <v>1671</v>
      </c>
      <c r="C70" s="42">
        <v>1589</v>
      </c>
      <c r="D70" s="42">
        <v>1510</v>
      </c>
      <c r="E70" s="42">
        <v>1435</v>
      </c>
    </row>
    <row r="71" spans="1:5" x14ac:dyDescent="0.25">
      <c r="A71" s="43">
        <v>60</v>
      </c>
      <c r="B71" s="42">
        <v>1699</v>
      </c>
      <c r="C71" s="42">
        <v>1614</v>
      </c>
      <c r="D71" s="42">
        <v>1533</v>
      </c>
      <c r="E71" s="42">
        <v>1456</v>
      </c>
    </row>
    <row r="72" spans="1:5" x14ac:dyDescent="0.25">
      <c r="A72" s="43">
        <v>61</v>
      </c>
      <c r="B72" s="42">
        <v>1728</v>
      </c>
      <c r="C72" s="42">
        <v>1641</v>
      </c>
      <c r="D72" s="42">
        <v>1557</v>
      </c>
      <c r="E72" s="42">
        <v>1478</v>
      </c>
    </row>
    <row r="73" spans="1:5" x14ac:dyDescent="0.25">
      <c r="A73" s="43">
        <v>62</v>
      </c>
      <c r="B73" s="42">
        <v>1760</v>
      </c>
      <c r="C73" s="42">
        <v>1670</v>
      </c>
      <c r="D73" s="42">
        <v>1583</v>
      </c>
      <c r="E73" s="42">
        <v>1501</v>
      </c>
    </row>
    <row r="74" spans="1:5" x14ac:dyDescent="0.25">
      <c r="A74" s="43">
        <v>63</v>
      </c>
      <c r="B74" s="42">
        <v>1794</v>
      </c>
      <c r="C74" s="42">
        <v>1701</v>
      </c>
      <c r="D74" s="42">
        <v>1612</v>
      </c>
      <c r="E74" s="42">
        <v>1526</v>
      </c>
    </row>
    <row r="75" spans="1:5" x14ac:dyDescent="0.25">
      <c r="A75" s="43">
        <v>64</v>
      </c>
      <c r="B75" s="42">
        <v>1831</v>
      </c>
      <c r="C75" s="42">
        <v>1735</v>
      </c>
      <c r="D75" s="42">
        <v>1642</v>
      </c>
      <c r="E75" s="42">
        <v>1554</v>
      </c>
    </row>
    <row r="76" spans="1:5" x14ac:dyDescent="0.25">
      <c r="A76" s="43">
        <v>65</v>
      </c>
      <c r="B76" s="42">
        <v>1850</v>
      </c>
      <c r="C76" s="42">
        <v>1772</v>
      </c>
      <c r="D76" s="42">
        <v>1676</v>
      </c>
      <c r="E76" s="42">
        <v>1584</v>
      </c>
    </row>
    <row r="77" spans="1:5" x14ac:dyDescent="0.25">
      <c r="A77" s="43">
        <v>66</v>
      </c>
      <c r="B77" s="42">
        <v>1851</v>
      </c>
      <c r="C77" s="42">
        <v>1790</v>
      </c>
      <c r="D77" s="42">
        <v>1713</v>
      </c>
      <c r="E77" s="42">
        <v>1618</v>
      </c>
    </row>
    <row r="78" spans="1:5" x14ac:dyDescent="0.25">
      <c r="A78" s="43">
        <v>67</v>
      </c>
      <c r="B78" s="42">
        <v>1852</v>
      </c>
      <c r="C78" s="42">
        <v>1787</v>
      </c>
      <c r="D78" s="42">
        <v>1729</v>
      </c>
      <c r="E78" s="42">
        <v>1654</v>
      </c>
    </row>
    <row r="79" spans="1:5" x14ac:dyDescent="0.25">
      <c r="A79" s="43">
        <v>68</v>
      </c>
      <c r="B79" s="42">
        <v>1855</v>
      </c>
      <c r="C79" s="42">
        <v>1785</v>
      </c>
      <c r="D79" s="42">
        <v>1724</v>
      </c>
      <c r="E79" s="42">
        <v>1670</v>
      </c>
    </row>
    <row r="80" spans="1:5" x14ac:dyDescent="0.25">
      <c r="A80" s="43">
        <v>69</v>
      </c>
      <c r="B80" s="42">
        <v>1858</v>
      </c>
      <c r="C80" s="42">
        <v>1784</v>
      </c>
      <c r="D80" s="42">
        <v>1719</v>
      </c>
      <c r="E80" s="42">
        <v>1661</v>
      </c>
    </row>
    <row r="81" spans="1:5" x14ac:dyDescent="0.25">
      <c r="A81" s="43">
        <v>70</v>
      </c>
      <c r="B81" s="42">
        <v>1863</v>
      </c>
      <c r="C81" s="42">
        <v>1784</v>
      </c>
      <c r="D81" s="42">
        <v>1714</v>
      </c>
      <c r="E81" s="42">
        <v>1653</v>
      </c>
    </row>
    <row r="82" spans="1:5" x14ac:dyDescent="0.25">
      <c r="A82" s="43">
        <v>71</v>
      </c>
      <c r="B82" s="42">
        <v>1869</v>
      </c>
      <c r="C82" s="42">
        <v>1784</v>
      </c>
      <c r="D82" s="42">
        <v>1710</v>
      </c>
      <c r="E82" s="42">
        <v>1644</v>
      </c>
    </row>
    <row r="83" spans="1:5" x14ac:dyDescent="0.25">
      <c r="A83" s="43">
        <v>72</v>
      </c>
      <c r="B83" s="42">
        <v>1876</v>
      </c>
      <c r="C83" s="42">
        <v>1786</v>
      </c>
      <c r="D83" s="42">
        <v>1706</v>
      </c>
      <c r="E83" s="42">
        <v>1636</v>
      </c>
    </row>
    <row r="84" spans="1:5" x14ac:dyDescent="0.25">
      <c r="A84" s="43">
        <v>73</v>
      </c>
      <c r="B84" s="42">
        <v>1885</v>
      </c>
      <c r="C84" s="42">
        <v>1788</v>
      </c>
      <c r="D84" s="42">
        <v>1703</v>
      </c>
      <c r="E84" s="42">
        <v>1629</v>
      </c>
    </row>
    <row r="85" spans="1:5" x14ac:dyDescent="0.25">
      <c r="A85" s="43">
        <v>74</v>
      </c>
      <c r="B85" s="42">
        <v>1897</v>
      </c>
      <c r="C85" s="42">
        <v>1793</v>
      </c>
      <c r="D85" s="42">
        <v>1701</v>
      </c>
      <c r="E85" s="42">
        <v>1621</v>
      </c>
    </row>
  </sheetData>
  <sheetProtection algorithmName="SHA-512" hashValue="L2V4COsVpZkoBb24uYUcUPj1ytfm4mPsMO6Pa+xnbnmwMLbkdR9BcPZDDfjDtgmr+G9bKVSyfhY6B5PGCD+sGQ==" saltValue="+CsO2YFGVSsGGpbDiyjJsw==" spinCount="100000" sheet="1" objects="1" scenarios="1"/>
  <conditionalFormatting sqref="A6:A21">
    <cfRule type="expression" dxfId="131" priority="1" stopIfTrue="1">
      <formula>MOD(ROW(),2)=0</formula>
    </cfRule>
    <cfRule type="expression" dxfId="130" priority="2" stopIfTrue="1">
      <formula>MOD(ROW(),2)&lt;&gt;0</formula>
    </cfRule>
  </conditionalFormatting>
  <conditionalFormatting sqref="B6:E21">
    <cfRule type="expression" dxfId="129" priority="3" stopIfTrue="1">
      <formula>MOD(ROW(),2)=0</formula>
    </cfRule>
    <cfRule type="expression" dxfId="128" priority="4" stopIfTrue="1">
      <formula>MOD(ROW(),2)&lt;&gt;0</formula>
    </cfRule>
  </conditionalFormatting>
  <conditionalFormatting sqref="A26:A85">
    <cfRule type="expression" dxfId="127" priority="5" stopIfTrue="1">
      <formula>MOD(ROW(),2)=0</formula>
    </cfRule>
    <cfRule type="expression" dxfId="126" priority="6" stopIfTrue="1">
      <formula>MOD(ROW(),2)&lt;&gt;0</formula>
    </cfRule>
  </conditionalFormatting>
  <conditionalFormatting sqref="B26:E85">
    <cfRule type="expression" dxfId="125" priority="7" stopIfTrue="1">
      <formula>MOD(ROW(),2)=0</formula>
    </cfRule>
    <cfRule type="expression" dxfId="124"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4733-DC52-4015-B30F-B32640725826}">
  <sheetPr codeName="Sheet63"/>
  <dimension ref="A1:E85"/>
  <sheetViews>
    <sheetView workbookViewId="0">
      <selection activeCell="B27" sqref="B27:E85"/>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LGPS_S - Consolidated Factor Spreadsheet</v>
      </c>
    </row>
    <row r="3" spans="1:5" s="1" customFormat="1" ht="15.5" x14ac:dyDescent="0.35">
      <c r="A3" s="30" t="s">
        <v>2</v>
      </c>
      <c r="B3" s="3" t="str">
        <f>TABLE_FACTOR_TYPE_1 &amp; " - x-" &amp; TABLE_SERIES_NUMBER_1</f>
        <v>Added pension - x-712</v>
      </c>
    </row>
    <row r="6" spans="1:5" x14ac:dyDescent="0.25">
      <c r="A6" s="40" t="s">
        <v>376</v>
      </c>
      <c r="B6" s="49" t="s">
        <v>377</v>
      </c>
      <c r="C6" s="49"/>
      <c r="D6" s="49"/>
      <c r="E6" s="49"/>
    </row>
    <row r="7" spans="1:5" x14ac:dyDescent="0.25">
      <c r="A7" s="40" t="s">
        <v>378</v>
      </c>
      <c r="B7" s="49" t="s">
        <v>188</v>
      </c>
      <c r="C7" s="49"/>
      <c r="D7" s="49"/>
      <c r="E7" s="49"/>
    </row>
    <row r="8" spans="1:5" x14ac:dyDescent="0.25">
      <c r="A8" s="40" t="s">
        <v>149</v>
      </c>
      <c r="B8" s="49" t="s">
        <v>333</v>
      </c>
      <c r="C8" s="49"/>
      <c r="D8" s="49"/>
      <c r="E8" s="49"/>
    </row>
    <row r="9" spans="1:5" x14ac:dyDescent="0.25">
      <c r="A9" s="40" t="s">
        <v>150</v>
      </c>
      <c r="B9" s="49" t="s">
        <v>311</v>
      </c>
      <c r="C9" s="49"/>
      <c r="D9" s="49"/>
      <c r="E9" s="49"/>
    </row>
    <row r="10" spans="1:5" ht="25" x14ac:dyDescent="0.25">
      <c r="A10" s="40" t="s">
        <v>6</v>
      </c>
      <c r="B10" s="49" t="s">
        <v>337</v>
      </c>
      <c r="C10" s="49"/>
      <c r="D10" s="49"/>
      <c r="E10" s="49"/>
    </row>
    <row r="11" spans="1:5" x14ac:dyDescent="0.25">
      <c r="A11" s="40" t="s">
        <v>151</v>
      </c>
      <c r="B11" s="49" t="s">
        <v>170</v>
      </c>
      <c r="C11" s="49"/>
      <c r="D11" s="49"/>
      <c r="E11" s="49"/>
    </row>
    <row r="12" spans="1:5" x14ac:dyDescent="0.25">
      <c r="A12" s="40" t="s">
        <v>152</v>
      </c>
      <c r="B12" s="49" t="s">
        <v>335</v>
      </c>
      <c r="C12" s="49"/>
      <c r="D12" s="49"/>
      <c r="E12" s="49"/>
    </row>
    <row r="13" spans="1:5" x14ac:dyDescent="0.25">
      <c r="A13" s="40" t="s">
        <v>379</v>
      </c>
      <c r="B13" s="49">
        <v>0</v>
      </c>
      <c r="C13" s="49"/>
      <c r="D13" s="49"/>
      <c r="E13" s="49"/>
    </row>
    <row r="14" spans="1:5" x14ac:dyDescent="0.25">
      <c r="A14" s="40" t="s">
        <v>154</v>
      </c>
      <c r="B14" s="49">
        <v>712</v>
      </c>
      <c r="C14" s="49"/>
      <c r="D14" s="49"/>
      <c r="E14" s="49"/>
    </row>
    <row r="15" spans="1:5" x14ac:dyDescent="0.25">
      <c r="A15" s="40" t="s">
        <v>380</v>
      </c>
      <c r="B15" s="49" t="s">
        <v>338</v>
      </c>
      <c r="C15" s="49"/>
      <c r="D15" s="49"/>
      <c r="E15" s="49"/>
    </row>
    <row r="16" spans="1:5" x14ac:dyDescent="0.25">
      <c r="A16" s="40" t="s">
        <v>156</v>
      </c>
      <c r="B16" s="49" t="s">
        <v>253</v>
      </c>
      <c r="C16" s="49"/>
      <c r="D16" s="49"/>
      <c r="E16" s="49"/>
    </row>
    <row r="17" spans="1:5" x14ac:dyDescent="0.25">
      <c r="A17" s="41" t="s">
        <v>381</v>
      </c>
      <c r="B17" s="49"/>
      <c r="C17" s="49"/>
      <c r="D17" s="49"/>
      <c r="E17" s="49"/>
    </row>
    <row r="18" spans="1:5" x14ac:dyDescent="0.25">
      <c r="A18" s="40" t="s">
        <v>158</v>
      </c>
      <c r="B18" s="50">
        <v>45233</v>
      </c>
      <c r="C18" s="50"/>
      <c r="D18" s="50"/>
      <c r="E18" s="50"/>
    </row>
    <row r="19" spans="1:5" x14ac:dyDescent="0.25">
      <c r="A19" s="40" t="s">
        <v>159</v>
      </c>
      <c r="B19" s="50">
        <v>45383</v>
      </c>
      <c r="C19" s="49"/>
      <c r="D19" s="49"/>
      <c r="E19" s="49"/>
    </row>
    <row r="20" spans="1:5" x14ac:dyDescent="0.25">
      <c r="A20" s="40" t="s">
        <v>160</v>
      </c>
      <c r="B20" s="49" t="s">
        <v>169</v>
      </c>
      <c r="C20" s="49"/>
      <c r="D20" s="49"/>
      <c r="E20" s="49"/>
    </row>
    <row r="21" spans="1:5" x14ac:dyDescent="0.25">
      <c r="A21" s="40" t="s">
        <v>382</v>
      </c>
      <c r="B21" s="49" t="s">
        <v>85</v>
      </c>
      <c r="C21" s="49"/>
      <c r="D21" s="49"/>
      <c r="E21" s="49"/>
    </row>
    <row r="23" spans="1:5" x14ac:dyDescent="0.25">
      <c r="A23" s="23" t="str">
        <f>HYPERLINK("#'Factor List'!A1", "Back to Factor List")</f>
        <v>Back to Factor List</v>
      </c>
      <c r="B23" s="23" t="str">
        <f>HYPERLINK("#'Assumptions'!A1", "Assumptions")</f>
        <v>Assumptions</v>
      </c>
    </row>
    <row r="26" spans="1:5" s="57" customFormat="1" ht="52" x14ac:dyDescent="0.25">
      <c r="A26" s="56" t="s">
        <v>383</v>
      </c>
      <c r="B26" s="56" t="s">
        <v>478</v>
      </c>
      <c r="C26" s="56" t="s">
        <v>479</v>
      </c>
      <c r="D26" s="56" t="s">
        <v>480</v>
      </c>
      <c r="E26" s="56" t="s">
        <v>481</v>
      </c>
    </row>
    <row r="27" spans="1:5" x14ac:dyDescent="0.25">
      <c r="A27" s="43">
        <v>16</v>
      </c>
      <c r="B27" s="42">
        <v>904</v>
      </c>
      <c r="C27" s="42">
        <v>866</v>
      </c>
      <c r="D27" s="42">
        <v>830</v>
      </c>
      <c r="E27" s="42">
        <v>794</v>
      </c>
    </row>
    <row r="28" spans="1:5" x14ac:dyDescent="0.25">
      <c r="A28" s="43">
        <v>17</v>
      </c>
      <c r="B28" s="42">
        <v>918</v>
      </c>
      <c r="C28" s="42">
        <v>879</v>
      </c>
      <c r="D28" s="42">
        <v>842</v>
      </c>
      <c r="E28" s="42">
        <v>806</v>
      </c>
    </row>
    <row r="29" spans="1:5" x14ac:dyDescent="0.25">
      <c r="A29" s="43">
        <v>18</v>
      </c>
      <c r="B29" s="42">
        <v>931</v>
      </c>
      <c r="C29" s="42">
        <v>892</v>
      </c>
      <c r="D29" s="42">
        <v>854</v>
      </c>
      <c r="E29" s="42">
        <v>818</v>
      </c>
    </row>
    <row r="30" spans="1:5" x14ac:dyDescent="0.25">
      <c r="A30" s="43">
        <v>19</v>
      </c>
      <c r="B30" s="42">
        <v>945</v>
      </c>
      <c r="C30" s="42">
        <v>905</v>
      </c>
      <c r="D30" s="42">
        <v>866</v>
      </c>
      <c r="E30" s="42">
        <v>829</v>
      </c>
    </row>
    <row r="31" spans="1:5" x14ac:dyDescent="0.25">
      <c r="A31" s="43">
        <v>20</v>
      </c>
      <c r="B31" s="42">
        <v>959</v>
      </c>
      <c r="C31" s="42">
        <v>918</v>
      </c>
      <c r="D31" s="42">
        <v>879</v>
      </c>
      <c r="E31" s="42">
        <v>841</v>
      </c>
    </row>
    <row r="32" spans="1:5" x14ac:dyDescent="0.25">
      <c r="A32" s="43">
        <v>21</v>
      </c>
      <c r="B32" s="42">
        <v>973</v>
      </c>
      <c r="C32" s="42">
        <v>931</v>
      </c>
      <c r="D32" s="42">
        <v>892</v>
      </c>
      <c r="E32" s="42">
        <v>854</v>
      </c>
    </row>
    <row r="33" spans="1:5" x14ac:dyDescent="0.25">
      <c r="A33" s="43">
        <v>22</v>
      </c>
      <c r="B33" s="42">
        <v>987</v>
      </c>
      <c r="C33" s="42">
        <v>945</v>
      </c>
      <c r="D33" s="42">
        <v>905</v>
      </c>
      <c r="E33" s="42">
        <v>866</v>
      </c>
    </row>
    <row r="34" spans="1:5" x14ac:dyDescent="0.25">
      <c r="A34" s="43">
        <v>23</v>
      </c>
      <c r="B34" s="42">
        <v>1001</v>
      </c>
      <c r="C34" s="42">
        <v>959</v>
      </c>
      <c r="D34" s="42">
        <v>918</v>
      </c>
      <c r="E34" s="42">
        <v>878</v>
      </c>
    </row>
    <row r="35" spans="1:5" x14ac:dyDescent="0.25">
      <c r="A35" s="43">
        <v>24</v>
      </c>
      <c r="B35" s="42">
        <v>1016</v>
      </c>
      <c r="C35" s="42">
        <v>972</v>
      </c>
      <c r="D35" s="42">
        <v>931</v>
      </c>
      <c r="E35" s="42">
        <v>891</v>
      </c>
    </row>
    <row r="36" spans="1:5" x14ac:dyDescent="0.25">
      <c r="A36" s="43">
        <v>25</v>
      </c>
      <c r="B36" s="42">
        <v>1030</v>
      </c>
      <c r="C36" s="42">
        <v>986</v>
      </c>
      <c r="D36" s="42">
        <v>944</v>
      </c>
      <c r="E36" s="42">
        <v>904</v>
      </c>
    </row>
    <row r="37" spans="1:5" x14ac:dyDescent="0.25">
      <c r="A37" s="43">
        <v>26</v>
      </c>
      <c r="B37" s="42">
        <v>1045</v>
      </c>
      <c r="C37" s="42">
        <v>1001</v>
      </c>
      <c r="D37" s="42">
        <v>958</v>
      </c>
      <c r="E37" s="42">
        <v>916</v>
      </c>
    </row>
    <row r="38" spans="1:5" x14ac:dyDescent="0.25">
      <c r="A38" s="43">
        <v>27</v>
      </c>
      <c r="B38" s="42">
        <v>1060</v>
      </c>
      <c r="C38" s="42">
        <v>1015</v>
      </c>
      <c r="D38" s="42">
        <v>971</v>
      </c>
      <c r="E38" s="42">
        <v>929</v>
      </c>
    </row>
    <row r="39" spans="1:5" x14ac:dyDescent="0.25">
      <c r="A39" s="43">
        <v>28</v>
      </c>
      <c r="B39" s="42">
        <v>1076</v>
      </c>
      <c r="C39" s="42">
        <v>1030</v>
      </c>
      <c r="D39" s="42">
        <v>985</v>
      </c>
      <c r="E39" s="42">
        <v>943</v>
      </c>
    </row>
    <row r="40" spans="1:5" x14ac:dyDescent="0.25">
      <c r="A40" s="43">
        <v>29</v>
      </c>
      <c r="B40" s="42">
        <v>1091</v>
      </c>
      <c r="C40" s="42">
        <v>1044</v>
      </c>
      <c r="D40" s="42">
        <v>999</v>
      </c>
      <c r="E40" s="42">
        <v>956</v>
      </c>
    </row>
    <row r="41" spans="1:5" x14ac:dyDescent="0.25">
      <c r="A41" s="43">
        <v>30</v>
      </c>
      <c r="B41" s="42">
        <v>1107</v>
      </c>
      <c r="C41" s="42">
        <v>1059</v>
      </c>
      <c r="D41" s="42">
        <v>1013</v>
      </c>
      <c r="E41" s="42">
        <v>969</v>
      </c>
    </row>
    <row r="42" spans="1:5" x14ac:dyDescent="0.25">
      <c r="A42" s="43">
        <v>31</v>
      </c>
      <c r="B42" s="42">
        <v>1123</v>
      </c>
      <c r="C42" s="42">
        <v>1074</v>
      </c>
      <c r="D42" s="42">
        <v>1028</v>
      </c>
      <c r="E42" s="42">
        <v>983</v>
      </c>
    </row>
    <row r="43" spans="1:5" x14ac:dyDescent="0.25">
      <c r="A43" s="43">
        <v>32</v>
      </c>
      <c r="B43" s="42">
        <v>1138</v>
      </c>
      <c r="C43" s="42">
        <v>1089</v>
      </c>
      <c r="D43" s="42">
        <v>1042</v>
      </c>
      <c r="E43" s="42">
        <v>997</v>
      </c>
    </row>
    <row r="44" spans="1:5" x14ac:dyDescent="0.25">
      <c r="A44" s="43">
        <v>33</v>
      </c>
      <c r="B44" s="42">
        <v>1155</v>
      </c>
      <c r="C44" s="42">
        <v>1105</v>
      </c>
      <c r="D44" s="42">
        <v>1057</v>
      </c>
      <c r="E44" s="42">
        <v>1011</v>
      </c>
    </row>
    <row r="45" spans="1:5" x14ac:dyDescent="0.25">
      <c r="A45" s="43">
        <v>34</v>
      </c>
      <c r="B45" s="42">
        <v>1171</v>
      </c>
      <c r="C45" s="42">
        <v>1120</v>
      </c>
      <c r="D45" s="42">
        <v>1071</v>
      </c>
      <c r="E45" s="42">
        <v>1025</v>
      </c>
    </row>
    <row r="46" spans="1:5" x14ac:dyDescent="0.25">
      <c r="A46" s="43">
        <v>35</v>
      </c>
      <c r="B46" s="42">
        <v>1188</v>
      </c>
      <c r="C46" s="42">
        <v>1136</v>
      </c>
      <c r="D46" s="42">
        <v>1086</v>
      </c>
      <c r="E46" s="42">
        <v>1039</v>
      </c>
    </row>
    <row r="47" spans="1:5" x14ac:dyDescent="0.25">
      <c r="A47" s="43">
        <v>36</v>
      </c>
      <c r="B47" s="42">
        <v>1204</v>
      </c>
      <c r="C47" s="42">
        <v>1152</v>
      </c>
      <c r="D47" s="42">
        <v>1101</v>
      </c>
      <c r="E47" s="42">
        <v>1053</v>
      </c>
    </row>
    <row r="48" spans="1:5" x14ac:dyDescent="0.25">
      <c r="A48" s="43">
        <v>37</v>
      </c>
      <c r="B48" s="42">
        <v>1221</v>
      </c>
      <c r="C48" s="42">
        <v>1168</v>
      </c>
      <c r="D48" s="42">
        <v>1117</v>
      </c>
      <c r="E48" s="42">
        <v>1068</v>
      </c>
    </row>
    <row r="49" spans="1:5" x14ac:dyDescent="0.25">
      <c r="A49" s="43">
        <v>38</v>
      </c>
      <c r="B49" s="42">
        <v>1239</v>
      </c>
      <c r="C49" s="42">
        <v>1184</v>
      </c>
      <c r="D49" s="42">
        <v>1132</v>
      </c>
      <c r="E49" s="42">
        <v>1082</v>
      </c>
    </row>
    <row r="50" spans="1:5" x14ac:dyDescent="0.25">
      <c r="A50" s="43">
        <v>39</v>
      </c>
      <c r="B50" s="42">
        <v>1256</v>
      </c>
      <c r="C50" s="42">
        <v>1201</v>
      </c>
      <c r="D50" s="42">
        <v>1148</v>
      </c>
      <c r="E50" s="42">
        <v>1097</v>
      </c>
    </row>
    <row r="51" spans="1:5" x14ac:dyDescent="0.25">
      <c r="A51" s="43">
        <v>40</v>
      </c>
      <c r="B51" s="42">
        <v>1274</v>
      </c>
      <c r="C51" s="42">
        <v>1218</v>
      </c>
      <c r="D51" s="42">
        <v>1164</v>
      </c>
      <c r="E51" s="42">
        <v>1113</v>
      </c>
    </row>
    <row r="52" spans="1:5" x14ac:dyDescent="0.25">
      <c r="A52" s="43">
        <v>41</v>
      </c>
      <c r="B52" s="42">
        <v>1292</v>
      </c>
      <c r="C52" s="42">
        <v>1235</v>
      </c>
      <c r="D52" s="42">
        <v>1180</v>
      </c>
      <c r="E52" s="42">
        <v>1128</v>
      </c>
    </row>
    <row r="53" spans="1:5" x14ac:dyDescent="0.25">
      <c r="A53" s="43">
        <v>42</v>
      </c>
      <c r="B53" s="42">
        <v>1311</v>
      </c>
      <c r="C53" s="42">
        <v>1253</v>
      </c>
      <c r="D53" s="42">
        <v>1197</v>
      </c>
      <c r="E53" s="42">
        <v>1144</v>
      </c>
    </row>
    <row r="54" spans="1:5" x14ac:dyDescent="0.25">
      <c r="A54" s="43">
        <v>43</v>
      </c>
      <c r="B54" s="42">
        <v>1329</v>
      </c>
      <c r="C54" s="42">
        <v>1270</v>
      </c>
      <c r="D54" s="42">
        <v>1214</v>
      </c>
      <c r="E54" s="42">
        <v>1160</v>
      </c>
    </row>
    <row r="55" spans="1:5" x14ac:dyDescent="0.25">
      <c r="A55" s="43">
        <v>44</v>
      </c>
      <c r="B55" s="42">
        <v>1348</v>
      </c>
      <c r="C55" s="42">
        <v>1288</v>
      </c>
      <c r="D55" s="42">
        <v>1231</v>
      </c>
      <c r="E55" s="42">
        <v>1176</v>
      </c>
    </row>
    <row r="56" spans="1:5" x14ac:dyDescent="0.25">
      <c r="A56" s="43">
        <v>45</v>
      </c>
      <c r="B56" s="42">
        <v>1367</v>
      </c>
      <c r="C56" s="42">
        <v>1306</v>
      </c>
      <c r="D56" s="42">
        <v>1248</v>
      </c>
      <c r="E56" s="42">
        <v>1192</v>
      </c>
    </row>
    <row r="57" spans="1:5" x14ac:dyDescent="0.25">
      <c r="A57" s="43">
        <v>46</v>
      </c>
      <c r="B57" s="42">
        <v>1387</v>
      </c>
      <c r="C57" s="42">
        <v>1325</v>
      </c>
      <c r="D57" s="42">
        <v>1265</v>
      </c>
      <c r="E57" s="42">
        <v>1208</v>
      </c>
    </row>
    <row r="58" spans="1:5" x14ac:dyDescent="0.25">
      <c r="A58" s="43">
        <v>47</v>
      </c>
      <c r="B58" s="42">
        <v>1407</v>
      </c>
      <c r="C58" s="42">
        <v>1344</v>
      </c>
      <c r="D58" s="42">
        <v>1283</v>
      </c>
      <c r="E58" s="42">
        <v>1225</v>
      </c>
    </row>
    <row r="59" spans="1:5" x14ac:dyDescent="0.25">
      <c r="A59" s="43">
        <v>48</v>
      </c>
      <c r="B59" s="42">
        <v>1427</v>
      </c>
      <c r="C59" s="42">
        <v>1363</v>
      </c>
      <c r="D59" s="42">
        <v>1301</v>
      </c>
      <c r="E59" s="42">
        <v>1242</v>
      </c>
    </row>
    <row r="60" spans="1:5" x14ac:dyDescent="0.25">
      <c r="A60" s="43">
        <v>49</v>
      </c>
      <c r="B60" s="42">
        <v>1447</v>
      </c>
      <c r="C60" s="42">
        <v>1382</v>
      </c>
      <c r="D60" s="42">
        <v>1319</v>
      </c>
      <c r="E60" s="42">
        <v>1259</v>
      </c>
    </row>
    <row r="61" spans="1:5" x14ac:dyDescent="0.25">
      <c r="A61" s="43">
        <v>50</v>
      </c>
      <c r="B61" s="42">
        <v>1468</v>
      </c>
      <c r="C61" s="42">
        <v>1401</v>
      </c>
      <c r="D61" s="42">
        <v>1337</v>
      </c>
      <c r="E61" s="42">
        <v>1275</v>
      </c>
    </row>
    <row r="62" spans="1:5" x14ac:dyDescent="0.25">
      <c r="A62" s="43">
        <v>51</v>
      </c>
      <c r="B62" s="42">
        <v>1488</v>
      </c>
      <c r="C62" s="42">
        <v>1420</v>
      </c>
      <c r="D62" s="42">
        <v>1355</v>
      </c>
      <c r="E62" s="42">
        <v>1292</v>
      </c>
    </row>
    <row r="63" spans="1:5" x14ac:dyDescent="0.25">
      <c r="A63" s="43">
        <v>52</v>
      </c>
      <c r="B63" s="42">
        <v>1509</v>
      </c>
      <c r="C63" s="42">
        <v>1440</v>
      </c>
      <c r="D63" s="42">
        <v>1373</v>
      </c>
      <c r="E63" s="42">
        <v>1310</v>
      </c>
    </row>
    <row r="64" spans="1:5" x14ac:dyDescent="0.25">
      <c r="A64" s="43">
        <v>53</v>
      </c>
      <c r="B64" s="42">
        <v>1531</v>
      </c>
      <c r="C64" s="42">
        <v>1460</v>
      </c>
      <c r="D64" s="42">
        <v>1392</v>
      </c>
      <c r="E64" s="42">
        <v>1327</v>
      </c>
    </row>
    <row r="65" spans="1:5" x14ac:dyDescent="0.25">
      <c r="A65" s="43">
        <v>54</v>
      </c>
      <c r="B65" s="42">
        <v>1552</v>
      </c>
      <c r="C65" s="42">
        <v>1480</v>
      </c>
      <c r="D65" s="42">
        <v>1411</v>
      </c>
      <c r="E65" s="42">
        <v>1344</v>
      </c>
    </row>
    <row r="66" spans="1:5" x14ac:dyDescent="0.25">
      <c r="A66" s="43">
        <v>55</v>
      </c>
      <c r="B66" s="42">
        <v>1574</v>
      </c>
      <c r="C66" s="42">
        <v>1500</v>
      </c>
      <c r="D66" s="42">
        <v>1429</v>
      </c>
      <c r="E66" s="42">
        <v>1361</v>
      </c>
    </row>
    <row r="67" spans="1:5" x14ac:dyDescent="0.25">
      <c r="A67" s="43">
        <v>56</v>
      </c>
      <c r="B67" s="42">
        <v>1597</v>
      </c>
      <c r="C67" s="42">
        <v>1521</v>
      </c>
      <c r="D67" s="42">
        <v>1449</v>
      </c>
      <c r="E67" s="42">
        <v>1379</v>
      </c>
    </row>
    <row r="68" spans="1:5" x14ac:dyDescent="0.25">
      <c r="A68" s="43">
        <v>57</v>
      </c>
      <c r="B68" s="42">
        <v>1620</v>
      </c>
      <c r="C68" s="42">
        <v>1543</v>
      </c>
      <c r="D68" s="42">
        <v>1468</v>
      </c>
      <c r="E68" s="42">
        <v>1397</v>
      </c>
    </row>
    <row r="69" spans="1:5" x14ac:dyDescent="0.25">
      <c r="A69" s="43">
        <v>58</v>
      </c>
      <c r="B69" s="42">
        <v>1645</v>
      </c>
      <c r="C69" s="42">
        <v>1565</v>
      </c>
      <c r="D69" s="42">
        <v>1489</v>
      </c>
      <c r="E69" s="42">
        <v>1416</v>
      </c>
    </row>
    <row r="70" spans="1:5" x14ac:dyDescent="0.25">
      <c r="A70" s="43">
        <v>59</v>
      </c>
      <c r="B70" s="42">
        <v>1671</v>
      </c>
      <c r="C70" s="42">
        <v>1589</v>
      </c>
      <c r="D70" s="42">
        <v>1510</v>
      </c>
      <c r="E70" s="42">
        <v>1435</v>
      </c>
    </row>
    <row r="71" spans="1:5" x14ac:dyDescent="0.25">
      <c r="A71" s="43">
        <v>60</v>
      </c>
      <c r="B71" s="42">
        <v>1699</v>
      </c>
      <c r="C71" s="42">
        <v>1614</v>
      </c>
      <c r="D71" s="42">
        <v>1533</v>
      </c>
      <c r="E71" s="42">
        <v>1456</v>
      </c>
    </row>
    <row r="72" spans="1:5" x14ac:dyDescent="0.25">
      <c r="A72" s="43">
        <v>61</v>
      </c>
      <c r="B72" s="42">
        <v>1728</v>
      </c>
      <c r="C72" s="42">
        <v>1641</v>
      </c>
      <c r="D72" s="42">
        <v>1557</v>
      </c>
      <c r="E72" s="42">
        <v>1478</v>
      </c>
    </row>
    <row r="73" spans="1:5" x14ac:dyDescent="0.25">
      <c r="A73" s="43">
        <v>62</v>
      </c>
      <c r="B73" s="42">
        <v>1760</v>
      </c>
      <c r="C73" s="42">
        <v>1670</v>
      </c>
      <c r="D73" s="42">
        <v>1583</v>
      </c>
      <c r="E73" s="42">
        <v>1501</v>
      </c>
    </row>
    <row r="74" spans="1:5" x14ac:dyDescent="0.25">
      <c r="A74" s="43">
        <v>63</v>
      </c>
      <c r="B74" s="42">
        <v>1794</v>
      </c>
      <c r="C74" s="42">
        <v>1701</v>
      </c>
      <c r="D74" s="42">
        <v>1612</v>
      </c>
      <c r="E74" s="42">
        <v>1526</v>
      </c>
    </row>
    <row r="75" spans="1:5" x14ac:dyDescent="0.25">
      <c r="A75" s="43">
        <v>64</v>
      </c>
      <c r="B75" s="42">
        <v>1831</v>
      </c>
      <c r="C75" s="42">
        <v>1735</v>
      </c>
      <c r="D75" s="42">
        <v>1642</v>
      </c>
      <c r="E75" s="42">
        <v>1554</v>
      </c>
    </row>
    <row r="76" spans="1:5" x14ac:dyDescent="0.25">
      <c r="A76" s="43">
        <v>65</v>
      </c>
      <c r="B76" s="42">
        <v>1850</v>
      </c>
      <c r="C76" s="42">
        <v>1772</v>
      </c>
      <c r="D76" s="42">
        <v>1676</v>
      </c>
      <c r="E76" s="42">
        <v>1584</v>
      </c>
    </row>
    <row r="77" spans="1:5" x14ac:dyDescent="0.25">
      <c r="A77" s="43">
        <v>66</v>
      </c>
      <c r="B77" s="42">
        <v>1851</v>
      </c>
      <c r="C77" s="42">
        <v>1790</v>
      </c>
      <c r="D77" s="42">
        <v>1713</v>
      </c>
      <c r="E77" s="42">
        <v>1618</v>
      </c>
    </row>
    <row r="78" spans="1:5" x14ac:dyDescent="0.25">
      <c r="A78" s="43">
        <v>67</v>
      </c>
      <c r="B78" s="42">
        <v>1852</v>
      </c>
      <c r="C78" s="42">
        <v>1787</v>
      </c>
      <c r="D78" s="42">
        <v>1729</v>
      </c>
      <c r="E78" s="42">
        <v>1654</v>
      </c>
    </row>
    <row r="79" spans="1:5" x14ac:dyDescent="0.25">
      <c r="A79" s="43">
        <v>68</v>
      </c>
      <c r="B79" s="42">
        <v>1855</v>
      </c>
      <c r="C79" s="42">
        <v>1785</v>
      </c>
      <c r="D79" s="42">
        <v>1724</v>
      </c>
      <c r="E79" s="42">
        <v>1670</v>
      </c>
    </row>
    <row r="80" spans="1:5" x14ac:dyDescent="0.25">
      <c r="A80" s="43">
        <v>69</v>
      </c>
      <c r="B80" s="42">
        <v>1858</v>
      </c>
      <c r="C80" s="42">
        <v>1784</v>
      </c>
      <c r="D80" s="42">
        <v>1719</v>
      </c>
      <c r="E80" s="42">
        <v>1661</v>
      </c>
    </row>
    <row r="81" spans="1:5" x14ac:dyDescent="0.25">
      <c r="A81" s="43">
        <v>70</v>
      </c>
      <c r="B81" s="42">
        <v>1863</v>
      </c>
      <c r="C81" s="42">
        <v>1784</v>
      </c>
      <c r="D81" s="42">
        <v>1714</v>
      </c>
      <c r="E81" s="42">
        <v>1653</v>
      </c>
    </row>
    <row r="82" spans="1:5" x14ac:dyDescent="0.25">
      <c r="A82" s="43">
        <v>71</v>
      </c>
      <c r="B82" s="42">
        <v>1869</v>
      </c>
      <c r="C82" s="42">
        <v>1784</v>
      </c>
      <c r="D82" s="42">
        <v>1710</v>
      </c>
      <c r="E82" s="42">
        <v>1644</v>
      </c>
    </row>
    <row r="83" spans="1:5" x14ac:dyDescent="0.25">
      <c r="A83" s="43">
        <v>72</v>
      </c>
      <c r="B83" s="42">
        <v>1876</v>
      </c>
      <c r="C83" s="42">
        <v>1786</v>
      </c>
      <c r="D83" s="42">
        <v>1706</v>
      </c>
      <c r="E83" s="42">
        <v>1636</v>
      </c>
    </row>
    <row r="84" spans="1:5" x14ac:dyDescent="0.25">
      <c r="A84" s="43">
        <v>73</v>
      </c>
      <c r="B84" s="42">
        <v>1885</v>
      </c>
      <c r="C84" s="42">
        <v>1788</v>
      </c>
      <c r="D84" s="42">
        <v>1703</v>
      </c>
      <c r="E84" s="42">
        <v>1629</v>
      </c>
    </row>
    <row r="85" spans="1:5" x14ac:dyDescent="0.25">
      <c r="A85" s="43">
        <v>74</v>
      </c>
      <c r="B85" s="42">
        <v>1897</v>
      </c>
      <c r="C85" s="42">
        <v>1793</v>
      </c>
      <c r="D85" s="42">
        <v>1701</v>
      </c>
      <c r="E85" s="42">
        <v>1621</v>
      </c>
    </row>
  </sheetData>
  <sheetProtection algorithmName="SHA-512" hashValue="BloIdXLyfi80SKiEp+Y2bhsSww1WwYEdN5lP5VH47IwC6qLmbe1d+RzAr7VP3tQDCySZG9W137qXJaMMJwKf6A==" saltValue="MKhpmPJ1mbV4AVItG94YKg==" spinCount="100000" sheet="1" objects="1" scenarios="1"/>
  <conditionalFormatting sqref="A6:A21">
    <cfRule type="expression" dxfId="123" priority="1" stopIfTrue="1">
      <formula>MOD(ROW(),2)=0</formula>
    </cfRule>
    <cfRule type="expression" dxfId="122" priority="2" stopIfTrue="1">
      <formula>MOD(ROW(),2)&lt;&gt;0</formula>
    </cfRule>
  </conditionalFormatting>
  <conditionalFormatting sqref="B6:E21">
    <cfRule type="expression" dxfId="121" priority="3" stopIfTrue="1">
      <formula>MOD(ROW(),2)=0</formula>
    </cfRule>
    <cfRule type="expression" dxfId="120" priority="4" stopIfTrue="1">
      <formula>MOD(ROW(),2)&lt;&gt;0</formula>
    </cfRule>
  </conditionalFormatting>
  <conditionalFormatting sqref="A26:A85">
    <cfRule type="expression" dxfId="119" priority="5" stopIfTrue="1">
      <formula>MOD(ROW(),2)=0</formula>
    </cfRule>
    <cfRule type="expression" dxfId="118" priority="6" stopIfTrue="1">
      <formula>MOD(ROW(),2)&lt;&gt;0</formula>
    </cfRule>
  </conditionalFormatting>
  <conditionalFormatting sqref="B26:E85">
    <cfRule type="expression" dxfId="117" priority="7" stopIfTrue="1">
      <formula>MOD(ROW(),2)=0</formula>
    </cfRule>
    <cfRule type="expression" dxfId="116"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F2FA-A9FB-4DFA-8C9D-FED587363228}">
  <sheetPr codeName="Sheet64"/>
  <dimension ref="A1:AX75"/>
  <sheetViews>
    <sheetView workbookViewId="0">
      <selection activeCell="B27" sqref="B27:AX75"/>
    </sheetView>
  </sheetViews>
  <sheetFormatPr defaultRowHeight="12.5" x14ac:dyDescent="0.25"/>
  <cols>
    <col min="1" max="1" width="31.54296875" customWidth="1"/>
    <col min="2" max="50"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x-713</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333</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339</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713</v>
      </c>
      <c r="C14" s="49"/>
      <c r="D14" s="49"/>
      <c r="E14" s="49"/>
      <c r="F14" s="49"/>
      <c r="G14" s="49"/>
      <c r="H14" s="49"/>
      <c r="I14" s="49"/>
      <c r="J14" s="49"/>
      <c r="K14" s="49"/>
      <c r="L14" s="49"/>
      <c r="M14" s="49"/>
    </row>
    <row r="15" spans="1:13" x14ac:dyDescent="0.25">
      <c r="A15" s="40" t="s">
        <v>380</v>
      </c>
      <c r="B15" s="49" t="s">
        <v>340</v>
      </c>
      <c r="C15" s="49"/>
      <c r="D15" s="49"/>
      <c r="E15" s="49"/>
      <c r="F15" s="49"/>
      <c r="G15" s="49"/>
      <c r="H15" s="49"/>
      <c r="I15" s="49"/>
      <c r="J15" s="49"/>
      <c r="K15" s="49"/>
      <c r="L15" s="49"/>
      <c r="M15" s="49"/>
    </row>
    <row r="16" spans="1:13" x14ac:dyDescent="0.25">
      <c r="A16" s="40" t="s">
        <v>156</v>
      </c>
      <c r="B16" s="49" t="s">
        <v>277</v>
      </c>
      <c r="C16" s="49"/>
      <c r="D16" s="49"/>
      <c r="E16" s="49"/>
      <c r="F16" s="49"/>
      <c r="G16" s="49"/>
      <c r="H16" s="49"/>
      <c r="I16" s="49"/>
      <c r="J16" s="49"/>
      <c r="K16" s="49"/>
      <c r="L16" s="49"/>
      <c r="M16" s="49"/>
    </row>
    <row r="17" spans="1:50" x14ac:dyDescent="0.25">
      <c r="A17" s="41" t="s">
        <v>381</v>
      </c>
      <c r="B17" s="49"/>
      <c r="C17" s="49"/>
      <c r="D17" s="49"/>
      <c r="E17" s="49"/>
      <c r="F17" s="49"/>
      <c r="G17" s="49"/>
      <c r="H17" s="49"/>
      <c r="I17" s="49"/>
      <c r="J17" s="49"/>
      <c r="K17" s="49"/>
      <c r="L17" s="49"/>
      <c r="M17" s="49"/>
    </row>
    <row r="18" spans="1:50" x14ac:dyDescent="0.25">
      <c r="A18" s="40" t="s">
        <v>158</v>
      </c>
      <c r="B18" s="50">
        <v>45233</v>
      </c>
      <c r="C18" s="50"/>
      <c r="D18" s="50"/>
      <c r="E18" s="50"/>
      <c r="F18" s="50"/>
      <c r="G18" s="50"/>
      <c r="H18" s="50"/>
      <c r="I18" s="50"/>
      <c r="J18" s="50"/>
      <c r="K18" s="50"/>
      <c r="L18" s="50"/>
      <c r="M18" s="50"/>
    </row>
    <row r="19" spans="1:50" x14ac:dyDescent="0.25">
      <c r="A19" s="40" t="s">
        <v>159</v>
      </c>
      <c r="B19" s="50">
        <v>45383</v>
      </c>
      <c r="C19" s="49"/>
      <c r="D19" s="49"/>
      <c r="E19" s="49"/>
      <c r="F19" s="49"/>
      <c r="G19" s="49"/>
      <c r="H19" s="49"/>
      <c r="I19" s="49"/>
      <c r="J19" s="49"/>
      <c r="K19" s="49"/>
      <c r="L19" s="49"/>
      <c r="M19" s="49"/>
    </row>
    <row r="20" spans="1:50" x14ac:dyDescent="0.25">
      <c r="A20" s="40" t="s">
        <v>160</v>
      </c>
      <c r="B20" s="49" t="s">
        <v>169</v>
      </c>
      <c r="C20" s="49"/>
      <c r="D20" s="49"/>
      <c r="E20" s="49"/>
      <c r="F20" s="49"/>
      <c r="G20" s="49"/>
      <c r="H20" s="49"/>
      <c r="I20" s="49"/>
      <c r="J20" s="49"/>
      <c r="K20" s="49"/>
      <c r="L20" s="49"/>
      <c r="M20" s="49"/>
    </row>
    <row r="21" spans="1:50" x14ac:dyDescent="0.25">
      <c r="A21" s="40" t="s">
        <v>382</v>
      </c>
      <c r="B21" s="49" t="s">
        <v>85</v>
      </c>
      <c r="C21" s="49"/>
      <c r="D21" s="49"/>
      <c r="E21" s="49"/>
      <c r="F21" s="49"/>
      <c r="G21" s="49"/>
      <c r="H21" s="49"/>
      <c r="I21" s="49"/>
      <c r="J21" s="49"/>
      <c r="K21" s="49"/>
      <c r="L21" s="49"/>
      <c r="M21" s="49"/>
    </row>
    <row r="23" spans="1:50" x14ac:dyDescent="0.25">
      <c r="A23" s="23" t="str">
        <f>HYPERLINK("#'Factor List'!A1", "Back to Factor List")</f>
        <v>Back to Factor List</v>
      </c>
      <c r="B23" s="23" t="str">
        <f>HYPERLINK("#'Assumptions'!A1", "Assumptions")</f>
        <v>Assumptions</v>
      </c>
    </row>
    <row r="26" spans="1:50" s="57" customFormat="1" ht="26" x14ac:dyDescent="0.25">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row>
    <row r="27" spans="1:50" x14ac:dyDescent="0.25">
      <c r="A27" s="43">
        <v>16</v>
      </c>
      <c r="B27" s="44">
        <v>75.84</v>
      </c>
      <c r="C27" s="44">
        <v>38.619999999999997</v>
      </c>
      <c r="D27" s="44">
        <v>26.22</v>
      </c>
      <c r="E27" s="44">
        <v>20.02</v>
      </c>
      <c r="F27" s="44">
        <v>16.3</v>
      </c>
      <c r="G27" s="44">
        <v>13.83</v>
      </c>
      <c r="H27" s="44">
        <v>12.07</v>
      </c>
      <c r="I27" s="44">
        <v>10.75</v>
      </c>
      <c r="J27" s="44">
        <v>9.7200000000000006</v>
      </c>
      <c r="K27" s="44">
        <v>8.9</v>
      </c>
      <c r="L27" s="44">
        <v>8.23</v>
      </c>
      <c r="M27" s="44">
        <v>7.68</v>
      </c>
      <c r="N27" s="44">
        <v>7.21</v>
      </c>
      <c r="O27" s="44">
        <v>6.81</v>
      </c>
      <c r="P27" s="44">
        <v>6.46</v>
      </c>
      <c r="Q27" s="44">
        <v>6.16</v>
      </c>
      <c r="R27" s="44">
        <v>5.89</v>
      </c>
      <c r="S27" s="44">
        <v>5.66</v>
      </c>
      <c r="T27" s="44">
        <v>5.45</v>
      </c>
      <c r="U27" s="44">
        <v>5.26</v>
      </c>
      <c r="V27" s="44">
        <v>5.09</v>
      </c>
      <c r="W27" s="44">
        <v>4.9400000000000004</v>
      </c>
      <c r="X27" s="44">
        <v>4.8</v>
      </c>
      <c r="Y27" s="44">
        <v>4.68</v>
      </c>
      <c r="Z27" s="44">
        <v>4.5599999999999996</v>
      </c>
      <c r="AA27" s="44">
        <v>4.46</v>
      </c>
      <c r="AB27" s="44">
        <v>4.3600000000000003</v>
      </c>
      <c r="AC27" s="44">
        <v>4.2699999999999996</v>
      </c>
      <c r="AD27" s="44">
        <v>4.1900000000000004</v>
      </c>
      <c r="AE27" s="44">
        <v>4.1100000000000003</v>
      </c>
      <c r="AF27" s="44">
        <v>4.04</v>
      </c>
      <c r="AG27" s="44">
        <v>3.97</v>
      </c>
      <c r="AH27" s="44">
        <v>3.91</v>
      </c>
      <c r="AI27" s="44">
        <v>3.85</v>
      </c>
      <c r="AJ27" s="44">
        <v>3.8</v>
      </c>
      <c r="AK27" s="44">
        <v>3.75</v>
      </c>
      <c r="AL27" s="44">
        <v>3.7</v>
      </c>
      <c r="AM27" s="44">
        <v>3.66</v>
      </c>
      <c r="AN27" s="44">
        <v>3.62</v>
      </c>
      <c r="AO27" s="44">
        <v>3.58</v>
      </c>
      <c r="AP27" s="44">
        <v>3.54</v>
      </c>
      <c r="AQ27" s="44">
        <v>3.51</v>
      </c>
      <c r="AR27" s="44">
        <v>3.48</v>
      </c>
      <c r="AS27" s="44">
        <v>3.45</v>
      </c>
      <c r="AT27" s="44">
        <v>3.42</v>
      </c>
      <c r="AU27" s="44">
        <v>3.4</v>
      </c>
      <c r="AV27" s="44">
        <v>3.37</v>
      </c>
      <c r="AW27" s="44">
        <v>3.35</v>
      </c>
      <c r="AX27" s="44">
        <v>3.31</v>
      </c>
    </row>
    <row r="28" spans="1:50" x14ac:dyDescent="0.25">
      <c r="A28" s="43">
        <v>17</v>
      </c>
      <c r="B28" s="44">
        <v>76.95</v>
      </c>
      <c r="C28" s="44">
        <v>39.18</v>
      </c>
      <c r="D28" s="44">
        <v>26.6</v>
      </c>
      <c r="E28" s="44">
        <v>20.309999999999999</v>
      </c>
      <c r="F28" s="44">
        <v>16.54</v>
      </c>
      <c r="G28" s="44">
        <v>14.03</v>
      </c>
      <c r="H28" s="44">
        <v>12.24</v>
      </c>
      <c r="I28" s="44">
        <v>10.9</v>
      </c>
      <c r="J28" s="44">
        <v>9.86</v>
      </c>
      <c r="K28" s="44">
        <v>9.0299999999999994</v>
      </c>
      <c r="L28" s="44">
        <v>8.35</v>
      </c>
      <c r="M28" s="44">
        <v>7.79</v>
      </c>
      <c r="N28" s="44">
        <v>7.31</v>
      </c>
      <c r="O28" s="44">
        <v>6.91</v>
      </c>
      <c r="P28" s="44">
        <v>6.56</v>
      </c>
      <c r="Q28" s="44">
        <v>6.25</v>
      </c>
      <c r="R28" s="44">
        <v>5.98</v>
      </c>
      <c r="S28" s="44">
        <v>5.74</v>
      </c>
      <c r="T28" s="44">
        <v>5.53</v>
      </c>
      <c r="U28" s="44">
        <v>5.34</v>
      </c>
      <c r="V28" s="44">
        <v>5.17</v>
      </c>
      <c r="W28" s="44">
        <v>5.0199999999999996</v>
      </c>
      <c r="X28" s="44">
        <v>4.88</v>
      </c>
      <c r="Y28" s="44">
        <v>4.75</v>
      </c>
      <c r="Z28" s="44">
        <v>4.63</v>
      </c>
      <c r="AA28" s="44">
        <v>4.5199999999999996</v>
      </c>
      <c r="AB28" s="44">
        <v>4.42</v>
      </c>
      <c r="AC28" s="44">
        <v>4.33</v>
      </c>
      <c r="AD28" s="44">
        <v>4.25</v>
      </c>
      <c r="AE28" s="44">
        <v>4.17</v>
      </c>
      <c r="AF28" s="44">
        <v>4.0999999999999996</v>
      </c>
      <c r="AG28" s="44">
        <v>4.03</v>
      </c>
      <c r="AH28" s="44">
        <v>3.97</v>
      </c>
      <c r="AI28" s="44">
        <v>3.91</v>
      </c>
      <c r="AJ28" s="44">
        <v>3.86</v>
      </c>
      <c r="AK28" s="44">
        <v>3.81</v>
      </c>
      <c r="AL28" s="44">
        <v>3.76</v>
      </c>
      <c r="AM28" s="44">
        <v>3.71</v>
      </c>
      <c r="AN28" s="44">
        <v>3.67</v>
      </c>
      <c r="AO28" s="44">
        <v>3.63</v>
      </c>
      <c r="AP28" s="44">
        <v>3.6</v>
      </c>
      <c r="AQ28" s="44">
        <v>3.57</v>
      </c>
      <c r="AR28" s="44">
        <v>3.53</v>
      </c>
      <c r="AS28" s="44">
        <v>3.5</v>
      </c>
      <c r="AT28" s="44">
        <v>3.48</v>
      </c>
      <c r="AU28" s="44">
        <v>3.45</v>
      </c>
      <c r="AV28" s="44">
        <v>3.43</v>
      </c>
      <c r="AW28" s="44">
        <v>3.42</v>
      </c>
      <c r="AX28" s="44"/>
    </row>
    <row r="29" spans="1:50" x14ac:dyDescent="0.25">
      <c r="A29" s="43">
        <v>18</v>
      </c>
      <c r="B29" s="44">
        <v>78.069999999999993</v>
      </c>
      <c r="C29" s="44">
        <v>39.75</v>
      </c>
      <c r="D29" s="44">
        <v>26.99</v>
      </c>
      <c r="E29" s="44">
        <v>20.61</v>
      </c>
      <c r="F29" s="44">
        <v>16.79</v>
      </c>
      <c r="G29" s="44">
        <v>14.24</v>
      </c>
      <c r="H29" s="44">
        <v>12.42</v>
      </c>
      <c r="I29" s="44">
        <v>11.06</v>
      </c>
      <c r="J29" s="44">
        <v>10.01</v>
      </c>
      <c r="K29" s="44">
        <v>9.16</v>
      </c>
      <c r="L29" s="44">
        <v>8.48</v>
      </c>
      <c r="M29" s="44">
        <v>7.9</v>
      </c>
      <c r="N29" s="44">
        <v>7.42</v>
      </c>
      <c r="O29" s="44">
        <v>7.01</v>
      </c>
      <c r="P29" s="44">
        <v>6.65</v>
      </c>
      <c r="Q29" s="44">
        <v>6.34</v>
      </c>
      <c r="R29" s="44">
        <v>6.07</v>
      </c>
      <c r="S29" s="44">
        <v>5.83</v>
      </c>
      <c r="T29" s="44">
        <v>5.61</v>
      </c>
      <c r="U29" s="44">
        <v>5.42</v>
      </c>
      <c r="V29" s="44">
        <v>5.25</v>
      </c>
      <c r="W29" s="44">
        <v>5.09</v>
      </c>
      <c r="X29" s="44">
        <v>4.95</v>
      </c>
      <c r="Y29" s="44">
        <v>4.82</v>
      </c>
      <c r="Z29" s="44">
        <v>4.7</v>
      </c>
      <c r="AA29" s="44">
        <v>4.59</v>
      </c>
      <c r="AB29" s="44">
        <v>4.49</v>
      </c>
      <c r="AC29" s="44">
        <v>4.4000000000000004</v>
      </c>
      <c r="AD29" s="44">
        <v>4.3099999999999996</v>
      </c>
      <c r="AE29" s="44">
        <v>4.2300000000000004</v>
      </c>
      <c r="AF29" s="44">
        <v>4.16</v>
      </c>
      <c r="AG29" s="44">
        <v>4.09</v>
      </c>
      <c r="AH29" s="44">
        <v>4.03</v>
      </c>
      <c r="AI29" s="44">
        <v>3.97</v>
      </c>
      <c r="AJ29" s="44">
        <v>3.92</v>
      </c>
      <c r="AK29" s="44">
        <v>3.86</v>
      </c>
      <c r="AL29" s="44">
        <v>3.82</v>
      </c>
      <c r="AM29" s="44">
        <v>3.77</v>
      </c>
      <c r="AN29" s="44">
        <v>3.73</v>
      </c>
      <c r="AO29" s="44">
        <v>3.69</v>
      </c>
      <c r="AP29" s="44">
        <v>3.66</v>
      </c>
      <c r="AQ29" s="44">
        <v>3.62</v>
      </c>
      <c r="AR29" s="44">
        <v>3.59</v>
      </c>
      <c r="AS29" s="44">
        <v>3.56</v>
      </c>
      <c r="AT29" s="44">
        <v>3.53</v>
      </c>
      <c r="AU29" s="44">
        <v>3.51</v>
      </c>
      <c r="AV29" s="44">
        <v>3.5</v>
      </c>
      <c r="AW29" s="44"/>
      <c r="AX29" s="44"/>
    </row>
    <row r="30" spans="1:50" x14ac:dyDescent="0.25">
      <c r="A30" s="43">
        <v>19</v>
      </c>
      <c r="B30" s="44">
        <v>79.22</v>
      </c>
      <c r="C30" s="44">
        <v>40.340000000000003</v>
      </c>
      <c r="D30" s="44">
        <v>27.38</v>
      </c>
      <c r="E30" s="44">
        <v>20.91</v>
      </c>
      <c r="F30" s="44">
        <v>17.03</v>
      </c>
      <c r="G30" s="44">
        <v>14.45</v>
      </c>
      <c r="H30" s="44">
        <v>12.61</v>
      </c>
      <c r="I30" s="44">
        <v>11.23</v>
      </c>
      <c r="J30" s="44">
        <v>10.15</v>
      </c>
      <c r="K30" s="44">
        <v>9.3000000000000007</v>
      </c>
      <c r="L30" s="44">
        <v>8.6</v>
      </c>
      <c r="M30" s="44">
        <v>8.02</v>
      </c>
      <c r="N30" s="44">
        <v>7.53</v>
      </c>
      <c r="O30" s="44">
        <v>7.11</v>
      </c>
      <c r="P30" s="44">
        <v>6.75</v>
      </c>
      <c r="Q30" s="44">
        <v>6.44</v>
      </c>
      <c r="R30" s="44">
        <v>6.16</v>
      </c>
      <c r="S30" s="44">
        <v>5.92</v>
      </c>
      <c r="T30" s="44">
        <v>5.7</v>
      </c>
      <c r="U30" s="44">
        <v>5.5</v>
      </c>
      <c r="V30" s="44">
        <v>5.33</v>
      </c>
      <c r="W30" s="44">
        <v>5.17</v>
      </c>
      <c r="X30" s="44">
        <v>5.0199999999999996</v>
      </c>
      <c r="Y30" s="44">
        <v>4.8899999999999997</v>
      </c>
      <c r="Z30" s="44">
        <v>4.7699999999999996</v>
      </c>
      <c r="AA30" s="44">
        <v>4.66</v>
      </c>
      <c r="AB30" s="44">
        <v>4.5599999999999996</v>
      </c>
      <c r="AC30" s="44">
        <v>4.46</v>
      </c>
      <c r="AD30" s="44">
        <v>4.38</v>
      </c>
      <c r="AE30" s="44">
        <v>4.3</v>
      </c>
      <c r="AF30" s="44">
        <v>4.22</v>
      </c>
      <c r="AG30" s="44">
        <v>4.16</v>
      </c>
      <c r="AH30" s="44">
        <v>4.09</v>
      </c>
      <c r="AI30" s="44">
        <v>4.03</v>
      </c>
      <c r="AJ30" s="44">
        <v>3.98</v>
      </c>
      <c r="AK30" s="44">
        <v>3.93</v>
      </c>
      <c r="AL30" s="44">
        <v>3.88</v>
      </c>
      <c r="AM30" s="44">
        <v>3.83</v>
      </c>
      <c r="AN30" s="44">
        <v>3.79</v>
      </c>
      <c r="AO30" s="44">
        <v>3.75</v>
      </c>
      <c r="AP30" s="44">
        <v>3.71</v>
      </c>
      <c r="AQ30" s="44">
        <v>3.68</v>
      </c>
      <c r="AR30" s="44">
        <v>3.65</v>
      </c>
      <c r="AS30" s="44">
        <v>3.62</v>
      </c>
      <c r="AT30" s="44">
        <v>3.59</v>
      </c>
      <c r="AU30" s="44">
        <v>3.58</v>
      </c>
      <c r="AV30" s="44"/>
      <c r="AW30" s="44"/>
      <c r="AX30" s="44"/>
    </row>
    <row r="31" spans="1:50" x14ac:dyDescent="0.25">
      <c r="A31" s="43">
        <v>20</v>
      </c>
      <c r="B31" s="44">
        <v>80.37</v>
      </c>
      <c r="C31" s="44">
        <v>40.93</v>
      </c>
      <c r="D31" s="44">
        <v>27.79</v>
      </c>
      <c r="E31" s="44">
        <v>21.22</v>
      </c>
      <c r="F31" s="44">
        <v>17.28</v>
      </c>
      <c r="G31" s="44">
        <v>14.66</v>
      </c>
      <c r="H31" s="44">
        <v>12.79</v>
      </c>
      <c r="I31" s="44">
        <v>11.39</v>
      </c>
      <c r="J31" s="44">
        <v>10.3</v>
      </c>
      <c r="K31" s="44">
        <v>9.44</v>
      </c>
      <c r="L31" s="44">
        <v>8.73</v>
      </c>
      <c r="M31" s="44">
        <v>8.14</v>
      </c>
      <c r="N31" s="44">
        <v>7.64</v>
      </c>
      <c r="O31" s="44">
        <v>7.22</v>
      </c>
      <c r="P31" s="44">
        <v>6.85</v>
      </c>
      <c r="Q31" s="44">
        <v>6.53</v>
      </c>
      <c r="R31" s="44">
        <v>6.25</v>
      </c>
      <c r="S31" s="44">
        <v>6</v>
      </c>
      <c r="T31" s="44">
        <v>5.78</v>
      </c>
      <c r="U31" s="44">
        <v>5.58</v>
      </c>
      <c r="V31" s="44">
        <v>5.41</v>
      </c>
      <c r="W31" s="44">
        <v>5.24</v>
      </c>
      <c r="X31" s="44">
        <v>5.0999999999999996</v>
      </c>
      <c r="Y31" s="44">
        <v>4.96</v>
      </c>
      <c r="Z31" s="44">
        <v>4.84</v>
      </c>
      <c r="AA31" s="44">
        <v>4.7300000000000004</v>
      </c>
      <c r="AB31" s="44">
        <v>4.63</v>
      </c>
      <c r="AC31" s="44">
        <v>4.53</v>
      </c>
      <c r="AD31" s="44">
        <v>4.4400000000000004</v>
      </c>
      <c r="AE31" s="44">
        <v>4.3600000000000003</v>
      </c>
      <c r="AF31" s="44">
        <v>4.29</v>
      </c>
      <c r="AG31" s="44">
        <v>4.22</v>
      </c>
      <c r="AH31" s="44">
        <v>4.1500000000000004</v>
      </c>
      <c r="AI31" s="44">
        <v>4.09</v>
      </c>
      <c r="AJ31" s="44">
        <v>4.04</v>
      </c>
      <c r="AK31" s="44">
        <v>3.99</v>
      </c>
      <c r="AL31" s="44">
        <v>3.94</v>
      </c>
      <c r="AM31" s="44">
        <v>3.89</v>
      </c>
      <c r="AN31" s="44">
        <v>3.85</v>
      </c>
      <c r="AO31" s="44">
        <v>3.81</v>
      </c>
      <c r="AP31" s="44">
        <v>3.78</v>
      </c>
      <c r="AQ31" s="44">
        <v>3.74</v>
      </c>
      <c r="AR31" s="44">
        <v>3.71</v>
      </c>
      <c r="AS31" s="44">
        <v>3.68</v>
      </c>
      <c r="AT31" s="44">
        <v>3.67</v>
      </c>
      <c r="AU31" s="44"/>
      <c r="AV31" s="44"/>
      <c r="AW31" s="44"/>
      <c r="AX31" s="44"/>
    </row>
    <row r="32" spans="1:50" x14ac:dyDescent="0.25">
      <c r="A32" s="43">
        <v>21</v>
      </c>
      <c r="B32" s="44">
        <v>81.55</v>
      </c>
      <c r="C32" s="44">
        <v>41.53</v>
      </c>
      <c r="D32" s="44">
        <v>28.19</v>
      </c>
      <c r="E32" s="44">
        <v>21.53</v>
      </c>
      <c r="F32" s="44">
        <v>17.54</v>
      </c>
      <c r="G32" s="44">
        <v>14.88</v>
      </c>
      <c r="H32" s="44">
        <v>12.98</v>
      </c>
      <c r="I32" s="44">
        <v>11.56</v>
      </c>
      <c r="J32" s="44">
        <v>10.46</v>
      </c>
      <c r="K32" s="44">
        <v>9.58</v>
      </c>
      <c r="L32" s="44">
        <v>8.86</v>
      </c>
      <c r="M32" s="44">
        <v>8.26</v>
      </c>
      <c r="N32" s="44">
        <v>7.76</v>
      </c>
      <c r="O32" s="44">
        <v>7.33</v>
      </c>
      <c r="P32" s="44">
        <v>6.95</v>
      </c>
      <c r="Q32" s="44">
        <v>6.63</v>
      </c>
      <c r="R32" s="44">
        <v>6.34</v>
      </c>
      <c r="S32" s="44">
        <v>6.09</v>
      </c>
      <c r="T32" s="44">
        <v>5.87</v>
      </c>
      <c r="U32" s="44">
        <v>5.67</v>
      </c>
      <c r="V32" s="44">
        <v>5.49</v>
      </c>
      <c r="W32" s="44">
        <v>5.32</v>
      </c>
      <c r="X32" s="44">
        <v>5.17</v>
      </c>
      <c r="Y32" s="44">
        <v>5.04</v>
      </c>
      <c r="Z32" s="44">
        <v>4.91</v>
      </c>
      <c r="AA32" s="44">
        <v>4.8</v>
      </c>
      <c r="AB32" s="44">
        <v>4.7</v>
      </c>
      <c r="AC32" s="44">
        <v>4.5999999999999996</v>
      </c>
      <c r="AD32" s="44">
        <v>4.51</v>
      </c>
      <c r="AE32" s="44">
        <v>4.43</v>
      </c>
      <c r="AF32" s="44">
        <v>4.3499999999999996</v>
      </c>
      <c r="AG32" s="44">
        <v>4.28</v>
      </c>
      <c r="AH32" s="44">
        <v>4.22</v>
      </c>
      <c r="AI32" s="44">
        <v>4.16</v>
      </c>
      <c r="AJ32" s="44">
        <v>4.0999999999999996</v>
      </c>
      <c r="AK32" s="44">
        <v>4.05</v>
      </c>
      <c r="AL32" s="44">
        <v>4</v>
      </c>
      <c r="AM32" s="44">
        <v>3.96</v>
      </c>
      <c r="AN32" s="44">
        <v>3.91</v>
      </c>
      <c r="AO32" s="44">
        <v>3.87</v>
      </c>
      <c r="AP32" s="44">
        <v>3.84</v>
      </c>
      <c r="AQ32" s="44">
        <v>3.8</v>
      </c>
      <c r="AR32" s="44">
        <v>3.77</v>
      </c>
      <c r="AS32" s="44">
        <v>3.76</v>
      </c>
      <c r="AT32" s="44"/>
      <c r="AU32" s="44"/>
      <c r="AV32" s="44"/>
      <c r="AW32" s="44"/>
      <c r="AX32" s="44"/>
    </row>
    <row r="33" spans="1:50" x14ac:dyDescent="0.25">
      <c r="A33" s="43">
        <v>22</v>
      </c>
      <c r="B33" s="44">
        <v>82.74</v>
      </c>
      <c r="C33" s="44">
        <v>42.13</v>
      </c>
      <c r="D33" s="44">
        <v>28.6</v>
      </c>
      <c r="E33" s="44">
        <v>21.84</v>
      </c>
      <c r="F33" s="44">
        <v>17.79</v>
      </c>
      <c r="G33" s="44">
        <v>15.09</v>
      </c>
      <c r="H33" s="44">
        <v>13.17</v>
      </c>
      <c r="I33" s="44">
        <v>11.73</v>
      </c>
      <c r="J33" s="44">
        <v>10.61</v>
      </c>
      <c r="K33" s="44">
        <v>9.7200000000000006</v>
      </c>
      <c r="L33" s="44">
        <v>8.99</v>
      </c>
      <c r="M33" s="44">
        <v>8.3800000000000008</v>
      </c>
      <c r="N33" s="44">
        <v>7.87</v>
      </c>
      <c r="O33" s="44">
        <v>7.43</v>
      </c>
      <c r="P33" s="44">
        <v>7.06</v>
      </c>
      <c r="Q33" s="44">
        <v>6.73</v>
      </c>
      <c r="R33" s="44">
        <v>6.44</v>
      </c>
      <c r="S33" s="44">
        <v>6.18</v>
      </c>
      <c r="T33" s="44">
        <v>5.96</v>
      </c>
      <c r="U33" s="44">
        <v>5.75</v>
      </c>
      <c r="V33" s="44">
        <v>5.57</v>
      </c>
      <c r="W33" s="44">
        <v>5.4</v>
      </c>
      <c r="X33" s="44">
        <v>5.25</v>
      </c>
      <c r="Y33" s="44">
        <v>5.1100000000000003</v>
      </c>
      <c r="Z33" s="44">
        <v>4.99</v>
      </c>
      <c r="AA33" s="44">
        <v>4.87</v>
      </c>
      <c r="AB33" s="44">
        <v>4.7699999999999996</v>
      </c>
      <c r="AC33" s="44">
        <v>4.67</v>
      </c>
      <c r="AD33" s="44">
        <v>4.58</v>
      </c>
      <c r="AE33" s="44">
        <v>4.5</v>
      </c>
      <c r="AF33" s="44">
        <v>4.42</v>
      </c>
      <c r="AG33" s="44">
        <v>4.3499999999999996</v>
      </c>
      <c r="AH33" s="44">
        <v>4.28</v>
      </c>
      <c r="AI33" s="44">
        <v>4.22</v>
      </c>
      <c r="AJ33" s="44">
        <v>4.17</v>
      </c>
      <c r="AK33" s="44">
        <v>4.1100000000000003</v>
      </c>
      <c r="AL33" s="44">
        <v>4.0599999999999996</v>
      </c>
      <c r="AM33" s="44">
        <v>4.0199999999999996</v>
      </c>
      <c r="AN33" s="44">
        <v>3.98</v>
      </c>
      <c r="AO33" s="44">
        <v>3.94</v>
      </c>
      <c r="AP33" s="44">
        <v>3.9</v>
      </c>
      <c r="AQ33" s="44">
        <v>3.87</v>
      </c>
      <c r="AR33" s="44">
        <v>3.85</v>
      </c>
      <c r="AS33" s="44"/>
      <c r="AT33" s="44"/>
      <c r="AU33" s="44"/>
      <c r="AV33" s="44"/>
      <c r="AW33" s="44"/>
      <c r="AX33" s="44"/>
    </row>
    <row r="34" spans="1:50" x14ac:dyDescent="0.25">
      <c r="A34" s="43">
        <v>23</v>
      </c>
      <c r="B34" s="44">
        <v>83.93</v>
      </c>
      <c r="C34" s="44">
        <v>42.74</v>
      </c>
      <c r="D34" s="44">
        <v>29.02</v>
      </c>
      <c r="E34" s="44">
        <v>22.16</v>
      </c>
      <c r="F34" s="44">
        <v>18.05</v>
      </c>
      <c r="G34" s="44">
        <v>15.31</v>
      </c>
      <c r="H34" s="44">
        <v>13.36</v>
      </c>
      <c r="I34" s="44">
        <v>11.9</v>
      </c>
      <c r="J34" s="44">
        <v>10.76</v>
      </c>
      <c r="K34" s="44">
        <v>9.86</v>
      </c>
      <c r="L34" s="44">
        <v>9.1199999999999992</v>
      </c>
      <c r="M34" s="44">
        <v>8.5</v>
      </c>
      <c r="N34" s="44">
        <v>7.98</v>
      </c>
      <c r="O34" s="44">
        <v>7.54</v>
      </c>
      <c r="P34" s="44">
        <v>7.16</v>
      </c>
      <c r="Q34" s="44">
        <v>6.83</v>
      </c>
      <c r="R34" s="44">
        <v>6.53</v>
      </c>
      <c r="S34" s="44">
        <v>6.27</v>
      </c>
      <c r="T34" s="44">
        <v>6.04</v>
      </c>
      <c r="U34" s="44">
        <v>5.84</v>
      </c>
      <c r="V34" s="44">
        <v>5.65</v>
      </c>
      <c r="W34" s="44">
        <v>5.48</v>
      </c>
      <c r="X34" s="44">
        <v>5.33</v>
      </c>
      <c r="Y34" s="44">
        <v>5.19</v>
      </c>
      <c r="Z34" s="44">
        <v>5.0599999999999996</v>
      </c>
      <c r="AA34" s="44">
        <v>4.95</v>
      </c>
      <c r="AB34" s="44">
        <v>4.84</v>
      </c>
      <c r="AC34" s="44">
        <v>4.74</v>
      </c>
      <c r="AD34" s="44">
        <v>4.6500000000000004</v>
      </c>
      <c r="AE34" s="44">
        <v>4.57</v>
      </c>
      <c r="AF34" s="44">
        <v>4.49</v>
      </c>
      <c r="AG34" s="44">
        <v>4.42</v>
      </c>
      <c r="AH34" s="44">
        <v>4.3499999999999996</v>
      </c>
      <c r="AI34" s="44">
        <v>4.29</v>
      </c>
      <c r="AJ34" s="44">
        <v>4.2300000000000004</v>
      </c>
      <c r="AK34" s="44">
        <v>4.18</v>
      </c>
      <c r="AL34" s="44">
        <v>4.13</v>
      </c>
      <c r="AM34" s="44">
        <v>4.08</v>
      </c>
      <c r="AN34" s="44">
        <v>4.04</v>
      </c>
      <c r="AO34" s="44">
        <v>4</v>
      </c>
      <c r="AP34" s="44">
        <v>3.97</v>
      </c>
      <c r="AQ34" s="44">
        <v>3.95</v>
      </c>
      <c r="AR34" s="44"/>
      <c r="AS34" s="44"/>
      <c r="AT34" s="44"/>
      <c r="AU34" s="44"/>
      <c r="AV34" s="44"/>
      <c r="AW34" s="44"/>
      <c r="AX34" s="44"/>
    </row>
    <row r="35" spans="1:50" x14ac:dyDescent="0.25">
      <c r="A35" s="43">
        <v>24</v>
      </c>
      <c r="B35" s="44">
        <v>85.14</v>
      </c>
      <c r="C35" s="44">
        <v>43.36</v>
      </c>
      <c r="D35" s="44">
        <v>29.43</v>
      </c>
      <c r="E35" s="44">
        <v>22.48</v>
      </c>
      <c r="F35" s="44">
        <v>18.309999999999999</v>
      </c>
      <c r="G35" s="44">
        <v>15.53</v>
      </c>
      <c r="H35" s="44">
        <v>13.55</v>
      </c>
      <c r="I35" s="44">
        <v>12.07</v>
      </c>
      <c r="J35" s="44">
        <v>10.92</v>
      </c>
      <c r="K35" s="44">
        <v>10</v>
      </c>
      <c r="L35" s="44">
        <v>9.25</v>
      </c>
      <c r="M35" s="44">
        <v>8.6300000000000008</v>
      </c>
      <c r="N35" s="44">
        <v>8.1</v>
      </c>
      <c r="O35" s="44">
        <v>7.65</v>
      </c>
      <c r="P35" s="44">
        <v>7.26</v>
      </c>
      <c r="Q35" s="44">
        <v>6.93</v>
      </c>
      <c r="R35" s="44">
        <v>6.63</v>
      </c>
      <c r="S35" s="44">
        <v>6.37</v>
      </c>
      <c r="T35" s="44">
        <v>6.13</v>
      </c>
      <c r="U35" s="44">
        <v>5.92</v>
      </c>
      <c r="V35" s="44">
        <v>5.73</v>
      </c>
      <c r="W35" s="44">
        <v>5.56</v>
      </c>
      <c r="X35" s="44">
        <v>5.41</v>
      </c>
      <c r="Y35" s="44">
        <v>5.27</v>
      </c>
      <c r="Z35" s="44">
        <v>5.14</v>
      </c>
      <c r="AA35" s="44">
        <v>5.0199999999999996</v>
      </c>
      <c r="AB35" s="44">
        <v>4.91</v>
      </c>
      <c r="AC35" s="44">
        <v>4.8099999999999996</v>
      </c>
      <c r="AD35" s="44">
        <v>4.72</v>
      </c>
      <c r="AE35" s="44">
        <v>4.6399999999999997</v>
      </c>
      <c r="AF35" s="44">
        <v>4.5599999999999996</v>
      </c>
      <c r="AG35" s="44">
        <v>4.49</v>
      </c>
      <c r="AH35" s="44">
        <v>4.42</v>
      </c>
      <c r="AI35" s="44">
        <v>4.3600000000000003</v>
      </c>
      <c r="AJ35" s="44">
        <v>4.3</v>
      </c>
      <c r="AK35" s="44">
        <v>4.25</v>
      </c>
      <c r="AL35" s="44">
        <v>4.2</v>
      </c>
      <c r="AM35" s="44">
        <v>4.1500000000000004</v>
      </c>
      <c r="AN35" s="44">
        <v>4.1100000000000003</v>
      </c>
      <c r="AO35" s="44">
        <v>4.07</v>
      </c>
      <c r="AP35" s="44">
        <v>4.05</v>
      </c>
      <c r="AQ35" s="44"/>
      <c r="AR35" s="44"/>
      <c r="AS35" s="44"/>
      <c r="AT35" s="44"/>
      <c r="AU35" s="44"/>
      <c r="AV35" s="44"/>
      <c r="AW35" s="44"/>
      <c r="AX35" s="44"/>
    </row>
    <row r="36" spans="1:50" x14ac:dyDescent="0.25">
      <c r="A36" s="43">
        <v>25</v>
      </c>
      <c r="B36" s="44">
        <v>86.37</v>
      </c>
      <c r="C36" s="44">
        <v>43.98</v>
      </c>
      <c r="D36" s="44">
        <v>29.86</v>
      </c>
      <c r="E36" s="44">
        <v>22.8</v>
      </c>
      <c r="F36" s="44">
        <v>18.57</v>
      </c>
      <c r="G36" s="44">
        <v>15.76</v>
      </c>
      <c r="H36" s="44">
        <v>13.75</v>
      </c>
      <c r="I36" s="44">
        <v>12.24</v>
      </c>
      <c r="J36" s="44">
        <v>11.08</v>
      </c>
      <c r="K36" s="44">
        <v>10.15</v>
      </c>
      <c r="L36" s="44">
        <v>9.3800000000000008</v>
      </c>
      <c r="M36" s="44">
        <v>8.75</v>
      </c>
      <c r="N36" s="44">
        <v>8.2200000000000006</v>
      </c>
      <c r="O36" s="44">
        <v>7.76</v>
      </c>
      <c r="P36" s="44">
        <v>7.37</v>
      </c>
      <c r="Q36" s="44">
        <v>7.03</v>
      </c>
      <c r="R36" s="44">
        <v>6.73</v>
      </c>
      <c r="S36" s="44">
        <v>6.46</v>
      </c>
      <c r="T36" s="44">
        <v>6.22</v>
      </c>
      <c r="U36" s="44">
        <v>6.01</v>
      </c>
      <c r="V36" s="44">
        <v>5.82</v>
      </c>
      <c r="W36" s="44">
        <v>5.65</v>
      </c>
      <c r="X36" s="44">
        <v>5.49</v>
      </c>
      <c r="Y36" s="44">
        <v>5.35</v>
      </c>
      <c r="Z36" s="44">
        <v>5.22</v>
      </c>
      <c r="AA36" s="44">
        <v>5.0999999999999996</v>
      </c>
      <c r="AB36" s="44">
        <v>4.99</v>
      </c>
      <c r="AC36" s="44">
        <v>4.8899999999999997</v>
      </c>
      <c r="AD36" s="44">
        <v>4.79</v>
      </c>
      <c r="AE36" s="44">
        <v>4.71</v>
      </c>
      <c r="AF36" s="44">
        <v>4.63</v>
      </c>
      <c r="AG36" s="44">
        <v>4.5599999999999996</v>
      </c>
      <c r="AH36" s="44">
        <v>4.49</v>
      </c>
      <c r="AI36" s="44">
        <v>4.43</v>
      </c>
      <c r="AJ36" s="44">
        <v>4.37</v>
      </c>
      <c r="AK36" s="44">
        <v>4.32</v>
      </c>
      <c r="AL36" s="44">
        <v>4.2699999999999996</v>
      </c>
      <c r="AM36" s="44">
        <v>4.22</v>
      </c>
      <c r="AN36" s="44">
        <v>4.18</v>
      </c>
      <c r="AO36" s="44">
        <v>4.1500000000000004</v>
      </c>
      <c r="AP36" s="44"/>
      <c r="AQ36" s="44"/>
      <c r="AR36" s="44"/>
      <c r="AS36" s="44"/>
      <c r="AT36" s="44"/>
      <c r="AU36" s="44"/>
      <c r="AV36" s="44"/>
      <c r="AW36" s="44"/>
      <c r="AX36" s="44"/>
    </row>
    <row r="37" spans="1:50" x14ac:dyDescent="0.25">
      <c r="A37" s="43">
        <v>26</v>
      </c>
      <c r="B37" s="44">
        <v>87.62</v>
      </c>
      <c r="C37" s="44">
        <v>44.62</v>
      </c>
      <c r="D37" s="44">
        <v>30.29</v>
      </c>
      <c r="E37" s="44">
        <v>23.13</v>
      </c>
      <c r="F37" s="44">
        <v>18.84</v>
      </c>
      <c r="G37" s="44">
        <v>15.99</v>
      </c>
      <c r="H37" s="44">
        <v>13.95</v>
      </c>
      <c r="I37" s="44">
        <v>12.42</v>
      </c>
      <c r="J37" s="44">
        <v>11.24</v>
      </c>
      <c r="K37" s="44">
        <v>10.29</v>
      </c>
      <c r="L37" s="44">
        <v>9.52</v>
      </c>
      <c r="M37" s="44">
        <v>8.8800000000000008</v>
      </c>
      <c r="N37" s="44">
        <v>8.34</v>
      </c>
      <c r="O37" s="44">
        <v>7.88</v>
      </c>
      <c r="P37" s="44">
        <v>7.48</v>
      </c>
      <c r="Q37" s="44">
        <v>7.13</v>
      </c>
      <c r="R37" s="44">
        <v>6.83</v>
      </c>
      <c r="S37" s="44">
        <v>6.56</v>
      </c>
      <c r="T37" s="44">
        <v>6.32</v>
      </c>
      <c r="U37" s="44">
        <v>6.1</v>
      </c>
      <c r="V37" s="44">
        <v>5.91</v>
      </c>
      <c r="W37" s="44">
        <v>5.73</v>
      </c>
      <c r="X37" s="44">
        <v>5.57</v>
      </c>
      <c r="Y37" s="44">
        <v>5.43</v>
      </c>
      <c r="Z37" s="44">
        <v>5.3</v>
      </c>
      <c r="AA37" s="44">
        <v>5.18</v>
      </c>
      <c r="AB37" s="44">
        <v>5.0599999999999996</v>
      </c>
      <c r="AC37" s="44">
        <v>4.96</v>
      </c>
      <c r="AD37" s="44">
        <v>4.87</v>
      </c>
      <c r="AE37" s="44">
        <v>4.78</v>
      </c>
      <c r="AF37" s="44">
        <v>4.7</v>
      </c>
      <c r="AG37" s="44">
        <v>4.63</v>
      </c>
      <c r="AH37" s="44">
        <v>4.5599999999999996</v>
      </c>
      <c r="AI37" s="44">
        <v>4.5</v>
      </c>
      <c r="AJ37" s="44">
        <v>4.4400000000000004</v>
      </c>
      <c r="AK37" s="44">
        <v>4.3899999999999997</v>
      </c>
      <c r="AL37" s="44">
        <v>4.34</v>
      </c>
      <c r="AM37" s="44">
        <v>4.29</v>
      </c>
      <c r="AN37" s="44">
        <v>4.2699999999999996</v>
      </c>
      <c r="AO37" s="44"/>
      <c r="AP37" s="44"/>
      <c r="AQ37" s="44"/>
      <c r="AR37" s="44"/>
      <c r="AS37" s="44"/>
      <c r="AT37" s="44"/>
      <c r="AU37" s="44"/>
      <c r="AV37" s="44"/>
      <c r="AW37" s="44"/>
      <c r="AX37" s="44"/>
    </row>
    <row r="38" spans="1:50" x14ac:dyDescent="0.25">
      <c r="A38" s="43">
        <v>27</v>
      </c>
      <c r="B38" s="44">
        <v>88.88</v>
      </c>
      <c r="C38" s="44">
        <v>45.26</v>
      </c>
      <c r="D38" s="44">
        <v>30.73</v>
      </c>
      <c r="E38" s="44">
        <v>23.47</v>
      </c>
      <c r="F38" s="44">
        <v>19.12</v>
      </c>
      <c r="G38" s="44">
        <v>16.22</v>
      </c>
      <c r="H38" s="44">
        <v>14.15</v>
      </c>
      <c r="I38" s="44">
        <v>12.6</v>
      </c>
      <c r="J38" s="44">
        <v>11.4</v>
      </c>
      <c r="K38" s="44">
        <v>10.44</v>
      </c>
      <c r="L38" s="44">
        <v>9.66</v>
      </c>
      <c r="M38" s="44">
        <v>9.01</v>
      </c>
      <c r="N38" s="44">
        <v>8.4600000000000009</v>
      </c>
      <c r="O38" s="44">
        <v>7.99</v>
      </c>
      <c r="P38" s="44">
        <v>7.59</v>
      </c>
      <c r="Q38" s="44">
        <v>7.24</v>
      </c>
      <c r="R38" s="44">
        <v>6.93</v>
      </c>
      <c r="S38" s="44">
        <v>6.65</v>
      </c>
      <c r="T38" s="44">
        <v>6.41</v>
      </c>
      <c r="U38" s="44">
        <v>6.19</v>
      </c>
      <c r="V38" s="44">
        <v>6</v>
      </c>
      <c r="W38" s="44">
        <v>5.82</v>
      </c>
      <c r="X38" s="44">
        <v>5.66</v>
      </c>
      <c r="Y38" s="44">
        <v>5.51</v>
      </c>
      <c r="Z38" s="44">
        <v>5.38</v>
      </c>
      <c r="AA38" s="44">
        <v>5.26</v>
      </c>
      <c r="AB38" s="44">
        <v>5.14</v>
      </c>
      <c r="AC38" s="44">
        <v>5.04</v>
      </c>
      <c r="AD38" s="44">
        <v>4.95</v>
      </c>
      <c r="AE38" s="44">
        <v>4.8600000000000003</v>
      </c>
      <c r="AF38" s="44">
        <v>4.78</v>
      </c>
      <c r="AG38" s="44">
        <v>4.71</v>
      </c>
      <c r="AH38" s="44">
        <v>4.6399999999999997</v>
      </c>
      <c r="AI38" s="44">
        <v>4.57</v>
      </c>
      <c r="AJ38" s="44">
        <v>4.5199999999999996</v>
      </c>
      <c r="AK38" s="44">
        <v>4.46</v>
      </c>
      <c r="AL38" s="44">
        <v>4.41</v>
      </c>
      <c r="AM38" s="44">
        <v>4.38</v>
      </c>
      <c r="AN38" s="44"/>
      <c r="AO38" s="44"/>
      <c r="AP38" s="44"/>
      <c r="AQ38" s="44"/>
      <c r="AR38" s="44"/>
      <c r="AS38" s="44"/>
      <c r="AT38" s="44"/>
      <c r="AU38" s="44"/>
      <c r="AV38" s="44"/>
      <c r="AW38" s="44"/>
      <c r="AX38" s="44"/>
    </row>
    <row r="39" spans="1:50" x14ac:dyDescent="0.25">
      <c r="A39" s="43">
        <v>28</v>
      </c>
      <c r="B39" s="44">
        <v>90.16</v>
      </c>
      <c r="C39" s="44">
        <v>45.91</v>
      </c>
      <c r="D39" s="44">
        <v>31.17</v>
      </c>
      <c r="E39" s="44">
        <v>23.81</v>
      </c>
      <c r="F39" s="44">
        <v>19.39</v>
      </c>
      <c r="G39" s="44">
        <v>16.45</v>
      </c>
      <c r="H39" s="44">
        <v>14.36</v>
      </c>
      <c r="I39" s="44">
        <v>12.79</v>
      </c>
      <c r="J39" s="44">
        <v>11.57</v>
      </c>
      <c r="K39" s="44">
        <v>10.6</v>
      </c>
      <c r="L39" s="44">
        <v>9.8000000000000007</v>
      </c>
      <c r="M39" s="44">
        <v>9.14</v>
      </c>
      <c r="N39" s="44">
        <v>8.59</v>
      </c>
      <c r="O39" s="44">
        <v>8.11</v>
      </c>
      <c r="P39" s="44">
        <v>7.7</v>
      </c>
      <c r="Q39" s="44">
        <v>7.35</v>
      </c>
      <c r="R39" s="44">
        <v>7.03</v>
      </c>
      <c r="S39" s="44">
        <v>6.75</v>
      </c>
      <c r="T39" s="44">
        <v>6.51</v>
      </c>
      <c r="U39" s="44">
        <v>6.28</v>
      </c>
      <c r="V39" s="44">
        <v>6.09</v>
      </c>
      <c r="W39" s="44">
        <v>5.91</v>
      </c>
      <c r="X39" s="44">
        <v>5.74</v>
      </c>
      <c r="Y39" s="44">
        <v>5.6</v>
      </c>
      <c r="Z39" s="44">
        <v>5.46</v>
      </c>
      <c r="AA39" s="44">
        <v>5.34</v>
      </c>
      <c r="AB39" s="44">
        <v>5.22</v>
      </c>
      <c r="AC39" s="44">
        <v>5.12</v>
      </c>
      <c r="AD39" s="44">
        <v>5.03</v>
      </c>
      <c r="AE39" s="44">
        <v>4.9400000000000004</v>
      </c>
      <c r="AF39" s="44">
        <v>4.8600000000000003</v>
      </c>
      <c r="AG39" s="44">
        <v>4.78</v>
      </c>
      <c r="AH39" s="44">
        <v>4.71</v>
      </c>
      <c r="AI39" s="44">
        <v>4.6500000000000004</v>
      </c>
      <c r="AJ39" s="44">
        <v>4.59</v>
      </c>
      <c r="AK39" s="44">
        <v>4.54</v>
      </c>
      <c r="AL39" s="44">
        <v>4.51</v>
      </c>
      <c r="AM39" s="44"/>
      <c r="AN39" s="44"/>
      <c r="AO39" s="44"/>
      <c r="AP39" s="44"/>
      <c r="AQ39" s="44"/>
      <c r="AR39" s="44"/>
      <c r="AS39" s="44"/>
      <c r="AT39" s="44"/>
      <c r="AU39" s="44"/>
      <c r="AV39" s="44"/>
      <c r="AW39" s="44"/>
      <c r="AX39" s="44"/>
    </row>
    <row r="40" spans="1:50" x14ac:dyDescent="0.25">
      <c r="A40" s="43">
        <v>29</v>
      </c>
      <c r="B40" s="44">
        <v>91.45</v>
      </c>
      <c r="C40" s="44">
        <v>46.57</v>
      </c>
      <c r="D40" s="44">
        <v>31.62</v>
      </c>
      <c r="E40" s="44">
        <v>24.15</v>
      </c>
      <c r="F40" s="44">
        <v>19.670000000000002</v>
      </c>
      <c r="G40" s="44">
        <v>16.690000000000001</v>
      </c>
      <c r="H40" s="44">
        <v>14.57</v>
      </c>
      <c r="I40" s="44">
        <v>12.97</v>
      </c>
      <c r="J40" s="44">
        <v>11.74</v>
      </c>
      <c r="K40" s="44">
        <v>10.75</v>
      </c>
      <c r="L40" s="44">
        <v>9.9499999999999993</v>
      </c>
      <c r="M40" s="44">
        <v>9.2799999999999994</v>
      </c>
      <c r="N40" s="44">
        <v>8.7100000000000009</v>
      </c>
      <c r="O40" s="44">
        <v>8.23</v>
      </c>
      <c r="P40" s="44">
        <v>7.82</v>
      </c>
      <c r="Q40" s="44">
        <v>7.45</v>
      </c>
      <c r="R40" s="44">
        <v>7.14</v>
      </c>
      <c r="S40" s="44">
        <v>6.85</v>
      </c>
      <c r="T40" s="44">
        <v>6.6</v>
      </c>
      <c r="U40" s="44">
        <v>6.38</v>
      </c>
      <c r="V40" s="44">
        <v>6.18</v>
      </c>
      <c r="W40" s="44">
        <v>6</v>
      </c>
      <c r="X40" s="44">
        <v>5.83</v>
      </c>
      <c r="Y40" s="44">
        <v>5.68</v>
      </c>
      <c r="Z40" s="44">
        <v>5.55</v>
      </c>
      <c r="AA40" s="44">
        <v>5.42</v>
      </c>
      <c r="AB40" s="44">
        <v>5.31</v>
      </c>
      <c r="AC40" s="44">
        <v>5.2</v>
      </c>
      <c r="AD40" s="44">
        <v>5.1100000000000003</v>
      </c>
      <c r="AE40" s="44">
        <v>5.0199999999999996</v>
      </c>
      <c r="AF40" s="44">
        <v>4.9400000000000004</v>
      </c>
      <c r="AG40" s="44">
        <v>4.8600000000000003</v>
      </c>
      <c r="AH40" s="44">
        <v>4.79</v>
      </c>
      <c r="AI40" s="44">
        <v>4.7300000000000004</v>
      </c>
      <c r="AJ40" s="44">
        <v>4.67</v>
      </c>
      <c r="AK40" s="44">
        <v>4.63</v>
      </c>
      <c r="AL40" s="44"/>
      <c r="AM40" s="44"/>
      <c r="AN40" s="44"/>
      <c r="AO40" s="44"/>
      <c r="AP40" s="44"/>
      <c r="AQ40" s="44"/>
      <c r="AR40" s="44"/>
      <c r="AS40" s="44"/>
      <c r="AT40" s="44"/>
      <c r="AU40" s="44"/>
      <c r="AV40" s="44"/>
      <c r="AW40" s="44"/>
      <c r="AX40" s="44"/>
    </row>
    <row r="41" spans="1:50" x14ac:dyDescent="0.25">
      <c r="A41" s="43">
        <v>30</v>
      </c>
      <c r="B41" s="44">
        <v>92.76</v>
      </c>
      <c r="C41" s="44">
        <v>47.24</v>
      </c>
      <c r="D41" s="44">
        <v>32.08</v>
      </c>
      <c r="E41" s="44">
        <v>24.5</v>
      </c>
      <c r="F41" s="44">
        <v>19.96</v>
      </c>
      <c r="G41" s="44">
        <v>16.93</v>
      </c>
      <c r="H41" s="44">
        <v>14.78</v>
      </c>
      <c r="I41" s="44">
        <v>13.16</v>
      </c>
      <c r="J41" s="44">
        <v>11.91</v>
      </c>
      <c r="K41" s="44">
        <v>10.91</v>
      </c>
      <c r="L41" s="44">
        <v>10.09</v>
      </c>
      <c r="M41" s="44">
        <v>9.41</v>
      </c>
      <c r="N41" s="44">
        <v>8.84</v>
      </c>
      <c r="O41" s="44">
        <v>8.35</v>
      </c>
      <c r="P41" s="44">
        <v>7.93</v>
      </c>
      <c r="Q41" s="44">
        <v>7.56</v>
      </c>
      <c r="R41" s="44">
        <v>7.24</v>
      </c>
      <c r="S41" s="44">
        <v>6.96</v>
      </c>
      <c r="T41" s="44">
        <v>6.7</v>
      </c>
      <c r="U41" s="44">
        <v>6.48</v>
      </c>
      <c r="V41" s="44">
        <v>6.27</v>
      </c>
      <c r="W41" s="44">
        <v>6.09</v>
      </c>
      <c r="X41" s="44">
        <v>5.92</v>
      </c>
      <c r="Y41" s="44">
        <v>5.77</v>
      </c>
      <c r="Z41" s="44">
        <v>5.63</v>
      </c>
      <c r="AA41" s="44">
        <v>5.51</v>
      </c>
      <c r="AB41" s="44">
        <v>5.39</v>
      </c>
      <c r="AC41" s="44">
        <v>5.29</v>
      </c>
      <c r="AD41" s="44">
        <v>5.19</v>
      </c>
      <c r="AE41" s="44">
        <v>5.0999999999999996</v>
      </c>
      <c r="AF41" s="44">
        <v>5.0199999999999996</v>
      </c>
      <c r="AG41" s="44">
        <v>4.9400000000000004</v>
      </c>
      <c r="AH41" s="44">
        <v>4.88</v>
      </c>
      <c r="AI41" s="44">
        <v>4.8099999999999996</v>
      </c>
      <c r="AJ41" s="44">
        <v>4.7699999999999996</v>
      </c>
      <c r="AK41" s="44"/>
      <c r="AL41" s="44"/>
      <c r="AM41" s="44"/>
      <c r="AN41" s="44"/>
      <c r="AO41" s="44"/>
      <c r="AP41" s="44"/>
      <c r="AQ41" s="44"/>
      <c r="AR41" s="44"/>
      <c r="AS41" s="44"/>
      <c r="AT41" s="44"/>
      <c r="AU41" s="44"/>
      <c r="AV41" s="44"/>
      <c r="AW41" s="44"/>
      <c r="AX41" s="44"/>
    </row>
    <row r="42" spans="1:50" x14ac:dyDescent="0.25">
      <c r="A42" s="43">
        <v>31</v>
      </c>
      <c r="B42" s="44">
        <v>94.08</v>
      </c>
      <c r="C42" s="44">
        <v>47.91</v>
      </c>
      <c r="D42" s="44">
        <v>32.53</v>
      </c>
      <c r="E42" s="44">
        <v>24.85</v>
      </c>
      <c r="F42" s="44">
        <v>20.239999999999998</v>
      </c>
      <c r="G42" s="44">
        <v>17.18</v>
      </c>
      <c r="H42" s="44">
        <v>14.99</v>
      </c>
      <c r="I42" s="44">
        <v>13.35</v>
      </c>
      <c r="J42" s="44">
        <v>12.08</v>
      </c>
      <c r="K42" s="44">
        <v>11.07</v>
      </c>
      <c r="L42" s="44">
        <v>10.24</v>
      </c>
      <c r="M42" s="44">
        <v>9.5500000000000007</v>
      </c>
      <c r="N42" s="44">
        <v>8.9700000000000006</v>
      </c>
      <c r="O42" s="44">
        <v>8.48</v>
      </c>
      <c r="P42" s="44">
        <v>8.0500000000000007</v>
      </c>
      <c r="Q42" s="44">
        <v>7.68</v>
      </c>
      <c r="R42" s="44">
        <v>7.35</v>
      </c>
      <c r="S42" s="44">
        <v>7.06</v>
      </c>
      <c r="T42" s="44">
        <v>6.8</v>
      </c>
      <c r="U42" s="44">
        <v>6.57</v>
      </c>
      <c r="V42" s="44">
        <v>6.37</v>
      </c>
      <c r="W42" s="44">
        <v>6.18</v>
      </c>
      <c r="X42" s="44">
        <v>6.01</v>
      </c>
      <c r="Y42" s="44">
        <v>5.86</v>
      </c>
      <c r="Z42" s="44">
        <v>5.72</v>
      </c>
      <c r="AA42" s="44">
        <v>5.59</v>
      </c>
      <c r="AB42" s="44">
        <v>5.48</v>
      </c>
      <c r="AC42" s="44">
        <v>5.37</v>
      </c>
      <c r="AD42" s="44">
        <v>5.27</v>
      </c>
      <c r="AE42" s="44">
        <v>5.19</v>
      </c>
      <c r="AF42" s="44">
        <v>5.0999999999999996</v>
      </c>
      <c r="AG42" s="44">
        <v>5.03</v>
      </c>
      <c r="AH42" s="44">
        <v>4.96</v>
      </c>
      <c r="AI42" s="44">
        <v>4.91</v>
      </c>
      <c r="AJ42" s="44"/>
      <c r="AK42" s="44"/>
      <c r="AL42" s="44"/>
      <c r="AM42" s="44"/>
      <c r="AN42" s="44"/>
      <c r="AO42" s="44"/>
      <c r="AP42" s="44"/>
      <c r="AQ42" s="44"/>
      <c r="AR42" s="44"/>
      <c r="AS42" s="44"/>
      <c r="AT42" s="44"/>
      <c r="AU42" s="44"/>
      <c r="AV42" s="44"/>
      <c r="AW42" s="44"/>
      <c r="AX42" s="44"/>
    </row>
    <row r="43" spans="1:50" x14ac:dyDescent="0.25">
      <c r="A43" s="43">
        <v>32</v>
      </c>
      <c r="B43" s="44">
        <v>95.41</v>
      </c>
      <c r="C43" s="44">
        <v>48.6</v>
      </c>
      <c r="D43" s="44">
        <v>33</v>
      </c>
      <c r="E43" s="44">
        <v>25.2</v>
      </c>
      <c r="F43" s="44">
        <v>20.53</v>
      </c>
      <c r="G43" s="44">
        <v>17.420000000000002</v>
      </c>
      <c r="H43" s="44">
        <v>15.2</v>
      </c>
      <c r="I43" s="44">
        <v>13.54</v>
      </c>
      <c r="J43" s="44">
        <v>12.26</v>
      </c>
      <c r="K43" s="44">
        <v>11.23</v>
      </c>
      <c r="L43" s="44">
        <v>10.39</v>
      </c>
      <c r="M43" s="44">
        <v>9.69</v>
      </c>
      <c r="N43" s="44">
        <v>9.1</v>
      </c>
      <c r="O43" s="44">
        <v>8.6</v>
      </c>
      <c r="P43" s="44">
        <v>8.17</v>
      </c>
      <c r="Q43" s="44">
        <v>7.79</v>
      </c>
      <c r="R43" s="44">
        <v>7.46</v>
      </c>
      <c r="S43" s="44">
        <v>7.17</v>
      </c>
      <c r="T43" s="44">
        <v>6.91</v>
      </c>
      <c r="U43" s="44">
        <v>6.67</v>
      </c>
      <c r="V43" s="44">
        <v>6.46</v>
      </c>
      <c r="W43" s="44">
        <v>6.28</v>
      </c>
      <c r="X43" s="44">
        <v>6.11</v>
      </c>
      <c r="Y43" s="44">
        <v>5.95</v>
      </c>
      <c r="Z43" s="44">
        <v>5.81</v>
      </c>
      <c r="AA43" s="44">
        <v>5.68</v>
      </c>
      <c r="AB43" s="44">
        <v>5.57</v>
      </c>
      <c r="AC43" s="44">
        <v>5.46</v>
      </c>
      <c r="AD43" s="44">
        <v>5.36</v>
      </c>
      <c r="AE43" s="44">
        <v>5.27</v>
      </c>
      <c r="AF43" s="44">
        <v>5.19</v>
      </c>
      <c r="AG43" s="44">
        <v>5.12</v>
      </c>
      <c r="AH43" s="44">
        <v>5.0599999999999996</v>
      </c>
      <c r="AI43" s="44"/>
      <c r="AJ43" s="44"/>
      <c r="AK43" s="44"/>
      <c r="AL43" s="44"/>
      <c r="AM43" s="44"/>
      <c r="AN43" s="44"/>
      <c r="AO43" s="44"/>
      <c r="AP43" s="44"/>
      <c r="AQ43" s="44"/>
      <c r="AR43" s="44"/>
      <c r="AS43" s="44"/>
      <c r="AT43" s="44"/>
      <c r="AU43" s="44"/>
      <c r="AV43" s="44"/>
      <c r="AW43" s="44"/>
      <c r="AX43" s="44"/>
    </row>
    <row r="44" spans="1:50" x14ac:dyDescent="0.25">
      <c r="A44" s="43">
        <v>33</v>
      </c>
      <c r="B44" s="44">
        <v>96.76</v>
      </c>
      <c r="C44" s="44">
        <v>49.29</v>
      </c>
      <c r="D44" s="44">
        <v>33.47</v>
      </c>
      <c r="E44" s="44">
        <v>25.56</v>
      </c>
      <c r="F44" s="44">
        <v>20.83</v>
      </c>
      <c r="G44" s="44">
        <v>17.670000000000002</v>
      </c>
      <c r="H44" s="44">
        <v>15.42</v>
      </c>
      <c r="I44" s="44">
        <v>13.74</v>
      </c>
      <c r="J44" s="44">
        <v>12.43</v>
      </c>
      <c r="K44" s="44">
        <v>11.39</v>
      </c>
      <c r="L44" s="44">
        <v>10.54</v>
      </c>
      <c r="M44" s="44">
        <v>9.83</v>
      </c>
      <c r="N44" s="44">
        <v>9.24</v>
      </c>
      <c r="O44" s="44">
        <v>8.73</v>
      </c>
      <c r="P44" s="44">
        <v>8.2899999999999991</v>
      </c>
      <c r="Q44" s="44">
        <v>7.91</v>
      </c>
      <c r="R44" s="44">
        <v>7.57</v>
      </c>
      <c r="S44" s="44">
        <v>7.27</v>
      </c>
      <c r="T44" s="44">
        <v>7.01</v>
      </c>
      <c r="U44" s="44">
        <v>6.77</v>
      </c>
      <c r="V44" s="44">
        <v>6.56</v>
      </c>
      <c r="W44" s="44">
        <v>6.37</v>
      </c>
      <c r="X44" s="44">
        <v>6.2</v>
      </c>
      <c r="Y44" s="44">
        <v>6.05</v>
      </c>
      <c r="Z44" s="44">
        <v>5.9</v>
      </c>
      <c r="AA44" s="44">
        <v>5.78</v>
      </c>
      <c r="AB44" s="44">
        <v>5.66</v>
      </c>
      <c r="AC44" s="44">
        <v>5.55</v>
      </c>
      <c r="AD44" s="44">
        <v>5.45</v>
      </c>
      <c r="AE44" s="44">
        <v>5.37</v>
      </c>
      <c r="AF44" s="44">
        <v>5.28</v>
      </c>
      <c r="AG44" s="44">
        <v>5.22</v>
      </c>
      <c r="AH44" s="44"/>
      <c r="AI44" s="44"/>
      <c r="AJ44" s="44"/>
      <c r="AK44" s="44"/>
      <c r="AL44" s="44"/>
      <c r="AM44" s="44"/>
      <c r="AN44" s="44"/>
      <c r="AO44" s="44"/>
      <c r="AP44" s="44"/>
      <c r="AQ44" s="44"/>
      <c r="AR44" s="44"/>
      <c r="AS44" s="44"/>
      <c r="AT44" s="44"/>
      <c r="AU44" s="44"/>
      <c r="AV44" s="44"/>
      <c r="AW44" s="44"/>
      <c r="AX44" s="44"/>
    </row>
    <row r="45" spans="1:50" x14ac:dyDescent="0.25">
      <c r="A45" s="43">
        <v>34</v>
      </c>
      <c r="B45" s="44">
        <v>98.13</v>
      </c>
      <c r="C45" s="44">
        <v>49.98</v>
      </c>
      <c r="D45" s="44">
        <v>33.94</v>
      </c>
      <c r="E45" s="44">
        <v>25.93</v>
      </c>
      <c r="F45" s="44">
        <v>21.12</v>
      </c>
      <c r="G45" s="44">
        <v>17.93</v>
      </c>
      <c r="H45" s="44">
        <v>15.64</v>
      </c>
      <c r="I45" s="44">
        <v>13.94</v>
      </c>
      <c r="J45" s="44">
        <v>12.61</v>
      </c>
      <c r="K45" s="44">
        <v>11.55</v>
      </c>
      <c r="L45" s="44">
        <v>10.69</v>
      </c>
      <c r="M45" s="44">
        <v>9.98</v>
      </c>
      <c r="N45" s="44">
        <v>9.3699999999999992</v>
      </c>
      <c r="O45" s="44">
        <v>8.86</v>
      </c>
      <c r="P45" s="44">
        <v>8.41</v>
      </c>
      <c r="Q45" s="44">
        <v>8.02</v>
      </c>
      <c r="R45" s="44">
        <v>7.68</v>
      </c>
      <c r="S45" s="44">
        <v>7.38</v>
      </c>
      <c r="T45" s="44">
        <v>7.12</v>
      </c>
      <c r="U45" s="44">
        <v>6.88</v>
      </c>
      <c r="V45" s="44">
        <v>6.67</v>
      </c>
      <c r="W45" s="44">
        <v>6.47</v>
      </c>
      <c r="X45" s="44">
        <v>6.3</v>
      </c>
      <c r="Y45" s="44">
        <v>6.14</v>
      </c>
      <c r="Z45" s="44">
        <v>6</v>
      </c>
      <c r="AA45" s="44">
        <v>5.87</v>
      </c>
      <c r="AB45" s="44">
        <v>5.75</v>
      </c>
      <c r="AC45" s="44">
        <v>5.65</v>
      </c>
      <c r="AD45" s="44">
        <v>5.55</v>
      </c>
      <c r="AE45" s="44">
        <v>5.46</v>
      </c>
      <c r="AF45" s="44">
        <v>5.39</v>
      </c>
      <c r="AG45" s="44"/>
      <c r="AH45" s="44"/>
      <c r="AI45" s="44"/>
      <c r="AJ45" s="44"/>
      <c r="AK45" s="44"/>
      <c r="AL45" s="44"/>
      <c r="AM45" s="44"/>
      <c r="AN45" s="44"/>
      <c r="AO45" s="44"/>
      <c r="AP45" s="44"/>
      <c r="AQ45" s="44"/>
      <c r="AR45" s="44"/>
      <c r="AS45" s="44"/>
      <c r="AT45" s="44"/>
      <c r="AU45" s="44"/>
      <c r="AV45" s="44"/>
      <c r="AW45" s="44"/>
      <c r="AX45" s="44"/>
    </row>
    <row r="46" spans="1:50" x14ac:dyDescent="0.25">
      <c r="A46" s="43">
        <v>35</v>
      </c>
      <c r="B46" s="44">
        <v>99.52</v>
      </c>
      <c r="C46" s="44">
        <v>50.69</v>
      </c>
      <c r="D46" s="44">
        <v>34.42</v>
      </c>
      <c r="E46" s="44">
        <v>26.3</v>
      </c>
      <c r="F46" s="44">
        <v>21.43</v>
      </c>
      <c r="G46" s="44">
        <v>18.18</v>
      </c>
      <c r="H46" s="44">
        <v>15.87</v>
      </c>
      <c r="I46" s="44">
        <v>14.14</v>
      </c>
      <c r="J46" s="44">
        <v>12.79</v>
      </c>
      <c r="K46" s="44">
        <v>11.72</v>
      </c>
      <c r="L46" s="44">
        <v>10.85</v>
      </c>
      <c r="M46" s="44">
        <v>10.119999999999999</v>
      </c>
      <c r="N46" s="44">
        <v>9.51</v>
      </c>
      <c r="O46" s="44">
        <v>8.99</v>
      </c>
      <c r="P46" s="44">
        <v>8.5399999999999991</v>
      </c>
      <c r="Q46" s="44">
        <v>8.14</v>
      </c>
      <c r="R46" s="44">
        <v>7.8</v>
      </c>
      <c r="S46" s="44">
        <v>7.5</v>
      </c>
      <c r="T46" s="44">
        <v>7.23</v>
      </c>
      <c r="U46" s="44">
        <v>6.99</v>
      </c>
      <c r="V46" s="44">
        <v>6.77</v>
      </c>
      <c r="W46" s="44">
        <v>6.58</v>
      </c>
      <c r="X46" s="44">
        <v>6.4</v>
      </c>
      <c r="Y46" s="44">
        <v>6.24</v>
      </c>
      <c r="Z46" s="44">
        <v>6.1</v>
      </c>
      <c r="AA46" s="44">
        <v>5.97</v>
      </c>
      <c r="AB46" s="44">
        <v>5.85</v>
      </c>
      <c r="AC46" s="44">
        <v>5.75</v>
      </c>
      <c r="AD46" s="44">
        <v>5.65</v>
      </c>
      <c r="AE46" s="44">
        <v>5.57</v>
      </c>
      <c r="AF46" s="44"/>
      <c r="AG46" s="44"/>
      <c r="AH46" s="44"/>
      <c r="AI46" s="44"/>
      <c r="AJ46" s="44"/>
      <c r="AK46" s="44"/>
      <c r="AL46" s="44"/>
      <c r="AM46" s="44"/>
      <c r="AN46" s="44"/>
      <c r="AO46" s="44"/>
      <c r="AP46" s="44"/>
      <c r="AQ46" s="44"/>
      <c r="AR46" s="44"/>
      <c r="AS46" s="44"/>
      <c r="AT46" s="44"/>
      <c r="AU46" s="44"/>
      <c r="AV46" s="44"/>
      <c r="AW46" s="44"/>
      <c r="AX46" s="44"/>
    </row>
    <row r="47" spans="1:50" x14ac:dyDescent="0.25">
      <c r="A47" s="43">
        <v>36</v>
      </c>
      <c r="B47" s="44">
        <v>100.92</v>
      </c>
      <c r="C47" s="44">
        <v>51.41</v>
      </c>
      <c r="D47" s="44">
        <v>34.909999999999997</v>
      </c>
      <c r="E47" s="44">
        <v>26.67</v>
      </c>
      <c r="F47" s="44">
        <v>21.73</v>
      </c>
      <c r="G47" s="44">
        <v>18.440000000000001</v>
      </c>
      <c r="H47" s="44">
        <v>16.100000000000001</v>
      </c>
      <c r="I47" s="44">
        <v>14.34</v>
      </c>
      <c r="J47" s="44">
        <v>12.98</v>
      </c>
      <c r="K47" s="44">
        <v>11.89</v>
      </c>
      <c r="L47" s="44">
        <v>11.01</v>
      </c>
      <c r="M47" s="44">
        <v>10.27</v>
      </c>
      <c r="N47" s="44">
        <v>9.65</v>
      </c>
      <c r="O47" s="44">
        <v>9.1199999999999992</v>
      </c>
      <c r="P47" s="44">
        <v>8.66</v>
      </c>
      <c r="Q47" s="44">
        <v>8.27</v>
      </c>
      <c r="R47" s="44">
        <v>7.92</v>
      </c>
      <c r="S47" s="44">
        <v>7.61</v>
      </c>
      <c r="T47" s="44">
        <v>7.34</v>
      </c>
      <c r="U47" s="44">
        <v>7.1</v>
      </c>
      <c r="V47" s="44">
        <v>6.88</v>
      </c>
      <c r="W47" s="44">
        <v>6.68</v>
      </c>
      <c r="X47" s="44">
        <v>6.51</v>
      </c>
      <c r="Y47" s="44">
        <v>6.35</v>
      </c>
      <c r="Z47" s="44">
        <v>6.21</v>
      </c>
      <c r="AA47" s="44">
        <v>6.08</v>
      </c>
      <c r="AB47" s="44">
        <v>5.96</v>
      </c>
      <c r="AC47" s="44">
        <v>5.85</v>
      </c>
      <c r="AD47" s="44">
        <v>5.77</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5">
      <c r="A48" s="43">
        <v>37</v>
      </c>
      <c r="B48" s="44">
        <v>102.35</v>
      </c>
      <c r="C48" s="44">
        <v>52.14</v>
      </c>
      <c r="D48" s="44">
        <v>35.409999999999997</v>
      </c>
      <c r="E48" s="44">
        <v>27.05</v>
      </c>
      <c r="F48" s="44">
        <v>22.04</v>
      </c>
      <c r="G48" s="44">
        <v>18.71</v>
      </c>
      <c r="H48" s="44">
        <v>16.329999999999998</v>
      </c>
      <c r="I48" s="44">
        <v>14.55</v>
      </c>
      <c r="J48" s="44">
        <v>13.17</v>
      </c>
      <c r="K48" s="44">
        <v>12.07</v>
      </c>
      <c r="L48" s="44">
        <v>11.17</v>
      </c>
      <c r="M48" s="44">
        <v>10.42</v>
      </c>
      <c r="N48" s="44">
        <v>9.7899999999999991</v>
      </c>
      <c r="O48" s="44">
        <v>9.26</v>
      </c>
      <c r="P48" s="44">
        <v>8.8000000000000007</v>
      </c>
      <c r="Q48" s="44">
        <v>8.39</v>
      </c>
      <c r="R48" s="44">
        <v>8.0399999999999991</v>
      </c>
      <c r="S48" s="44">
        <v>7.73</v>
      </c>
      <c r="T48" s="44">
        <v>7.46</v>
      </c>
      <c r="U48" s="44">
        <v>7.21</v>
      </c>
      <c r="V48" s="44">
        <v>6.99</v>
      </c>
      <c r="W48" s="44">
        <v>6.8</v>
      </c>
      <c r="X48" s="44">
        <v>6.62</v>
      </c>
      <c r="Y48" s="44">
        <v>6.46</v>
      </c>
      <c r="Z48" s="44">
        <v>6.31</v>
      </c>
      <c r="AA48" s="44">
        <v>6.18</v>
      </c>
      <c r="AB48" s="44">
        <v>6.07</v>
      </c>
      <c r="AC48" s="44">
        <v>5.97</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5">
      <c r="A49" s="43">
        <v>38</v>
      </c>
      <c r="B49" s="44">
        <v>103.8</v>
      </c>
      <c r="C49" s="44">
        <v>52.88</v>
      </c>
      <c r="D49" s="44">
        <v>35.909999999999997</v>
      </c>
      <c r="E49" s="44">
        <v>27.44</v>
      </c>
      <c r="F49" s="44">
        <v>22.36</v>
      </c>
      <c r="G49" s="44">
        <v>18.98</v>
      </c>
      <c r="H49" s="44">
        <v>16.559999999999999</v>
      </c>
      <c r="I49" s="44">
        <v>14.76</v>
      </c>
      <c r="J49" s="44">
        <v>13.36</v>
      </c>
      <c r="K49" s="44">
        <v>12.24</v>
      </c>
      <c r="L49" s="44">
        <v>11.33</v>
      </c>
      <c r="M49" s="44">
        <v>10.58</v>
      </c>
      <c r="N49" s="44">
        <v>9.94</v>
      </c>
      <c r="O49" s="44">
        <v>9.4</v>
      </c>
      <c r="P49" s="44">
        <v>8.93</v>
      </c>
      <c r="Q49" s="44">
        <v>8.52</v>
      </c>
      <c r="R49" s="44">
        <v>8.17</v>
      </c>
      <c r="S49" s="44">
        <v>7.86</v>
      </c>
      <c r="T49" s="44">
        <v>7.58</v>
      </c>
      <c r="U49" s="44">
        <v>7.33</v>
      </c>
      <c r="V49" s="44">
        <v>7.11</v>
      </c>
      <c r="W49" s="44">
        <v>6.91</v>
      </c>
      <c r="X49" s="44">
        <v>6.73</v>
      </c>
      <c r="Y49" s="44">
        <v>6.57</v>
      </c>
      <c r="Z49" s="44">
        <v>6.43</v>
      </c>
      <c r="AA49" s="44">
        <v>6.3</v>
      </c>
      <c r="AB49" s="44">
        <v>6.19</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5">
      <c r="A50" s="43">
        <v>39</v>
      </c>
      <c r="B50" s="44">
        <v>105.27</v>
      </c>
      <c r="C50" s="44">
        <v>53.63</v>
      </c>
      <c r="D50" s="44">
        <v>36.42</v>
      </c>
      <c r="E50" s="44">
        <v>27.83</v>
      </c>
      <c r="F50" s="44">
        <v>22.68</v>
      </c>
      <c r="G50" s="44">
        <v>19.25</v>
      </c>
      <c r="H50" s="44">
        <v>16.809999999999999</v>
      </c>
      <c r="I50" s="44">
        <v>14.98</v>
      </c>
      <c r="J50" s="44">
        <v>13.56</v>
      </c>
      <c r="K50" s="44">
        <v>12.43</v>
      </c>
      <c r="L50" s="44">
        <v>11.5</v>
      </c>
      <c r="M50" s="44">
        <v>10.74</v>
      </c>
      <c r="N50" s="44">
        <v>10.09</v>
      </c>
      <c r="O50" s="44">
        <v>9.5399999999999991</v>
      </c>
      <c r="P50" s="44">
        <v>9.07</v>
      </c>
      <c r="Q50" s="44">
        <v>8.66</v>
      </c>
      <c r="R50" s="44">
        <v>8.3000000000000007</v>
      </c>
      <c r="S50" s="44">
        <v>7.98</v>
      </c>
      <c r="T50" s="44">
        <v>7.7</v>
      </c>
      <c r="U50" s="44">
        <v>7.45</v>
      </c>
      <c r="V50" s="44">
        <v>7.23</v>
      </c>
      <c r="W50" s="44">
        <v>7.03</v>
      </c>
      <c r="X50" s="44">
        <v>6.85</v>
      </c>
      <c r="Y50" s="44">
        <v>6.69</v>
      </c>
      <c r="Z50" s="44">
        <v>6.55</v>
      </c>
      <c r="AA50" s="44">
        <v>6.43</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5">
      <c r="A51" s="43">
        <v>40</v>
      </c>
      <c r="B51" s="44">
        <v>106.76</v>
      </c>
      <c r="C51" s="44">
        <v>54.39</v>
      </c>
      <c r="D51" s="44">
        <v>36.94</v>
      </c>
      <c r="E51" s="44">
        <v>28.23</v>
      </c>
      <c r="F51" s="44">
        <v>23.01</v>
      </c>
      <c r="G51" s="44">
        <v>19.53</v>
      </c>
      <c r="H51" s="44">
        <v>17.05</v>
      </c>
      <c r="I51" s="44">
        <v>15.2</v>
      </c>
      <c r="J51" s="44">
        <v>13.76</v>
      </c>
      <c r="K51" s="44">
        <v>12.61</v>
      </c>
      <c r="L51" s="44">
        <v>11.68</v>
      </c>
      <c r="M51" s="44">
        <v>10.9</v>
      </c>
      <c r="N51" s="44">
        <v>10.25</v>
      </c>
      <c r="O51" s="44">
        <v>9.69</v>
      </c>
      <c r="P51" s="44">
        <v>9.2100000000000009</v>
      </c>
      <c r="Q51" s="44">
        <v>8.8000000000000007</v>
      </c>
      <c r="R51" s="44">
        <v>8.44</v>
      </c>
      <c r="S51" s="44">
        <v>8.1199999999999992</v>
      </c>
      <c r="T51" s="44">
        <v>7.83</v>
      </c>
      <c r="U51" s="44">
        <v>7.58</v>
      </c>
      <c r="V51" s="44">
        <v>7.36</v>
      </c>
      <c r="W51" s="44">
        <v>7.16</v>
      </c>
      <c r="X51" s="44">
        <v>6.98</v>
      </c>
      <c r="Y51" s="44">
        <v>6.82</v>
      </c>
      <c r="Z51" s="44">
        <v>6.68</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5">
      <c r="A52" s="43">
        <v>41</v>
      </c>
      <c r="B52" s="44">
        <v>108.28</v>
      </c>
      <c r="C52" s="44">
        <v>55.17</v>
      </c>
      <c r="D52" s="44">
        <v>37.479999999999997</v>
      </c>
      <c r="E52" s="44">
        <v>28.64</v>
      </c>
      <c r="F52" s="44">
        <v>23.34</v>
      </c>
      <c r="G52" s="44">
        <v>19.82</v>
      </c>
      <c r="H52" s="44">
        <v>17.3</v>
      </c>
      <c r="I52" s="44">
        <v>15.42</v>
      </c>
      <c r="J52" s="44">
        <v>13.97</v>
      </c>
      <c r="K52" s="44">
        <v>12.8</v>
      </c>
      <c r="L52" s="44">
        <v>11.86</v>
      </c>
      <c r="M52" s="44">
        <v>11.07</v>
      </c>
      <c r="N52" s="44">
        <v>10.41</v>
      </c>
      <c r="O52" s="44">
        <v>9.85</v>
      </c>
      <c r="P52" s="44">
        <v>9.36</v>
      </c>
      <c r="Q52" s="44">
        <v>8.94</v>
      </c>
      <c r="R52" s="44">
        <v>8.58</v>
      </c>
      <c r="S52" s="44">
        <v>8.26</v>
      </c>
      <c r="T52" s="44">
        <v>7.97</v>
      </c>
      <c r="U52" s="44">
        <v>7.72</v>
      </c>
      <c r="V52" s="44">
        <v>7.49</v>
      </c>
      <c r="W52" s="44">
        <v>7.29</v>
      </c>
      <c r="X52" s="44">
        <v>7.11</v>
      </c>
      <c r="Y52" s="44">
        <v>6.96</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5">
      <c r="A53" s="43">
        <v>42</v>
      </c>
      <c r="B53" s="44">
        <v>109.82</v>
      </c>
      <c r="C53" s="44">
        <v>55.96</v>
      </c>
      <c r="D53" s="44">
        <v>38.020000000000003</v>
      </c>
      <c r="E53" s="44">
        <v>29.05</v>
      </c>
      <c r="F53" s="44">
        <v>23.68</v>
      </c>
      <c r="G53" s="44">
        <v>20.11</v>
      </c>
      <c r="H53" s="44">
        <v>17.559999999999999</v>
      </c>
      <c r="I53" s="44">
        <v>15.66</v>
      </c>
      <c r="J53" s="44">
        <v>14.18</v>
      </c>
      <c r="K53" s="44">
        <v>13</v>
      </c>
      <c r="L53" s="44">
        <v>12.04</v>
      </c>
      <c r="M53" s="44">
        <v>11.25</v>
      </c>
      <c r="N53" s="44">
        <v>10.58</v>
      </c>
      <c r="O53" s="44">
        <v>10.01</v>
      </c>
      <c r="P53" s="44">
        <v>9.52</v>
      </c>
      <c r="Q53" s="44">
        <v>9.1</v>
      </c>
      <c r="R53" s="44">
        <v>8.73</v>
      </c>
      <c r="S53" s="44">
        <v>8.4</v>
      </c>
      <c r="T53" s="44">
        <v>8.1199999999999992</v>
      </c>
      <c r="U53" s="44">
        <v>7.86</v>
      </c>
      <c r="V53" s="44">
        <v>7.64</v>
      </c>
      <c r="W53" s="44">
        <v>7.43</v>
      </c>
      <c r="X53" s="44">
        <v>7.26</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5">
      <c r="A54" s="43">
        <v>43</v>
      </c>
      <c r="B54" s="44">
        <v>111.4</v>
      </c>
      <c r="C54" s="44">
        <v>56.77</v>
      </c>
      <c r="D54" s="44">
        <v>38.57</v>
      </c>
      <c r="E54" s="44">
        <v>29.48</v>
      </c>
      <c r="F54" s="44">
        <v>24.03</v>
      </c>
      <c r="G54" s="44">
        <v>20.41</v>
      </c>
      <c r="H54" s="44">
        <v>17.829999999999998</v>
      </c>
      <c r="I54" s="44">
        <v>15.89</v>
      </c>
      <c r="J54" s="44">
        <v>14.4</v>
      </c>
      <c r="K54" s="44">
        <v>13.2</v>
      </c>
      <c r="L54" s="44">
        <v>12.23</v>
      </c>
      <c r="M54" s="44">
        <v>11.43</v>
      </c>
      <c r="N54" s="44">
        <v>10.75</v>
      </c>
      <c r="O54" s="44">
        <v>10.18</v>
      </c>
      <c r="P54" s="44">
        <v>9.68</v>
      </c>
      <c r="Q54" s="44">
        <v>9.26</v>
      </c>
      <c r="R54" s="44">
        <v>8.8800000000000008</v>
      </c>
      <c r="S54" s="44">
        <v>8.56</v>
      </c>
      <c r="T54" s="44">
        <v>8.27</v>
      </c>
      <c r="U54" s="44">
        <v>8.01</v>
      </c>
      <c r="V54" s="44">
        <v>7.78</v>
      </c>
      <c r="W54" s="44">
        <v>7.59</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5">
      <c r="A55" s="43">
        <v>44</v>
      </c>
      <c r="B55" s="44">
        <v>112.99</v>
      </c>
      <c r="C55" s="44">
        <v>57.59</v>
      </c>
      <c r="D55" s="44">
        <v>39.130000000000003</v>
      </c>
      <c r="E55" s="44">
        <v>29.91</v>
      </c>
      <c r="F55" s="44">
        <v>24.39</v>
      </c>
      <c r="G55" s="44">
        <v>20.71</v>
      </c>
      <c r="H55" s="44">
        <v>18.100000000000001</v>
      </c>
      <c r="I55" s="44">
        <v>16.14</v>
      </c>
      <c r="J55" s="44">
        <v>14.62</v>
      </c>
      <c r="K55" s="44">
        <v>13.41</v>
      </c>
      <c r="L55" s="44">
        <v>12.43</v>
      </c>
      <c r="M55" s="44">
        <v>11.62</v>
      </c>
      <c r="N55" s="44">
        <v>10.93</v>
      </c>
      <c r="O55" s="44">
        <v>10.35</v>
      </c>
      <c r="P55" s="44">
        <v>9.85</v>
      </c>
      <c r="Q55" s="44">
        <v>9.42</v>
      </c>
      <c r="R55" s="44">
        <v>9.0500000000000007</v>
      </c>
      <c r="S55" s="44">
        <v>8.7200000000000006</v>
      </c>
      <c r="T55" s="44">
        <v>8.43</v>
      </c>
      <c r="U55" s="44">
        <v>8.17</v>
      </c>
      <c r="V55" s="44">
        <v>7.95</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5">
      <c r="A56" s="43">
        <v>45</v>
      </c>
      <c r="B56" s="44">
        <v>114.61</v>
      </c>
      <c r="C56" s="44">
        <v>58.42</v>
      </c>
      <c r="D56" s="44">
        <v>39.700000000000003</v>
      </c>
      <c r="E56" s="44">
        <v>30.35</v>
      </c>
      <c r="F56" s="44">
        <v>24.75</v>
      </c>
      <c r="G56" s="44">
        <v>21.03</v>
      </c>
      <c r="H56" s="44">
        <v>18.37</v>
      </c>
      <c r="I56" s="44">
        <v>16.39</v>
      </c>
      <c r="J56" s="44">
        <v>14.85</v>
      </c>
      <c r="K56" s="44">
        <v>13.63</v>
      </c>
      <c r="L56" s="44">
        <v>12.64</v>
      </c>
      <c r="M56" s="44">
        <v>11.81</v>
      </c>
      <c r="N56" s="44">
        <v>11.12</v>
      </c>
      <c r="O56" s="44">
        <v>10.53</v>
      </c>
      <c r="P56" s="44">
        <v>10.029999999999999</v>
      </c>
      <c r="Q56" s="44">
        <v>9.6</v>
      </c>
      <c r="R56" s="44">
        <v>9.2200000000000006</v>
      </c>
      <c r="S56" s="44">
        <v>8.8800000000000008</v>
      </c>
      <c r="T56" s="44">
        <v>8.59</v>
      </c>
      <c r="U56" s="44">
        <v>8.34</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5">
      <c r="A57" s="43">
        <v>46</v>
      </c>
      <c r="B57" s="44">
        <v>116.25</v>
      </c>
      <c r="C57" s="44">
        <v>59.26</v>
      </c>
      <c r="D57" s="44">
        <v>40.28</v>
      </c>
      <c r="E57" s="44">
        <v>30.8</v>
      </c>
      <c r="F57" s="44">
        <v>25.13</v>
      </c>
      <c r="G57" s="44">
        <v>21.35</v>
      </c>
      <c r="H57" s="44">
        <v>18.66</v>
      </c>
      <c r="I57" s="44">
        <v>16.649999999999999</v>
      </c>
      <c r="J57" s="44">
        <v>15.09</v>
      </c>
      <c r="K57" s="44">
        <v>13.86</v>
      </c>
      <c r="L57" s="44">
        <v>12.85</v>
      </c>
      <c r="M57" s="44">
        <v>12.02</v>
      </c>
      <c r="N57" s="44">
        <v>11.32</v>
      </c>
      <c r="O57" s="44">
        <v>10.73</v>
      </c>
      <c r="P57" s="44">
        <v>10.220000000000001</v>
      </c>
      <c r="Q57" s="44">
        <v>9.7799999999999994</v>
      </c>
      <c r="R57" s="44">
        <v>9.4</v>
      </c>
      <c r="S57" s="44">
        <v>9.06</v>
      </c>
      <c r="T57" s="44">
        <v>8.77</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5">
      <c r="A58" s="43">
        <v>47</v>
      </c>
      <c r="B58" s="44">
        <v>117.93</v>
      </c>
      <c r="C58" s="44">
        <v>60.13</v>
      </c>
      <c r="D58" s="44">
        <v>40.880000000000003</v>
      </c>
      <c r="E58" s="44">
        <v>31.27</v>
      </c>
      <c r="F58" s="44">
        <v>25.51</v>
      </c>
      <c r="G58" s="44">
        <v>21.68</v>
      </c>
      <c r="H58" s="44">
        <v>18.96</v>
      </c>
      <c r="I58" s="44">
        <v>16.920000000000002</v>
      </c>
      <c r="J58" s="44">
        <v>15.35</v>
      </c>
      <c r="K58" s="44">
        <v>14.09</v>
      </c>
      <c r="L58" s="44">
        <v>13.07</v>
      </c>
      <c r="M58" s="44">
        <v>12.23</v>
      </c>
      <c r="N58" s="44">
        <v>11.53</v>
      </c>
      <c r="O58" s="44">
        <v>10.93</v>
      </c>
      <c r="P58" s="44">
        <v>10.42</v>
      </c>
      <c r="Q58" s="44">
        <v>9.9700000000000006</v>
      </c>
      <c r="R58" s="44">
        <v>9.59</v>
      </c>
      <c r="S58" s="44">
        <v>9.25</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5">
      <c r="A59" s="43">
        <v>48</v>
      </c>
      <c r="B59" s="44">
        <v>119.64</v>
      </c>
      <c r="C59" s="44">
        <v>61.02</v>
      </c>
      <c r="D59" s="44">
        <v>41.49</v>
      </c>
      <c r="E59" s="44">
        <v>31.75</v>
      </c>
      <c r="F59" s="44">
        <v>25.91</v>
      </c>
      <c r="G59" s="44">
        <v>22.03</v>
      </c>
      <c r="H59" s="44">
        <v>19.260000000000002</v>
      </c>
      <c r="I59" s="44">
        <v>17.2</v>
      </c>
      <c r="J59" s="44">
        <v>15.61</v>
      </c>
      <c r="K59" s="44">
        <v>14.34</v>
      </c>
      <c r="L59" s="44">
        <v>13.31</v>
      </c>
      <c r="M59" s="44">
        <v>12.46</v>
      </c>
      <c r="N59" s="44">
        <v>11.74</v>
      </c>
      <c r="O59" s="44">
        <v>11.14</v>
      </c>
      <c r="P59" s="44">
        <v>10.62</v>
      </c>
      <c r="Q59" s="44">
        <v>10.18</v>
      </c>
      <c r="R59" s="44">
        <v>9.7899999999999991</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5">
      <c r="A60" s="43">
        <v>49</v>
      </c>
      <c r="B60" s="44">
        <v>121.36</v>
      </c>
      <c r="C60" s="44">
        <v>61.91</v>
      </c>
      <c r="D60" s="44">
        <v>42.11</v>
      </c>
      <c r="E60" s="44">
        <v>32.229999999999997</v>
      </c>
      <c r="F60" s="44">
        <v>26.31</v>
      </c>
      <c r="G60" s="44">
        <v>22.38</v>
      </c>
      <c r="H60" s="44">
        <v>19.579999999999998</v>
      </c>
      <c r="I60" s="44">
        <v>17.489999999999998</v>
      </c>
      <c r="J60" s="44">
        <v>15.87</v>
      </c>
      <c r="K60" s="44">
        <v>14.59</v>
      </c>
      <c r="L60" s="44">
        <v>13.55</v>
      </c>
      <c r="M60" s="44">
        <v>12.69</v>
      </c>
      <c r="N60" s="44">
        <v>11.97</v>
      </c>
      <c r="O60" s="44">
        <v>11.36</v>
      </c>
      <c r="P60" s="44">
        <v>10.84</v>
      </c>
      <c r="Q60" s="44">
        <v>10.39</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5">
      <c r="A61" s="43">
        <v>50</v>
      </c>
      <c r="B61" s="44">
        <v>123.1</v>
      </c>
      <c r="C61" s="44">
        <v>62.82</v>
      </c>
      <c r="D61" s="44">
        <v>42.74</v>
      </c>
      <c r="E61" s="44">
        <v>32.72</v>
      </c>
      <c r="F61" s="44">
        <v>26.72</v>
      </c>
      <c r="G61" s="44">
        <v>22.74</v>
      </c>
      <c r="H61" s="44">
        <v>19.899999999999999</v>
      </c>
      <c r="I61" s="44">
        <v>17.79</v>
      </c>
      <c r="J61" s="44">
        <v>16.149999999999999</v>
      </c>
      <c r="K61" s="44">
        <v>14.86</v>
      </c>
      <c r="L61" s="44">
        <v>13.8</v>
      </c>
      <c r="M61" s="44">
        <v>12.94</v>
      </c>
      <c r="N61" s="44">
        <v>12.21</v>
      </c>
      <c r="O61" s="44">
        <v>11.59</v>
      </c>
      <c r="P61" s="44">
        <v>11.06</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5">
      <c r="A62" s="43">
        <v>51</v>
      </c>
      <c r="B62" s="44">
        <v>124.87</v>
      </c>
      <c r="C62" s="44">
        <v>63.74</v>
      </c>
      <c r="D62" s="44">
        <v>43.39</v>
      </c>
      <c r="E62" s="44">
        <v>33.229999999999997</v>
      </c>
      <c r="F62" s="44">
        <v>27.15</v>
      </c>
      <c r="G62" s="44">
        <v>23.12</v>
      </c>
      <c r="H62" s="44">
        <v>20.239999999999998</v>
      </c>
      <c r="I62" s="44">
        <v>18.100000000000001</v>
      </c>
      <c r="J62" s="44">
        <v>16.45</v>
      </c>
      <c r="K62" s="44">
        <v>15.14</v>
      </c>
      <c r="L62" s="44">
        <v>14.07</v>
      </c>
      <c r="M62" s="44">
        <v>13.2</v>
      </c>
      <c r="N62" s="44">
        <v>12.46</v>
      </c>
      <c r="O62" s="44">
        <v>11.83</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5">
      <c r="A63" s="43">
        <v>52</v>
      </c>
      <c r="B63" s="44">
        <v>126.69</v>
      </c>
      <c r="C63" s="44">
        <v>64.7</v>
      </c>
      <c r="D63" s="44">
        <v>44.06</v>
      </c>
      <c r="E63" s="44">
        <v>33.76</v>
      </c>
      <c r="F63" s="44">
        <v>27.6</v>
      </c>
      <c r="G63" s="44">
        <v>23.51</v>
      </c>
      <c r="H63" s="44">
        <v>20.6</v>
      </c>
      <c r="I63" s="44">
        <v>18.43</v>
      </c>
      <c r="J63" s="44">
        <v>16.760000000000002</v>
      </c>
      <c r="K63" s="44">
        <v>15.43</v>
      </c>
      <c r="L63" s="44">
        <v>14.36</v>
      </c>
      <c r="M63" s="44">
        <v>13.47</v>
      </c>
      <c r="N63" s="44">
        <v>12.72</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5">
      <c r="A64" s="43">
        <v>53</v>
      </c>
      <c r="B64" s="44">
        <v>128.55000000000001</v>
      </c>
      <c r="C64" s="44">
        <v>65.680000000000007</v>
      </c>
      <c r="D64" s="44">
        <v>44.75</v>
      </c>
      <c r="E64" s="44">
        <v>34.31</v>
      </c>
      <c r="F64" s="44">
        <v>28.06</v>
      </c>
      <c r="G64" s="44">
        <v>23.92</v>
      </c>
      <c r="H64" s="44">
        <v>20.97</v>
      </c>
      <c r="I64" s="44">
        <v>18.78</v>
      </c>
      <c r="J64" s="44">
        <v>17.09</v>
      </c>
      <c r="K64" s="44">
        <v>15.74</v>
      </c>
      <c r="L64" s="44">
        <v>14.65</v>
      </c>
      <c r="M64" s="44">
        <v>13.75</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5">
      <c r="A65" s="43">
        <v>54</v>
      </c>
      <c r="B65" s="44">
        <v>130.43</v>
      </c>
      <c r="C65" s="44">
        <v>66.67</v>
      </c>
      <c r="D65" s="44">
        <v>45.45</v>
      </c>
      <c r="E65" s="44">
        <v>34.869999999999997</v>
      </c>
      <c r="F65" s="44">
        <v>28.54</v>
      </c>
      <c r="G65" s="44">
        <v>24.34</v>
      </c>
      <c r="H65" s="44">
        <v>21.36</v>
      </c>
      <c r="I65" s="44">
        <v>19.14</v>
      </c>
      <c r="J65" s="44">
        <v>17.420000000000002</v>
      </c>
      <c r="K65" s="44">
        <v>16.059999999999999</v>
      </c>
      <c r="L65" s="44">
        <v>14.96</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5">
      <c r="A66" s="43">
        <v>55</v>
      </c>
      <c r="B66" s="44">
        <v>132.35</v>
      </c>
      <c r="C66" s="44">
        <v>67.69</v>
      </c>
      <c r="D66" s="44">
        <v>46.18</v>
      </c>
      <c r="E66" s="44">
        <v>35.450000000000003</v>
      </c>
      <c r="F66" s="44">
        <v>29.04</v>
      </c>
      <c r="G66" s="44">
        <v>24.78</v>
      </c>
      <c r="H66" s="44">
        <v>21.76</v>
      </c>
      <c r="I66" s="44">
        <v>19.510000000000002</v>
      </c>
      <c r="J66" s="44">
        <v>17.77</v>
      </c>
      <c r="K66" s="44">
        <v>16.39</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5">
      <c r="A67" s="43">
        <v>56</v>
      </c>
      <c r="B67" s="44">
        <v>134.33000000000001</v>
      </c>
      <c r="C67" s="44">
        <v>68.75</v>
      </c>
      <c r="D67" s="44">
        <v>46.94</v>
      </c>
      <c r="E67" s="44">
        <v>36.06</v>
      </c>
      <c r="F67" s="44">
        <v>29.56</v>
      </c>
      <c r="G67" s="44">
        <v>25.25</v>
      </c>
      <c r="H67" s="44">
        <v>22.18</v>
      </c>
      <c r="I67" s="44">
        <v>19.899999999999999</v>
      </c>
      <c r="J67" s="44">
        <v>18.14</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5">
      <c r="A68" s="43">
        <v>57</v>
      </c>
      <c r="B68" s="44">
        <v>136.41</v>
      </c>
      <c r="C68" s="44">
        <v>69.88</v>
      </c>
      <c r="D68" s="44">
        <v>47.74</v>
      </c>
      <c r="E68" s="44">
        <v>36.71</v>
      </c>
      <c r="F68" s="44">
        <v>30.11</v>
      </c>
      <c r="G68" s="44">
        <v>25.74</v>
      </c>
      <c r="H68" s="44">
        <v>22.63</v>
      </c>
      <c r="I68" s="44">
        <v>20.309999999999999</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5">
      <c r="A69" s="43">
        <v>58</v>
      </c>
      <c r="B69" s="44">
        <v>138.6</v>
      </c>
      <c r="C69" s="44">
        <v>71.06</v>
      </c>
      <c r="D69" s="44">
        <v>48.59</v>
      </c>
      <c r="E69" s="44">
        <v>37.39</v>
      </c>
      <c r="F69" s="44">
        <v>30.69</v>
      </c>
      <c r="G69" s="44">
        <v>26.24</v>
      </c>
      <c r="H69" s="44">
        <v>23.1</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5">
      <c r="A70" s="43">
        <v>59</v>
      </c>
      <c r="B70" s="44">
        <v>140.91</v>
      </c>
      <c r="C70" s="44">
        <v>72.3</v>
      </c>
      <c r="D70" s="44">
        <v>49.47</v>
      </c>
      <c r="E70" s="44">
        <v>38.090000000000003</v>
      </c>
      <c r="F70" s="44">
        <v>31.28</v>
      </c>
      <c r="G70" s="44">
        <v>26.79</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5">
      <c r="A71" s="43">
        <v>60</v>
      </c>
      <c r="B71" s="44">
        <v>143.37</v>
      </c>
      <c r="C71" s="44">
        <v>73.61</v>
      </c>
      <c r="D71" s="44">
        <v>50.4</v>
      </c>
      <c r="E71" s="44">
        <v>38.82</v>
      </c>
      <c r="F71" s="44">
        <v>31.93</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5">
      <c r="A72" s="43">
        <v>61</v>
      </c>
      <c r="B72" s="44">
        <v>145.97</v>
      </c>
      <c r="C72" s="44">
        <v>74.989999999999995</v>
      </c>
      <c r="D72" s="44">
        <v>51.37</v>
      </c>
      <c r="E72" s="44">
        <v>39.630000000000003</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5">
      <c r="A73" s="43">
        <v>62</v>
      </c>
      <c r="B73" s="44">
        <v>148.74</v>
      </c>
      <c r="C73" s="44">
        <v>76.45</v>
      </c>
      <c r="D73" s="44">
        <v>52.44</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5">
      <c r="A74" s="43">
        <v>63</v>
      </c>
      <c r="B74" s="44">
        <v>151.71</v>
      </c>
      <c r="C74" s="44">
        <v>78.040000000000006</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5">
      <c r="A75" s="43">
        <v>64</v>
      </c>
      <c r="B75" s="44">
        <v>154.87</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yG5nVokoXXeCVoq67EupGbNVAz2HrvGDFOURizrpU8e/m1e+TQo+FJgpYwCRb4SXFSvKvLdLU5DVYcfEYDjx2Q==" saltValue="jH1r2Bpcgdnds/QeYYSreQ==" spinCount="100000" sheet="1" objects="1" scenarios="1"/>
  <conditionalFormatting sqref="A6:A21">
    <cfRule type="expression" dxfId="115" priority="1" stopIfTrue="1">
      <formula>MOD(ROW(),2)=0</formula>
    </cfRule>
    <cfRule type="expression" dxfId="114" priority="2" stopIfTrue="1">
      <formula>MOD(ROW(),2)&lt;&gt;0</formula>
    </cfRule>
  </conditionalFormatting>
  <conditionalFormatting sqref="B6:M21">
    <cfRule type="expression" dxfId="113" priority="3" stopIfTrue="1">
      <formula>MOD(ROW(),2)=0</formula>
    </cfRule>
    <cfRule type="expression" dxfId="112" priority="4" stopIfTrue="1">
      <formula>MOD(ROW(),2)&lt;&gt;0</formula>
    </cfRule>
  </conditionalFormatting>
  <conditionalFormatting sqref="A26:A75">
    <cfRule type="expression" dxfId="111" priority="5" stopIfTrue="1">
      <formula>MOD(ROW(),2)=0</formula>
    </cfRule>
    <cfRule type="expression" dxfId="110" priority="6" stopIfTrue="1">
      <formula>MOD(ROW(),2)&lt;&gt;0</formula>
    </cfRule>
  </conditionalFormatting>
  <conditionalFormatting sqref="B26:AX75">
    <cfRule type="expression" dxfId="109" priority="7" stopIfTrue="1">
      <formula>MOD(ROW(),2)=0</formula>
    </cfRule>
    <cfRule type="expression" dxfId="108"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40AA-AF8C-4370-A69A-3DCFB00C0A9D}">
  <sheetPr codeName="Sheet65"/>
  <dimension ref="A1:AX75"/>
  <sheetViews>
    <sheetView workbookViewId="0">
      <selection activeCell="B27" sqref="B27:AX75"/>
    </sheetView>
  </sheetViews>
  <sheetFormatPr defaultRowHeight="12.5" x14ac:dyDescent="0.25"/>
  <cols>
    <col min="1" max="1" width="31.54296875" customWidth="1"/>
    <col min="2" max="50"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x-714</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333</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341</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714</v>
      </c>
      <c r="C14" s="49"/>
      <c r="D14" s="49"/>
      <c r="E14" s="49"/>
      <c r="F14" s="49"/>
      <c r="G14" s="49"/>
      <c r="H14" s="49"/>
      <c r="I14" s="49"/>
      <c r="J14" s="49"/>
      <c r="K14" s="49"/>
      <c r="L14" s="49"/>
      <c r="M14" s="49"/>
    </row>
    <row r="15" spans="1:13" x14ac:dyDescent="0.25">
      <c r="A15" s="40" t="s">
        <v>380</v>
      </c>
      <c r="B15" s="49" t="s">
        <v>342</v>
      </c>
      <c r="C15" s="49"/>
      <c r="D15" s="49"/>
      <c r="E15" s="49"/>
      <c r="F15" s="49"/>
      <c r="G15" s="49"/>
      <c r="H15" s="49"/>
      <c r="I15" s="49"/>
      <c r="J15" s="49"/>
      <c r="K15" s="49"/>
      <c r="L15" s="49"/>
      <c r="M15" s="49"/>
    </row>
    <row r="16" spans="1:13" x14ac:dyDescent="0.25">
      <c r="A16" s="40" t="s">
        <v>156</v>
      </c>
      <c r="B16" s="49" t="s">
        <v>326</v>
      </c>
      <c r="C16" s="49"/>
      <c r="D16" s="49"/>
      <c r="E16" s="49"/>
      <c r="F16" s="49"/>
      <c r="G16" s="49"/>
      <c r="H16" s="49"/>
      <c r="I16" s="49"/>
      <c r="J16" s="49"/>
      <c r="K16" s="49"/>
      <c r="L16" s="49"/>
      <c r="M16" s="49"/>
    </row>
    <row r="17" spans="1:50" x14ac:dyDescent="0.25">
      <c r="A17" s="41" t="s">
        <v>381</v>
      </c>
      <c r="B17" s="49"/>
      <c r="C17" s="49"/>
      <c r="D17" s="49"/>
      <c r="E17" s="49"/>
      <c r="F17" s="49"/>
      <c r="G17" s="49"/>
      <c r="H17" s="49"/>
      <c r="I17" s="49"/>
      <c r="J17" s="49"/>
      <c r="K17" s="49"/>
      <c r="L17" s="49"/>
      <c r="M17" s="49"/>
    </row>
    <row r="18" spans="1:50" x14ac:dyDescent="0.25">
      <c r="A18" s="40" t="s">
        <v>158</v>
      </c>
      <c r="B18" s="50">
        <v>45233</v>
      </c>
      <c r="C18" s="50"/>
      <c r="D18" s="50"/>
      <c r="E18" s="50"/>
      <c r="F18" s="50"/>
      <c r="G18" s="50"/>
      <c r="H18" s="50"/>
      <c r="I18" s="50"/>
      <c r="J18" s="50"/>
      <c r="K18" s="50"/>
      <c r="L18" s="50"/>
      <c r="M18" s="50"/>
    </row>
    <row r="19" spans="1:50" x14ac:dyDescent="0.25">
      <c r="A19" s="40" t="s">
        <v>159</v>
      </c>
      <c r="B19" s="50">
        <v>45383</v>
      </c>
      <c r="C19" s="49"/>
      <c r="D19" s="49"/>
      <c r="E19" s="49"/>
      <c r="F19" s="49"/>
      <c r="G19" s="49"/>
      <c r="H19" s="49"/>
      <c r="I19" s="49"/>
      <c r="J19" s="49"/>
      <c r="K19" s="49"/>
      <c r="L19" s="49"/>
      <c r="M19" s="49"/>
    </row>
    <row r="20" spans="1:50" x14ac:dyDescent="0.25">
      <c r="A20" s="40" t="s">
        <v>160</v>
      </c>
      <c r="B20" s="49" t="s">
        <v>169</v>
      </c>
      <c r="C20" s="49"/>
      <c r="D20" s="49"/>
      <c r="E20" s="49"/>
      <c r="F20" s="49"/>
      <c r="G20" s="49"/>
      <c r="H20" s="49"/>
      <c r="I20" s="49"/>
      <c r="J20" s="49"/>
      <c r="K20" s="49"/>
      <c r="L20" s="49"/>
      <c r="M20" s="49"/>
    </row>
    <row r="21" spans="1:50" x14ac:dyDescent="0.25">
      <c r="A21" s="40" t="s">
        <v>382</v>
      </c>
      <c r="B21" s="49" t="s">
        <v>85</v>
      </c>
      <c r="C21" s="49"/>
      <c r="D21" s="49"/>
      <c r="E21" s="49"/>
      <c r="F21" s="49"/>
      <c r="G21" s="49"/>
      <c r="H21" s="49"/>
      <c r="I21" s="49"/>
      <c r="J21" s="49"/>
      <c r="K21" s="49"/>
      <c r="L21" s="49"/>
      <c r="M21" s="49"/>
    </row>
    <row r="23" spans="1:50" x14ac:dyDescent="0.25">
      <c r="A23" s="23" t="str">
        <f>HYPERLINK("#'Factor List'!A1", "Back to Factor List")</f>
        <v>Back to Factor List</v>
      </c>
      <c r="B23" s="23" t="str">
        <f>HYPERLINK("#'Assumptions'!A1", "Assumptions")</f>
        <v>Assumptions</v>
      </c>
    </row>
    <row r="26" spans="1:50" s="57" customFormat="1" ht="26" x14ac:dyDescent="0.25">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row>
    <row r="27" spans="1:50" x14ac:dyDescent="0.25">
      <c r="A27" s="43">
        <v>16</v>
      </c>
      <c r="B27" s="44">
        <v>75.84</v>
      </c>
      <c r="C27" s="44">
        <v>38.619999999999997</v>
      </c>
      <c r="D27" s="44">
        <v>26.22</v>
      </c>
      <c r="E27" s="44">
        <v>20.02</v>
      </c>
      <c r="F27" s="44">
        <v>16.3</v>
      </c>
      <c r="G27" s="44">
        <v>13.83</v>
      </c>
      <c r="H27" s="44">
        <v>12.07</v>
      </c>
      <c r="I27" s="44">
        <v>10.75</v>
      </c>
      <c r="J27" s="44">
        <v>9.7200000000000006</v>
      </c>
      <c r="K27" s="44">
        <v>8.9</v>
      </c>
      <c r="L27" s="44">
        <v>8.23</v>
      </c>
      <c r="M27" s="44">
        <v>7.68</v>
      </c>
      <c r="N27" s="44">
        <v>7.21</v>
      </c>
      <c r="O27" s="44">
        <v>6.81</v>
      </c>
      <c r="P27" s="44">
        <v>6.46</v>
      </c>
      <c r="Q27" s="44">
        <v>6.16</v>
      </c>
      <c r="R27" s="44">
        <v>5.89</v>
      </c>
      <c r="S27" s="44">
        <v>5.66</v>
      </c>
      <c r="T27" s="44">
        <v>5.45</v>
      </c>
      <c r="U27" s="44">
        <v>5.26</v>
      </c>
      <c r="V27" s="44">
        <v>5.09</v>
      </c>
      <c r="W27" s="44">
        <v>4.9400000000000004</v>
      </c>
      <c r="X27" s="44">
        <v>4.8</v>
      </c>
      <c r="Y27" s="44">
        <v>4.68</v>
      </c>
      <c r="Z27" s="44">
        <v>4.5599999999999996</v>
      </c>
      <c r="AA27" s="44">
        <v>4.46</v>
      </c>
      <c r="AB27" s="44">
        <v>4.3600000000000003</v>
      </c>
      <c r="AC27" s="44">
        <v>4.2699999999999996</v>
      </c>
      <c r="AD27" s="44">
        <v>4.1900000000000004</v>
      </c>
      <c r="AE27" s="44">
        <v>4.1100000000000003</v>
      </c>
      <c r="AF27" s="44">
        <v>4.04</v>
      </c>
      <c r="AG27" s="44">
        <v>3.97</v>
      </c>
      <c r="AH27" s="44">
        <v>3.91</v>
      </c>
      <c r="AI27" s="44">
        <v>3.85</v>
      </c>
      <c r="AJ27" s="44">
        <v>3.8</v>
      </c>
      <c r="AK27" s="44">
        <v>3.75</v>
      </c>
      <c r="AL27" s="44">
        <v>3.7</v>
      </c>
      <c r="AM27" s="44">
        <v>3.66</v>
      </c>
      <c r="AN27" s="44">
        <v>3.62</v>
      </c>
      <c r="AO27" s="44">
        <v>3.58</v>
      </c>
      <c r="AP27" s="44">
        <v>3.54</v>
      </c>
      <c r="AQ27" s="44">
        <v>3.51</v>
      </c>
      <c r="AR27" s="44">
        <v>3.48</v>
      </c>
      <c r="AS27" s="44">
        <v>3.45</v>
      </c>
      <c r="AT27" s="44">
        <v>3.42</v>
      </c>
      <c r="AU27" s="44">
        <v>3.4</v>
      </c>
      <c r="AV27" s="44">
        <v>3.37</v>
      </c>
      <c r="AW27" s="44">
        <v>3.35</v>
      </c>
      <c r="AX27" s="44">
        <v>3.31</v>
      </c>
    </row>
    <row r="28" spans="1:50" x14ac:dyDescent="0.25">
      <c r="A28" s="43">
        <v>17</v>
      </c>
      <c r="B28" s="44">
        <v>76.95</v>
      </c>
      <c r="C28" s="44">
        <v>39.18</v>
      </c>
      <c r="D28" s="44">
        <v>26.6</v>
      </c>
      <c r="E28" s="44">
        <v>20.309999999999999</v>
      </c>
      <c r="F28" s="44">
        <v>16.54</v>
      </c>
      <c r="G28" s="44">
        <v>14.03</v>
      </c>
      <c r="H28" s="44">
        <v>12.24</v>
      </c>
      <c r="I28" s="44">
        <v>10.9</v>
      </c>
      <c r="J28" s="44">
        <v>9.86</v>
      </c>
      <c r="K28" s="44">
        <v>9.0299999999999994</v>
      </c>
      <c r="L28" s="44">
        <v>8.35</v>
      </c>
      <c r="M28" s="44">
        <v>7.79</v>
      </c>
      <c r="N28" s="44">
        <v>7.31</v>
      </c>
      <c r="O28" s="44">
        <v>6.91</v>
      </c>
      <c r="P28" s="44">
        <v>6.56</v>
      </c>
      <c r="Q28" s="44">
        <v>6.25</v>
      </c>
      <c r="R28" s="44">
        <v>5.98</v>
      </c>
      <c r="S28" s="44">
        <v>5.74</v>
      </c>
      <c r="T28" s="44">
        <v>5.53</v>
      </c>
      <c r="U28" s="44">
        <v>5.34</v>
      </c>
      <c r="V28" s="44">
        <v>5.17</v>
      </c>
      <c r="W28" s="44">
        <v>5.0199999999999996</v>
      </c>
      <c r="X28" s="44">
        <v>4.88</v>
      </c>
      <c r="Y28" s="44">
        <v>4.75</v>
      </c>
      <c r="Z28" s="44">
        <v>4.63</v>
      </c>
      <c r="AA28" s="44">
        <v>4.5199999999999996</v>
      </c>
      <c r="AB28" s="44">
        <v>4.42</v>
      </c>
      <c r="AC28" s="44">
        <v>4.33</v>
      </c>
      <c r="AD28" s="44">
        <v>4.25</v>
      </c>
      <c r="AE28" s="44">
        <v>4.17</v>
      </c>
      <c r="AF28" s="44">
        <v>4.0999999999999996</v>
      </c>
      <c r="AG28" s="44">
        <v>4.03</v>
      </c>
      <c r="AH28" s="44">
        <v>3.97</v>
      </c>
      <c r="AI28" s="44">
        <v>3.91</v>
      </c>
      <c r="AJ28" s="44">
        <v>3.86</v>
      </c>
      <c r="AK28" s="44">
        <v>3.81</v>
      </c>
      <c r="AL28" s="44">
        <v>3.76</v>
      </c>
      <c r="AM28" s="44">
        <v>3.71</v>
      </c>
      <c r="AN28" s="44">
        <v>3.67</v>
      </c>
      <c r="AO28" s="44">
        <v>3.63</v>
      </c>
      <c r="AP28" s="44">
        <v>3.6</v>
      </c>
      <c r="AQ28" s="44">
        <v>3.57</v>
      </c>
      <c r="AR28" s="44">
        <v>3.53</v>
      </c>
      <c r="AS28" s="44">
        <v>3.5</v>
      </c>
      <c r="AT28" s="44">
        <v>3.48</v>
      </c>
      <c r="AU28" s="44">
        <v>3.45</v>
      </c>
      <c r="AV28" s="44">
        <v>3.43</v>
      </c>
      <c r="AW28" s="44">
        <v>3.42</v>
      </c>
      <c r="AX28" s="44"/>
    </row>
    <row r="29" spans="1:50" x14ac:dyDescent="0.25">
      <c r="A29" s="43">
        <v>18</v>
      </c>
      <c r="B29" s="44">
        <v>78.069999999999993</v>
      </c>
      <c r="C29" s="44">
        <v>39.75</v>
      </c>
      <c r="D29" s="44">
        <v>26.99</v>
      </c>
      <c r="E29" s="44">
        <v>20.61</v>
      </c>
      <c r="F29" s="44">
        <v>16.79</v>
      </c>
      <c r="G29" s="44">
        <v>14.24</v>
      </c>
      <c r="H29" s="44">
        <v>12.42</v>
      </c>
      <c r="I29" s="44">
        <v>11.06</v>
      </c>
      <c r="J29" s="44">
        <v>10.01</v>
      </c>
      <c r="K29" s="44">
        <v>9.16</v>
      </c>
      <c r="L29" s="44">
        <v>8.48</v>
      </c>
      <c r="M29" s="44">
        <v>7.9</v>
      </c>
      <c r="N29" s="44">
        <v>7.42</v>
      </c>
      <c r="O29" s="44">
        <v>7.01</v>
      </c>
      <c r="P29" s="44">
        <v>6.65</v>
      </c>
      <c r="Q29" s="44">
        <v>6.34</v>
      </c>
      <c r="R29" s="44">
        <v>6.07</v>
      </c>
      <c r="S29" s="44">
        <v>5.83</v>
      </c>
      <c r="T29" s="44">
        <v>5.61</v>
      </c>
      <c r="U29" s="44">
        <v>5.42</v>
      </c>
      <c r="V29" s="44">
        <v>5.25</v>
      </c>
      <c r="W29" s="44">
        <v>5.09</v>
      </c>
      <c r="X29" s="44">
        <v>4.95</v>
      </c>
      <c r="Y29" s="44">
        <v>4.82</v>
      </c>
      <c r="Z29" s="44">
        <v>4.7</v>
      </c>
      <c r="AA29" s="44">
        <v>4.59</v>
      </c>
      <c r="AB29" s="44">
        <v>4.49</v>
      </c>
      <c r="AC29" s="44">
        <v>4.4000000000000004</v>
      </c>
      <c r="AD29" s="44">
        <v>4.3099999999999996</v>
      </c>
      <c r="AE29" s="44">
        <v>4.2300000000000004</v>
      </c>
      <c r="AF29" s="44">
        <v>4.16</v>
      </c>
      <c r="AG29" s="44">
        <v>4.09</v>
      </c>
      <c r="AH29" s="44">
        <v>4.03</v>
      </c>
      <c r="AI29" s="44">
        <v>3.97</v>
      </c>
      <c r="AJ29" s="44">
        <v>3.92</v>
      </c>
      <c r="AK29" s="44">
        <v>3.86</v>
      </c>
      <c r="AL29" s="44">
        <v>3.82</v>
      </c>
      <c r="AM29" s="44">
        <v>3.77</v>
      </c>
      <c r="AN29" s="44">
        <v>3.73</v>
      </c>
      <c r="AO29" s="44">
        <v>3.69</v>
      </c>
      <c r="AP29" s="44">
        <v>3.66</v>
      </c>
      <c r="AQ29" s="44">
        <v>3.62</v>
      </c>
      <c r="AR29" s="44">
        <v>3.59</v>
      </c>
      <c r="AS29" s="44">
        <v>3.56</v>
      </c>
      <c r="AT29" s="44">
        <v>3.53</v>
      </c>
      <c r="AU29" s="44">
        <v>3.51</v>
      </c>
      <c r="AV29" s="44">
        <v>3.5</v>
      </c>
      <c r="AW29" s="44"/>
      <c r="AX29" s="44"/>
    </row>
    <row r="30" spans="1:50" x14ac:dyDescent="0.25">
      <c r="A30" s="43">
        <v>19</v>
      </c>
      <c r="B30" s="44">
        <v>79.22</v>
      </c>
      <c r="C30" s="44">
        <v>40.340000000000003</v>
      </c>
      <c r="D30" s="44">
        <v>27.38</v>
      </c>
      <c r="E30" s="44">
        <v>20.91</v>
      </c>
      <c r="F30" s="44">
        <v>17.03</v>
      </c>
      <c r="G30" s="44">
        <v>14.45</v>
      </c>
      <c r="H30" s="44">
        <v>12.61</v>
      </c>
      <c r="I30" s="44">
        <v>11.23</v>
      </c>
      <c r="J30" s="44">
        <v>10.15</v>
      </c>
      <c r="K30" s="44">
        <v>9.3000000000000007</v>
      </c>
      <c r="L30" s="44">
        <v>8.6</v>
      </c>
      <c r="M30" s="44">
        <v>8.02</v>
      </c>
      <c r="N30" s="44">
        <v>7.53</v>
      </c>
      <c r="O30" s="44">
        <v>7.11</v>
      </c>
      <c r="P30" s="44">
        <v>6.75</v>
      </c>
      <c r="Q30" s="44">
        <v>6.44</v>
      </c>
      <c r="R30" s="44">
        <v>6.16</v>
      </c>
      <c r="S30" s="44">
        <v>5.92</v>
      </c>
      <c r="T30" s="44">
        <v>5.7</v>
      </c>
      <c r="U30" s="44">
        <v>5.5</v>
      </c>
      <c r="V30" s="44">
        <v>5.33</v>
      </c>
      <c r="W30" s="44">
        <v>5.17</v>
      </c>
      <c r="X30" s="44">
        <v>5.0199999999999996</v>
      </c>
      <c r="Y30" s="44">
        <v>4.8899999999999997</v>
      </c>
      <c r="Z30" s="44">
        <v>4.7699999999999996</v>
      </c>
      <c r="AA30" s="44">
        <v>4.66</v>
      </c>
      <c r="AB30" s="44">
        <v>4.5599999999999996</v>
      </c>
      <c r="AC30" s="44">
        <v>4.46</v>
      </c>
      <c r="AD30" s="44">
        <v>4.38</v>
      </c>
      <c r="AE30" s="44">
        <v>4.3</v>
      </c>
      <c r="AF30" s="44">
        <v>4.22</v>
      </c>
      <c r="AG30" s="44">
        <v>4.16</v>
      </c>
      <c r="AH30" s="44">
        <v>4.09</v>
      </c>
      <c r="AI30" s="44">
        <v>4.03</v>
      </c>
      <c r="AJ30" s="44">
        <v>3.98</v>
      </c>
      <c r="AK30" s="44">
        <v>3.93</v>
      </c>
      <c r="AL30" s="44">
        <v>3.88</v>
      </c>
      <c r="AM30" s="44">
        <v>3.83</v>
      </c>
      <c r="AN30" s="44">
        <v>3.79</v>
      </c>
      <c r="AO30" s="44">
        <v>3.75</v>
      </c>
      <c r="AP30" s="44">
        <v>3.71</v>
      </c>
      <c r="AQ30" s="44">
        <v>3.68</v>
      </c>
      <c r="AR30" s="44">
        <v>3.65</v>
      </c>
      <c r="AS30" s="44">
        <v>3.62</v>
      </c>
      <c r="AT30" s="44">
        <v>3.59</v>
      </c>
      <c r="AU30" s="44">
        <v>3.58</v>
      </c>
      <c r="AV30" s="44"/>
      <c r="AW30" s="44"/>
      <c r="AX30" s="44"/>
    </row>
    <row r="31" spans="1:50" x14ac:dyDescent="0.25">
      <c r="A31" s="43">
        <v>20</v>
      </c>
      <c r="B31" s="44">
        <v>80.37</v>
      </c>
      <c r="C31" s="44">
        <v>40.93</v>
      </c>
      <c r="D31" s="44">
        <v>27.79</v>
      </c>
      <c r="E31" s="44">
        <v>21.22</v>
      </c>
      <c r="F31" s="44">
        <v>17.28</v>
      </c>
      <c r="G31" s="44">
        <v>14.66</v>
      </c>
      <c r="H31" s="44">
        <v>12.79</v>
      </c>
      <c r="I31" s="44">
        <v>11.39</v>
      </c>
      <c r="J31" s="44">
        <v>10.3</v>
      </c>
      <c r="K31" s="44">
        <v>9.44</v>
      </c>
      <c r="L31" s="44">
        <v>8.73</v>
      </c>
      <c r="M31" s="44">
        <v>8.14</v>
      </c>
      <c r="N31" s="44">
        <v>7.64</v>
      </c>
      <c r="O31" s="44">
        <v>7.22</v>
      </c>
      <c r="P31" s="44">
        <v>6.85</v>
      </c>
      <c r="Q31" s="44">
        <v>6.53</v>
      </c>
      <c r="R31" s="44">
        <v>6.25</v>
      </c>
      <c r="S31" s="44">
        <v>6</v>
      </c>
      <c r="T31" s="44">
        <v>5.78</v>
      </c>
      <c r="U31" s="44">
        <v>5.58</v>
      </c>
      <c r="V31" s="44">
        <v>5.41</v>
      </c>
      <c r="W31" s="44">
        <v>5.24</v>
      </c>
      <c r="X31" s="44">
        <v>5.0999999999999996</v>
      </c>
      <c r="Y31" s="44">
        <v>4.96</v>
      </c>
      <c r="Z31" s="44">
        <v>4.84</v>
      </c>
      <c r="AA31" s="44">
        <v>4.7300000000000004</v>
      </c>
      <c r="AB31" s="44">
        <v>4.63</v>
      </c>
      <c r="AC31" s="44">
        <v>4.53</v>
      </c>
      <c r="AD31" s="44">
        <v>4.4400000000000004</v>
      </c>
      <c r="AE31" s="44">
        <v>4.3600000000000003</v>
      </c>
      <c r="AF31" s="44">
        <v>4.29</v>
      </c>
      <c r="AG31" s="44">
        <v>4.22</v>
      </c>
      <c r="AH31" s="44">
        <v>4.1500000000000004</v>
      </c>
      <c r="AI31" s="44">
        <v>4.09</v>
      </c>
      <c r="AJ31" s="44">
        <v>4.04</v>
      </c>
      <c r="AK31" s="44">
        <v>3.99</v>
      </c>
      <c r="AL31" s="44">
        <v>3.94</v>
      </c>
      <c r="AM31" s="44">
        <v>3.89</v>
      </c>
      <c r="AN31" s="44">
        <v>3.85</v>
      </c>
      <c r="AO31" s="44">
        <v>3.81</v>
      </c>
      <c r="AP31" s="44">
        <v>3.78</v>
      </c>
      <c r="AQ31" s="44">
        <v>3.74</v>
      </c>
      <c r="AR31" s="44">
        <v>3.71</v>
      </c>
      <c r="AS31" s="44">
        <v>3.68</v>
      </c>
      <c r="AT31" s="44">
        <v>3.67</v>
      </c>
      <c r="AU31" s="44"/>
      <c r="AV31" s="44"/>
      <c r="AW31" s="44"/>
      <c r="AX31" s="44"/>
    </row>
    <row r="32" spans="1:50" x14ac:dyDescent="0.25">
      <c r="A32" s="43">
        <v>21</v>
      </c>
      <c r="B32" s="44">
        <v>81.55</v>
      </c>
      <c r="C32" s="44">
        <v>41.53</v>
      </c>
      <c r="D32" s="44">
        <v>28.19</v>
      </c>
      <c r="E32" s="44">
        <v>21.53</v>
      </c>
      <c r="F32" s="44">
        <v>17.54</v>
      </c>
      <c r="G32" s="44">
        <v>14.88</v>
      </c>
      <c r="H32" s="44">
        <v>12.98</v>
      </c>
      <c r="I32" s="44">
        <v>11.56</v>
      </c>
      <c r="J32" s="44">
        <v>10.46</v>
      </c>
      <c r="K32" s="44">
        <v>9.58</v>
      </c>
      <c r="L32" s="44">
        <v>8.86</v>
      </c>
      <c r="M32" s="44">
        <v>8.26</v>
      </c>
      <c r="N32" s="44">
        <v>7.76</v>
      </c>
      <c r="O32" s="44">
        <v>7.33</v>
      </c>
      <c r="P32" s="44">
        <v>6.95</v>
      </c>
      <c r="Q32" s="44">
        <v>6.63</v>
      </c>
      <c r="R32" s="44">
        <v>6.34</v>
      </c>
      <c r="S32" s="44">
        <v>6.09</v>
      </c>
      <c r="T32" s="44">
        <v>5.87</v>
      </c>
      <c r="U32" s="44">
        <v>5.67</v>
      </c>
      <c r="V32" s="44">
        <v>5.49</v>
      </c>
      <c r="W32" s="44">
        <v>5.32</v>
      </c>
      <c r="X32" s="44">
        <v>5.17</v>
      </c>
      <c r="Y32" s="44">
        <v>5.04</v>
      </c>
      <c r="Z32" s="44">
        <v>4.91</v>
      </c>
      <c r="AA32" s="44">
        <v>4.8</v>
      </c>
      <c r="AB32" s="44">
        <v>4.7</v>
      </c>
      <c r="AC32" s="44">
        <v>4.5999999999999996</v>
      </c>
      <c r="AD32" s="44">
        <v>4.51</v>
      </c>
      <c r="AE32" s="44">
        <v>4.43</v>
      </c>
      <c r="AF32" s="44">
        <v>4.3499999999999996</v>
      </c>
      <c r="AG32" s="44">
        <v>4.28</v>
      </c>
      <c r="AH32" s="44">
        <v>4.22</v>
      </c>
      <c r="AI32" s="44">
        <v>4.16</v>
      </c>
      <c r="AJ32" s="44">
        <v>4.0999999999999996</v>
      </c>
      <c r="AK32" s="44">
        <v>4.05</v>
      </c>
      <c r="AL32" s="44">
        <v>4</v>
      </c>
      <c r="AM32" s="44">
        <v>3.96</v>
      </c>
      <c r="AN32" s="44">
        <v>3.91</v>
      </c>
      <c r="AO32" s="44">
        <v>3.87</v>
      </c>
      <c r="AP32" s="44">
        <v>3.84</v>
      </c>
      <c r="AQ32" s="44">
        <v>3.8</v>
      </c>
      <c r="AR32" s="44">
        <v>3.77</v>
      </c>
      <c r="AS32" s="44">
        <v>3.76</v>
      </c>
      <c r="AT32" s="44"/>
      <c r="AU32" s="44"/>
      <c r="AV32" s="44"/>
      <c r="AW32" s="44"/>
      <c r="AX32" s="44"/>
    </row>
    <row r="33" spans="1:50" x14ac:dyDescent="0.25">
      <c r="A33" s="43">
        <v>22</v>
      </c>
      <c r="B33" s="44">
        <v>82.74</v>
      </c>
      <c r="C33" s="44">
        <v>42.13</v>
      </c>
      <c r="D33" s="44">
        <v>28.6</v>
      </c>
      <c r="E33" s="44">
        <v>21.84</v>
      </c>
      <c r="F33" s="44">
        <v>17.79</v>
      </c>
      <c r="G33" s="44">
        <v>15.09</v>
      </c>
      <c r="H33" s="44">
        <v>13.17</v>
      </c>
      <c r="I33" s="44">
        <v>11.73</v>
      </c>
      <c r="J33" s="44">
        <v>10.61</v>
      </c>
      <c r="K33" s="44">
        <v>9.7200000000000006</v>
      </c>
      <c r="L33" s="44">
        <v>8.99</v>
      </c>
      <c r="M33" s="44">
        <v>8.3800000000000008</v>
      </c>
      <c r="N33" s="44">
        <v>7.87</v>
      </c>
      <c r="O33" s="44">
        <v>7.43</v>
      </c>
      <c r="P33" s="44">
        <v>7.06</v>
      </c>
      <c r="Q33" s="44">
        <v>6.73</v>
      </c>
      <c r="R33" s="44">
        <v>6.44</v>
      </c>
      <c r="S33" s="44">
        <v>6.18</v>
      </c>
      <c r="T33" s="44">
        <v>5.96</v>
      </c>
      <c r="U33" s="44">
        <v>5.75</v>
      </c>
      <c r="V33" s="44">
        <v>5.57</v>
      </c>
      <c r="W33" s="44">
        <v>5.4</v>
      </c>
      <c r="X33" s="44">
        <v>5.25</v>
      </c>
      <c r="Y33" s="44">
        <v>5.1100000000000003</v>
      </c>
      <c r="Z33" s="44">
        <v>4.99</v>
      </c>
      <c r="AA33" s="44">
        <v>4.87</v>
      </c>
      <c r="AB33" s="44">
        <v>4.7699999999999996</v>
      </c>
      <c r="AC33" s="44">
        <v>4.67</v>
      </c>
      <c r="AD33" s="44">
        <v>4.58</v>
      </c>
      <c r="AE33" s="44">
        <v>4.5</v>
      </c>
      <c r="AF33" s="44">
        <v>4.42</v>
      </c>
      <c r="AG33" s="44">
        <v>4.3499999999999996</v>
      </c>
      <c r="AH33" s="44">
        <v>4.28</v>
      </c>
      <c r="AI33" s="44">
        <v>4.22</v>
      </c>
      <c r="AJ33" s="44">
        <v>4.17</v>
      </c>
      <c r="AK33" s="44">
        <v>4.1100000000000003</v>
      </c>
      <c r="AL33" s="44">
        <v>4.0599999999999996</v>
      </c>
      <c r="AM33" s="44">
        <v>4.0199999999999996</v>
      </c>
      <c r="AN33" s="44">
        <v>3.98</v>
      </c>
      <c r="AO33" s="44">
        <v>3.94</v>
      </c>
      <c r="AP33" s="44">
        <v>3.9</v>
      </c>
      <c r="AQ33" s="44">
        <v>3.87</v>
      </c>
      <c r="AR33" s="44">
        <v>3.85</v>
      </c>
      <c r="AS33" s="44"/>
      <c r="AT33" s="44"/>
      <c r="AU33" s="44"/>
      <c r="AV33" s="44"/>
      <c r="AW33" s="44"/>
      <c r="AX33" s="44"/>
    </row>
    <row r="34" spans="1:50" x14ac:dyDescent="0.25">
      <c r="A34" s="43">
        <v>23</v>
      </c>
      <c r="B34" s="44">
        <v>83.93</v>
      </c>
      <c r="C34" s="44">
        <v>42.74</v>
      </c>
      <c r="D34" s="44">
        <v>29.02</v>
      </c>
      <c r="E34" s="44">
        <v>22.16</v>
      </c>
      <c r="F34" s="44">
        <v>18.05</v>
      </c>
      <c r="G34" s="44">
        <v>15.31</v>
      </c>
      <c r="H34" s="44">
        <v>13.36</v>
      </c>
      <c r="I34" s="44">
        <v>11.9</v>
      </c>
      <c r="J34" s="44">
        <v>10.76</v>
      </c>
      <c r="K34" s="44">
        <v>9.86</v>
      </c>
      <c r="L34" s="44">
        <v>9.1199999999999992</v>
      </c>
      <c r="M34" s="44">
        <v>8.5</v>
      </c>
      <c r="N34" s="44">
        <v>7.98</v>
      </c>
      <c r="O34" s="44">
        <v>7.54</v>
      </c>
      <c r="P34" s="44">
        <v>7.16</v>
      </c>
      <c r="Q34" s="44">
        <v>6.83</v>
      </c>
      <c r="R34" s="44">
        <v>6.53</v>
      </c>
      <c r="S34" s="44">
        <v>6.27</v>
      </c>
      <c r="T34" s="44">
        <v>6.04</v>
      </c>
      <c r="U34" s="44">
        <v>5.84</v>
      </c>
      <c r="V34" s="44">
        <v>5.65</v>
      </c>
      <c r="W34" s="44">
        <v>5.48</v>
      </c>
      <c r="X34" s="44">
        <v>5.33</v>
      </c>
      <c r="Y34" s="44">
        <v>5.19</v>
      </c>
      <c r="Z34" s="44">
        <v>5.0599999999999996</v>
      </c>
      <c r="AA34" s="44">
        <v>4.95</v>
      </c>
      <c r="AB34" s="44">
        <v>4.84</v>
      </c>
      <c r="AC34" s="44">
        <v>4.74</v>
      </c>
      <c r="AD34" s="44">
        <v>4.6500000000000004</v>
      </c>
      <c r="AE34" s="44">
        <v>4.57</v>
      </c>
      <c r="AF34" s="44">
        <v>4.49</v>
      </c>
      <c r="AG34" s="44">
        <v>4.42</v>
      </c>
      <c r="AH34" s="44">
        <v>4.3499999999999996</v>
      </c>
      <c r="AI34" s="44">
        <v>4.29</v>
      </c>
      <c r="AJ34" s="44">
        <v>4.2300000000000004</v>
      </c>
      <c r="AK34" s="44">
        <v>4.18</v>
      </c>
      <c r="AL34" s="44">
        <v>4.13</v>
      </c>
      <c r="AM34" s="44">
        <v>4.08</v>
      </c>
      <c r="AN34" s="44">
        <v>4.04</v>
      </c>
      <c r="AO34" s="44">
        <v>4</v>
      </c>
      <c r="AP34" s="44">
        <v>3.97</v>
      </c>
      <c r="AQ34" s="44">
        <v>3.95</v>
      </c>
      <c r="AR34" s="44"/>
      <c r="AS34" s="44"/>
      <c r="AT34" s="44"/>
      <c r="AU34" s="44"/>
      <c r="AV34" s="44"/>
      <c r="AW34" s="44"/>
      <c r="AX34" s="44"/>
    </row>
    <row r="35" spans="1:50" x14ac:dyDescent="0.25">
      <c r="A35" s="43">
        <v>24</v>
      </c>
      <c r="B35" s="44">
        <v>85.14</v>
      </c>
      <c r="C35" s="44">
        <v>43.36</v>
      </c>
      <c r="D35" s="44">
        <v>29.43</v>
      </c>
      <c r="E35" s="44">
        <v>22.48</v>
      </c>
      <c r="F35" s="44">
        <v>18.309999999999999</v>
      </c>
      <c r="G35" s="44">
        <v>15.53</v>
      </c>
      <c r="H35" s="44">
        <v>13.55</v>
      </c>
      <c r="I35" s="44">
        <v>12.07</v>
      </c>
      <c r="J35" s="44">
        <v>10.92</v>
      </c>
      <c r="K35" s="44">
        <v>10</v>
      </c>
      <c r="L35" s="44">
        <v>9.25</v>
      </c>
      <c r="M35" s="44">
        <v>8.6300000000000008</v>
      </c>
      <c r="N35" s="44">
        <v>8.1</v>
      </c>
      <c r="O35" s="44">
        <v>7.65</v>
      </c>
      <c r="P35" s="44">
        <v>7.26</v>
      </c>
      <c r="Q35" s="44">
        <v>6.93</v>
      </c>
      <c r="R35" s="44">
        <v>6.63</v>
      </c>
      <c r="S35" s="44">
        <v>6.37</v>
      </c>
      <c r="T35" s="44">
        <v>6.13</v>
      </c>
      <c r="U35" s="44">
        <v>5.92</v>
      </c>
      <c r="V35" s="44">
        <v>5.73</v>
      </c>
      <c r="W35" s="44">
        <v>5.56</v>
      </c>
      <c r="X35" s="44">
        <v>5.41</v>
      </c>
      <c r="Y35" s="44">
        <v>5.27</v>
      </c>
      <c r="Z35" s="44">
        <v>5.14</v>
      </c>
      <c r="AA35" s="44">
        <v>5.0199999999999996</v>
      </c>
      <c r="AB35" s="44">
        <v>4.91</v>
      </c>
      <c r="AC35" s="44">
        <v>4.8099999999999996</v>
      </c>
      <c r="AD35" s="44">
        <v>4.72</v>
      </c>
      <c r="AE35" s="44">
        <v>4.6399999999999997</v>
      </c>
      <c r="AF35" s="44">
        <v>4.5599999999999996</v>
      </c>
      <c r="AG35" s="44">
        <v>4.49</v>
      </c>
      <c r="AH35" s="44">
        <v>4.42</v>
      </c>
      <c r="AI35" s="44">
        <v>4.3600000000000003</v>
      </c>
      <c r="AJ35" s="44">
        <v>4.3</v>
      </c>
      <c r="AK35" s="44">
        <v>4.25</v>
      </c>
      <c r="AL35" s="44">
        <v>4.2</v>
      </c>
      <c r="AM35" s="44">
        <v>4.1500000000000004</v>
      </c>
      <c r="AN35" s="44">
        <v>4.1100000000000003</v>
      </c>
      <c r="AO35" s="44">
        <v>4.07</v>
      </c>
      <c r="AP35" s="44">
        <v>4.05</v>
      </c>
      <c r="AQ35" s="44"/>
      <c r="AR35" s="44"/>
      <c r="AS35" s="44"/>
      <c r="AT35" s="44"/>
      <c r="AU35" s="44"/>
      <c r="AV35" s="44"/>
      <c r="AW35" s="44"/>
      <c r="AX35" s="44"/>
    </row>
    <row r="36" spans="1:50" x14ac:dyDescent="0.25">
      <c r="A36" s="43">
        <v>25</v>
      </c>
      <c r="B36" s="44">
        <v>86.37</v>
      </c>
      <c r="C36" s="44">
        <v>43.98</v>
      </c>
      <c r="D36" s="44">
        <v>29.86</v>
      </c>
      <c r="E36" s="44">
        <v>22.8</v>
      </c>
      <c r="F36" s="44">
        <v>18.57</v>
      </c>
      <c r="G36" s="44">
        <v>15.76</v>
      </c>
      <c r="H36" s="44">
        <v>13.75</v>
      </c>
      <c r="I36" s="44">
        <v>12.24</v>
      </c>
      <c r="J36" s="44">
        <v>11.08</v>
      </c>
      <c r="K36" s="44">
        <v>10.15</v>
      </c>
      <c r="L36" s="44">
        <v>9.3800000000000008</v>
      </c>
      <c r="M36" s="44">
        <v>8.75</v>
      </c>
      <c r="N36" s="44">
        <v>8.2200000000000006</v>
      </c>
      <c r="O36" s="44">
        <v>7.76</v>
      </c>
      <c r="P36" s="44">
        <v>7.37</v>
      </c>
      <c r="Q36" s="44">
        <v>7.03</v>
      </c>
      <c r="R36" s="44">
        <v>6.73</v>
      </c>
      <c r="S36" s="44">
        <v>6.46</v>
      </c>
      <c r="T36" s="44">
        <v>6.22</v>
      </c>
      <c r="U36" s="44">
        <v>6.01</v>
      </c>
      <c r="V36" s="44">
        <v>5.82</v>
      </c>
      <c r="W36" s="44">
        <v>5.65</v>
      </c>
      <c r="X36" s="44">
        <v>5.49</v>
      </c>
      <c r="Y36" s="44">
        <v>5.35</v>
      </c>
      <c r="Z36" s="44">
        <v>5.22</v>
      </c>
      <c r="AA36" s="44">
        <v>5.0999999999999996</v>
      </c>
      <c r="AB36" s="44">
        <v>4.99</v>
      </c>
      <c r="AC36" s="44">
        <v>4.8899999999999997</v>
      </c>
      <c r="AD36" s="44">
        <v>4.79</v>
      </c>
      <c r="AE36" s="44">
        <v>4.71</v>
      </c>
      <c r="AF36" s="44">
        <v>4.63</v>
      </c>
      <c r="AG36" s="44">
        <v>4.5599999999999996</v>
      </c>
      <c r="AH36" s="44">
        <v>4.49</v>
      </c>
      <c r="AI36" s="44">
        <v>4.43</v>
      </c>
      <c r="AJ36" s="44">
        <v>4.37</v>
      </c>
      <c r="AK36" s="44">
        <v>4.32</v>
      </c>
      <c r="AL36" s="44">
        <v>4.2699999999999996</v>
      </c>
      <c r="AM36" s="44">
        <v>4.22</v>
      </c>
      <c r="AN36" s="44">
        <v>4.18</v>
      </c>
      <c r="AO36" s="44">
        <v>4.1500000000000004</v>
      </c>
      <c r="AP36" s="44"/>
      <c r="AQ36" s="44"/>
      <c r="AR36" s="44"/>
      <c r="AS36" s="44"/>
      <c r="AT36" s="44"/>
      <c r="AU36" s="44"/>
      <c r="AV36" s="44"/>
      <c r="AW36" s="44"/>
      <c r="AX36" s="44"/>
    </row>
    <row r="37" spans="1:50" x14ac:dyDescent="0.25">
      <c r="A37" s="43">
        <v>26</v>
      </c>
      <c r="B37" s="44">
        <v>87.62</v>
      </c>
      <c r="C37" s="44">
        <v>44.62</v>
      </c>
      <c r="D37" s="44">
        <v>30.29</v>
      </c>
      <c r="E37" s="44">
        <v>23.13</v>
      </c>
      <c r="F37" s="44">
        <v>18.84</v>
      </c>
      <c r="G37" s="44">
        <v>15.99</v>
      </c>
      <c r="H37" s="44">
        <v>13.95</v>
      </c>
      <c r="I37" s="44">
        <v>12.42</v>
      </c>
      <c r="J37" s="44">
        <v>11.24</v>
      </c>
      <c r="K37" s="44">
        <v>10.29</v>
      </c>
      <c r="L37" s="44">
        <v>9.52</v>
      </c>
      <c r="M37" s="44">
        <v>8.8800000000000008</v>
      </c>
      <c r="N37" s="44">
        <v>8.34</v>
      </c>
      <c r="O37" s="44">
        <v>7.88</v>
      </c>
      <c r="P37" s="44">
        <v>7.48</v>
      </c>
      <c r="Q37" s="44">
        <v>7.13</v>
      </c>
      <c r="R37" s="44">
        <v>6.83</v>
      </c>
      <c r="S37" s="44">
        <v>6.56</v>
      </c>
      <c r="T37" s="44">
        <v>6.32</v>
      </c>
      <c r="U37" s="44">
        <v>6.1</v>
      </c>
      <c r="V37" s="44">
        <v>5.91</v>
      </c>
      <c r="W37" s="44">
        <v>5.73</v>
      </c>
      <c r="X37" s="44">
        <v>5.57</v>
      </c>
      <c r="Y37" s="44">
        <v>5.43</v>
      </c>
      <c r="Z37" s="44">
        <v>5.3</v>
      </c>
      <c r="AA37" s="44">
        <v>5.18</v>
      </c>
      <c r="AB37" s="44">
        <v>5.0599999999999996</v>
      </c>
      <c r="AC37" s="44">
        <v>4.96</v>
      </c>
      <c r="AD37" s="44">
        <v>4.87</v>
      </c>
      <c r="AE37" s="44">
        <v>4.78</v>
      </c>
      <c r="AF37" s="44">
        <v>4.7</v>
      </c>
      <c r="AG37" s="44">
        <v>4.63</v>
      </c>
      <c r="AH37" s="44">
        <v>4.5599999999999996</v>
      </c>
      <c r="AI37" s="44">
        <v>4.5</v>
      </c>
      <c r="AJ37" s="44">
        <v>4.4400000000000004</v>
      </c>
      <c r="AK37" s="44">
        <v>4.3899999999999997</v>
      </c>
      <c r="AL37" s="44">
        <v>4.34</v>
      </c>
      <c r="AM37" s="44">
        <v>4.29</v>
      </c>
      <c r="AN37" s="44">
        <v>4.2699999999999996</v>
      </c>
      <c r="AO37" s="44"/>
      <c r="AP37" s="44"/>
      <c r="AQ37" s="44"/>
      <c r="AR37" s="44"/>
      <c r="AS37" s="44"/>
      <c r="AT37" s="44"/>
      <c r="AU37" s="44"/>
      <c r="AV37" s="44"/>
      <c r="AW37" s="44"/>
      <c r="AX37" s="44"/>
    </row>
    <row r="38" spans="1:50" x14ac:dyDescent="0.25">
      <c r="A38" s="43">
        <v>27</v>
      </c>
      <c r="B38" s="44">
        <v>88.88</v>
      </c>
      <c r="C38" s="44">
        <v>45.26</v>
      </c>
      <c r="D38" s="44">
        <v>30.73</v>
      </c>
      <c r="E38" s="44">
        <v>23.47</v>
      </c>
      <c r="F38" s="44">
        <v>19.12</v>
      </c>
      <c r="G38" s="44">
        <v>16.22</v>
      </c>
      <c r="H38" s="44">
        <v>14.15</v>
      </c>
      <c r="I38" s="44">
        <v>12.6</v>
      </c>
      <c r="J38" s="44">
        <v>11.4</v>
      </c>
      <c r="K38" s="44">
        <v>10.44</v>
      </c>
      <c r="L38" s="44">
        <v>9.66</v>
      </c>
      <c r="M38" s="44">
        <v>9.01</v>
      </c>
      <c r="N38" s="44">
        <v>8.4600000000000009</v>
      </c>
      <c r="O38" s="44">
        <v>7.99</v>
      </c>
      <c r="P38" s="44">
        <v>7.59</v>
      </c>
      <c r="Q38" s="44">
        <v>7.24</v>
      </c>
      <c r="R38" s="44">
        <v>6.93</v>
      </c>
      <c r="S38" s="44">
        <v>6.65</v>
      </c>
      <c r="T38" s="44">
        <v>6.41</v>
      </c>
      <c r="U38" s="44">
        <v>6.19</v>
      </c>
      <c r="V38" s="44">
        <v>6</v>
      </c>
      <c r="W38" s="44">
        <v>5.82</v>
      </c>
      <c r="X38" s="44">
        <v>5.66</v>
      </c>
      <c r="Y38" s="44">
        <v>5.51</v>
      </c>
      <c r="Z38" s="44">
        <v>5.38</v>
      </c>
      <c r="AA38" s="44">
        <v>5.26</v>
      </c>
      <c r="AB38" s="44">
        <v>5.14</v>
      </c>
      <c r="AC38" s="44">
        <v>5.04</v>
      </c>
      <c r="AD38" s="44">
        <v>4.95</v>
      </c>
      <c r="AE38" s="44">
        <v>4.8600000000000003</v>
      </c>
      <c r="AF38" s="44">
        <v>4.78</v>
      </c>
      <c r="AG38" s="44">
        <v>4.71</v>
      </c>
      <c r="AH38" s="44">
        <v>4.6399999999999997</v>
      </c>
      <c r="AI38" s="44">
        <v>4.57</v>
      </c>
      <c r="AJ38" s="44">
        <v>4.5199999999999996</v>
      </c>
      <c r="AK38" s="44">
        <v>4.46</v>
      </c>
      <c r="AL38" s="44">
        <v>4.41</v>
      </c>
      <c r="AM38" s="44">
        <v>4.38</v>
      </c>
      <c r="AN38" s="44"/>
      <c r="AO38" s="44"/>
      <c r="AP38" s="44"/>
      <c r="AQ38" s="44"/>
      <c r="AR38" s="44"/>
      <c r="AS38" s="44"/>
      <c r="AT38" s="44"/>
      <c r="AU38" s="44"/>
      <c r="AV38" s="44"/>
      <c r="AW38" s="44"/>
      <c r="AX38" s="44"/>
    </row>
    <row r="39" spans="1:50" x14ac:dyDescent="0.25">
      <c r="A39" s="43">
        <v>28</v>
      </c>
      <c r="B39" s="44">
        <v>90.16</v>
      </c>
      <c r="C39" s="44">
        <v>45.91</v>
      </c>
      <c r="D39" s="44">
        <v>31.17</v>
      </c>
      <c r="E39" s="44">
        <v>23.81</v>
      </c>
      <c r="F39" s="44">
        <v>19.39</v>
      </c>
      <c r="G39" s="44">
        <v>16.45</v>
      </c>
      <c r="H39" s="44">
        <v>14.36</v>
      </c>
      <c r="I39" s="44">
        <v>12.79</v>
      </c>
      <c r="J39" s="44">
        <v>11.57</v>
      </c>
      <c r="K39" s="44">
        <v>10.6</v>
      </c>
      <c r="L39" s="44">
        <v>9.8000000000000007</v>
      </c>
      <c r="M39" s="44">
        <v>9.14</v>
      </c>
      <c r="N39" s="44">
        <v>8.59</v>
      </c>
      <c r="O39" s="44">
        <v>8.11</v>
      </c>
      <c r="P39" s="44">
        <v>7.7</v>
      </c>
      <c r="Q39" s="44">
        <v>7.35</v>
      </c>
      <c r="R39" s="44">
        <v>7.03</v>
      </c>
      <c r="S39" s="44">
        <v>6.75</v>
      </c>
      <c r="T39" s="44">
        <v>6.51</v>
      </c>
      <c r="U39" s="44">
        <v>6.28</v>
      </c>
      <c r="V39" s="44">
        <v>6.09</v>
      </c>
      <c r="W39" s="44">
        <v>5.91</v>
      </c>
      <c r="X39" s="44">
        <v>5.74</v>
      </c>
      <c r="Y39" s="44">
        <v>5.6</v>
      </c>
      <c r="Z39" s="44">
        <v>5.46</v>
      </c>
      <c r="AA39" s="44">
        <v>5.34</v>
      </c>
      <c r="AB39" s="44">
        <v>5.22</v>
      </c>
      <c r="AC39" s="44">
        <v>5.12</v>
      </c>
      <c r="AD39" s="44">
        <v>5.03</v>
      </c>
      <c r="AE39" s="44">
        <v>4.9400000000000004</v>
      </c>
      <c r="AF39" s="44">
        <v>4.8600000000000003</v>
      </c>
      <c r="AG39" s="44">
        <v>4.78</v>
      </c>
      <c r="AH39" s="44">
        <v>4.71</v>
      </c>
      <c r="AI39" s="44">
        <v>4.6500000000000004</v>
      </c>
      <c r="AJ39" s="44">
        <v>4.59</v>
      </c>
      <c r="AK39" s="44">
        <v>4.54</v>
      </c>
      <c r="AL39" s="44">
        <v>4.51</v>
      </c>
      <c r="AM39" s="44"/>
      <c r="AN39" s="44"/>
      <c r="AO39" s="44"/>
      <c r="AP39" s="44"/>
      <c r="AQ39" s="44"/>
      <c r="AR39" s="44"/>
      <c r="AS39" s="44"/>
      <c r="AT39" s="44"/>
      <c r="AU39" s="44"/>
      <c r="AV39" s="44"/>
      <c r="AW39" s="44"/>
      <c r="AX39" s="44"/>
    </row>
    <row r="40" spans="1:50" x14ac:dyDescent="0.25">
      <c r="A40" s="43">
        <v>29</v>
      </c>
      <c r="B40" s="44">
        <v>91.45</v>
      </c>
      <c r="C40" s="44">
        <v>46.57</v>
      </c>
      <c r="D40" s="44">
        <v>31.62</v>
      </c>
      <c r="E40" s="44">
        <v>24.15</v>
      </c>
      <c r="F40" s="44">
        <v>19.670000000000002</v>
      </c>
      <c r="G40" s="44">
        <v>16.690000000000001</v>
      </c>
      <c r="H40" s="44">
        <v>14.57</v>
      </c>
      <c r="I40" s="44">
        <v>12.97</v>
      </c>
      <c r="J40" s="44">
        <v>11.74</v>
      </c>
      <c r="K40" s="44">
        <v>10.75</v>
      </c>
      <c r="L40" s="44">
        <v>9.9499999999999993</v>
      </c>
      <c r="M40" s="44">
        <v>9.2799999999999994</v>
      </c>
      <c r="N40" s="44">
        <v>8.7100000000000009</v>
      </c>
      <c r="O40" s="44">
        <v>8.23</v>
      </c>
      <c r="P40" s="44">
        <v>7.82</v>
      </c>
      <c r="Q40" s="44">
        <v>7.45</v>
      </c>
      <c r="R40" s="44">
        <v>7.14</v>
      </c>
      <c r="S40" s="44">
        <v>6.85</v>
      </c>
      <c r="T40" s="44">
        <v>6.6</v>
      </c>
      <c r="U40" s="44">
        <v>6.38</v>
      </c>
      <c r="V40" s="44">
        <v>6.18</v>
      </c>
      <c r="W40" s="44">
        <v>6</v>
      </c>
      <c r="X40" s="44">
        <v>5.83</v>
      </c>
      <c r="Y40" s="44">
        <v>5.68</v>
      </c>
      <c r="Z40" s="44">
        <v>5.55</v>
      </c>
      <c r="AA40" s="44">
        <v>5.42</v>
      </c>
      <c r="AB40" s="44">
        <v>5.31</v>
      </c>
      <c r="AC40" s="44">
        <v>5.2</v>
      </c>
      <c r="AD40" s="44">
        <v>5.1100000000000003</v>
      </c>
      <c r="AE40" s="44">
        <v>5.0199999999999996</v>
      </c>
      <c r="AF40" s="44">
        <v>4.9400000000000004</v>
      </c>
      <c r="AG40" s="44">
        <v>4.8600000000000003</v>
      </c>
      <c r="AH40" s="44">
        <v>4.79</v>
      </c>
      <c r="AI40" s="44">
        <v>4.7300000000000004</v>
      </c>
      <c r="AJ40" s="44">
        <v>4.67</v>
      </c>
      <c r="AK40" s="44">
        <v>4.63</v>
      </c>
      <c r="AL40" s="44"/>
      <c r="AM40" s="44"/>
      <c r="AN40" s="44"/>
      <c r="AO40" s="44"/>
      <c r="AP40" s="44"/>
      <c r="AQ40" s="44"/>
      <c r="AR40" s="44"/>
      <c r="AS40" s="44"/>
      <c r="AT40" s="44"/>
      <c r="AU40" s="44"/>
      <c r="AV40" s="44"/>
      <c r="AW40" s="44"/>
      <c r="AX40" s="44"/>
    </row>
    <row r="41" spans="1:50" x14ac:dyDescent="0.25">
      <c r="A41" s="43">
        <v>30</v>
      </c>
      <c r="B41" s="44">
        <v>92.76</v>
      </c>
      <c r="C41" s="44">
        <v>47.24</v>
      </c>
      <c r="D41" s="44">
        <v>32.08</v>
      </c>
      <c r="E41" s="44">
        <v>24.5</v>
      </c>
      <c r="F41" s="44">
        <v>19.96</v>
      </c>
      <c r="G41" s="44">
        <v>16.93</v>
      </c>
      <c r="H41" s="44">
        <v>14.78</v>
      </c>
      <c r="I41" s="44">
        <v>13.16</v>
      </c>
      <c r="J41" s="44">
        <v>11.91</v>
      </c>
      <c r="K41" s="44">
        <v>10.91</v>
      </c>
      <c r="L41" s="44">
        <v>10.09</v>
      </c>
      <c r="M41" s="44">
        <v>9.41</v>
      </c>
      <c r="N41" s="44">
        <v>8.84</v>
      </c>
      <c r="O41" s="44">
        <v>8.35</v>
      </c>
      <c r="P41" s="44">
        <v>7.93</v>
      </c>
      <c r="Q41" s="44">
        <v>7.56</v>
      </c>
      <c r="R41" s="44">
        <v>7.24</v>
      </c>
      <c r="S41" s="44">
        <v>6.96</v>
      </c>
      <c r="T41" s="44">
        <v>6.7</v>
      </c>
      <c r="U41" s="44">
        <v>6.48</v>
      </c>
      <c r="V41" s="44">
        <v>6.27</v>
      </c>
      <c r="W41" s="44">
        <v>6.09</v>
      </c>
      <c r="X41" s="44">
        <v>5.92</v>
      </c>
      <c r="Y41" s="44">
        <v>5.77</v>
      </c>
      <c r="Z41" s="44">
        <v>5.63</v>
      </c>
      <c r="AA41" s="44">
        <v>5.51</v>
      </c>
      <c r="AB41" s="44">
        <v>5.39</v>
      </c>
      <c r="AC41" s="44">
        <v>5.29</v>
      </c>
      <c r="AD41" s="44">
        <v>5.19</v>
      </c>
      <c r="AE41" s="44">
        <v>5.0999999999999996</v>
      </c>
      <c r="AF41" s="44">
        <v>5.0199999999999996</v>
      </c>
      <c r="AG41" s="44">
        <v>4.9400000000000004</v>
      </c>
      <c r="AH41" s="44">
        <v>4.88</v>
      </c>
      <c r="AI41" s="44">
        <v>4.8099999999999996</v>
      </c>
      <c r="AJ41" s="44">
        <v>4.7699999999999996</v>
      </c>
      <c r="AK41" s="44"/>
      <c r="AL41" s="44"/>
      <c r="AM41" s="44"/>
      <c r="AN41" s="44"/>
      <c r="AO41" s="44"/>
      <c r="AP41" s="44"/>
      <c r="AQ41" s="44"/>
      <c r="AR41" s="44"/>
      <c r="AS41" s="44"/>
      <c r="AT41" s="44"/>
      <c r="AU41" s="44"/>
      <c r="AV41" s="44"/>
      <c r="AW41" s="44"/>
      <c r="AX41" s="44"/>
    </row>
    <row r="42" spans="1:50" x14ac:dyDescent="0.25">
      <c r="A42" s="43">
        <v>31</v>
      </c>
      <c r="B42" s="44">
        <v>94.08</v>
      </c>
      <c r="C42" s="44">
        <v>47.91</v>
      </c>
      <c r="D42" s="44">
        <v>32.53</v>
      </c>
      <c r="E42" s="44">
        <v>24.85</v>
      </c>
      <c r="F42" s="44">
        <v>20.239999999999998</v>
      </c>
      <c r="G42" s="44">
        <v>17.18</v>
      </c>
      <c r="H42" s="44">
        <v>14.99</v>
      </c>
      <c r="I42" s="44">
        <v>13.35</v>
      </c>
      <c r="J42" s="44">
        <v>12.08</v>
      </c>
      <c r="K42" s="44">
        <v>11.07</v>
      </c>
      <c r="L42" s="44">
        <v>10.24</v>
      </c>
      <c r="M42" s="44">
        <v>9.5500000000000007</v>
      </c>
      <c r="N42" s="44">
        <v>8.9700000000000006</v>
      </c>
      <c r="O42" s="44">
        <v>8.48</v>
      </c>
      <c r="P42" s="44">
        <v>8.0500000000000007</v>
      </c>
      <c r="Q42" s="44">
        <v>7.68</v>
      </c>
      <c r="R42" s="44">
        <v>7.35</v>
      </c>
      <c r="S42" s="44">
        <v>7.06</v>
      </c>
      <c r="T42" s="44">
        <v>6.8</v>
      </c>
      <c r="U42" s="44">
        <v>6.57</v>
      </c>
      <c r="V42" s="44">
        <v>6.37</v>
      </c>
      <c r="W42" s="44">
        <v>6.18</v>
      </c>
      <c r="X42" s="44">
        <v>6.01</v>
      </c>
      <c r="Y42" s="44">
        <v>5.86</v>
      </c>
      <c r="Z42" s="44">
        <v>5.72</v>
      </c>
      <c r="AA42" s="44">
        <v>5.59</v>
      </c>
      <c r="AB42" s="44">
        <v>5.48</v>
      </c>
      <c r="AC42" s="44">
        <v>5.37</v>
      </c>
      <c r="AD42" s="44">
        <v>5.27</v>
      </c>
      <c r="AE42" s="44">
        <v>5.19</v>
      </c>
      <c r="AF42" s="44">
        <v>5.0999999999999996</v>
      </c>
      <c r="AG42" s="44">
        <v>5.03</v>
      </c>
      <c r="AH42" s="44">
        <v>4.96</v>
      </c>
      <c r="AI42" s="44">
        <v>4.91</v>
      </c>
      <c r="AJ42" s="44"/>
      <c r="AK42" s="44"/>
      <c r="AL42" s="44"/>
      <c r="AM42" s="44"/>
      <c r="AN42" s="44"/>
      <c r="AO42" s="44"/>
      <c r="AP42" s="44"/>
      <c r="AQ42" s="44"/>
      <c r="AR42" s="44"/>
      <c r="AS42" s="44"/>
      <c r="AT42" s="44"/>
      <c r="AU42" s="44"/>
      <c r="AV42" s="44"/>
      <c r="AW42" s="44"/>
      <c r="AX42" s="44"/>
    </row>
    <row r="43" spans="1:50" x14ac:dyDescent="0.25">
      <c r="A43" s="43">
        <v>32</v>
      </c>
      <c r="B43" s="44">
        <v>95.41</v>
      </c>
      <c r="C43" s="44">
        <v>48.6</v>
      </c>
      <c r="D43" s="44">
        <v>33</v>
      </c>
      <c r="E43" s="44">
        <v>25.2</v>
      </c>
      <c r="F43" s="44">
        <v>20.53</v>
      </c>
      <c r="G43" s="44">
        <v>17.420000000000002</v>
      </c>
      <c r="H43" s="44">
        <v>15.2</v>
      </c>
      <c r="I43" s="44">
        <v>13.54</v>
      </c>
      <c r="J43" s="44">
        <v>12.26</v>
      </c>
      <c r="K43" s="44">
        <v>11.23</v>
      </c>
      <c r="L43" s="44">
        <v>10.39</v>
      </c>
      <c r="M43" s="44">
        <v>9.69</v>
      </c>
      <c r="N43" s="44">
        <v>9.1</v>
      </c>
      <c r="O43" s="44">
        <v>8.6</v>
      </c>
      <c r="P43" s="44">
        <v>8.17</v>
      </c>
      <c r="Q43" s="44">
        <v>7.79</v>
      </c>
      <c r="R43" s="44">
        <v>7.46</v>
      </c>
      <c r="S43" s="44">
        <v>7.17</v>
      </c>
      <c r="T43" s="44">
        <v>6.91</v>
      </c>
      <c r="U43" s="44">
        <v>6.67</v>
      </c>
      <c r="V43" s="44">
        <v>6.46</v>
      </c>
      <c r="W43" s="44">
        <v>6.28</v>
      </c>
      <c r="X43" s="44">
        <v>6.11</v>
      </c>
      <c r="Y43" s="44">
        <v>5.95</v>
      </c>
      <c r="Z43" s="44">
        <v>5.81</v>
      </c>
      <c r="AA43" s="44">
        <v>5.68</v>
      </c>
      <c r="AB43" s="44">
        <v>5.57</v>
      </c>
      <c r="AC43" s="44">
        <v>5.46</v>
      </c>
      <c r="AD43" s="44">
        <v>5.36</v>
      </c>
      <c r="AE43" s="44">
        <v>5.27</v>
      </c>
      <c r="AF43" s="44">
        <v>5.19</v>
      </c>
      <c r="AG43" s="44">
        <v>5.12</v>
      </c>
      <c r="AH43" s="44">
        <v>5.0599999999999996</v>
      </c>
      <c r="AI43" s="44"/>
      <c r="AJ43" s="44"/>
      <c r="AK43" s="44"/>
      <c r="AL43" s="44"/>
      <c r="AM43" s="44"/>
      <c r="AN43" s="44"/>
      <c r="AO43" s="44"/>
      <c r="AP43" s="44"/>
      <c r="AQ43" s="44"/>
      <c r="AR43" s="44"/>
      <c r="AS43" s="44"/>
      <c r="AT43" s="44"/>
      <c r="AU43" s="44"/>
      <c r="AV43" s="44"/>
      <c r="AW43" s="44"/>
      <c r="AX43" s="44"/>
    </row>
    <row r="44" spans="1:50" x14ac:dyDescent="0.25">
      <c r="A44" s="43">
        <v>33</v>
      </c>
      <c r="B44" s="44">
        <v>96.76</v>
      </c>
      <c r="C44" s="44">
        <v>49.29</v>
      </c>
      <c r="D44" s="44">
        <v>33.47</v>
      </c>
      <c r="E44" s="44">
        <v>25.56</v>
      </c>
      <c r="F44" s="44">
        <v>20.83</v>
      </c>
      <c r="G44" s="44">
        <v>17.670000000000002</v>
      </c>
      <c r="H44" s="44">
        <v>15.42</v>
      </c>
      <c r="I44" s="44">
        <v>13.74</v>
      </c>
      <c r="J44" s="44">
        <v>12.43</v>
      </c>
      <c r="K44" s="44">
        <v>11.39</v>
      </c>
      <c r="L44" s="44">
        <v>10.54</v>
      </c>
      <c r="M44" s="44">
        <v>9.83</v>
      </c>
      <c r="N44" s="44">
        <v>9.24</v>
      </c>
      <c r="O44" s="44">
        <v>8.73</v>
      </c>
      <c r="P44" s="44">
        <v>8.2899999999999991</v>
      </c>
      <c r="Q44" s="44">
        <v>7.91</v>
      </c>
      <c r="R44" s="44">
        <v>7.57</v>
      </c>
      <c r="S44" s="44">
        <v>7.27</v>
      </c>
      <c r="T44" s="44">
        <v>7.01</v>
      </c>
      <c r="U44" s="44">
        <v>6.77</v>
      </c>
      <c r="V44" s="44">
        <v>6.56</v>
      </c>
      <c r="W44" s="44">
        <v>6.37</v>
      </c>
      <c r="X44" s="44">
        <v>6.2</v>
      </c>
      <c r="Y44" s="44">
        <v>6.05</v>
      </c>
      <c r="Z44" s="44">
        <v>5.9</v>
      </c>
      <c r="AA44" s="44">
        <v>5.78</v>
      </c>
      <c r="AB44" s="44">
        <v>5.66</v>
      </c>
      <c r="AC44" s="44">
        <v>5.55</v>
      </c>
      <c r="AD44" s="44">
        <v>5.45</v>
      </c>
      <c r="AE44" s="44">
        <v>5.37</v>
      </c>
      <c r="AF44" s="44">
        <v>5.28</v>
      </c>
      <c r="AG44" s="44">
        <v>5.22</v>
      </c>
      <c r="AH44" s="44"/>
      <c r="AI44" s="44"/>
      <c r="AJ44" s="44"/>
      <c r="AK44" s="44"/>
      <c r="AL44" s="44"/>
      <c r="AM44" s="44"/>
      <c r="AN44" s="44"/>
      <c r="AO44" s="44"/>
      <c r="AP44" s="44"/>
      <c r="AQ44" s="44"/>
      <c r="AR44" s="44"/>
      <c r="AS44" s="44"/>
      <c r="AT44" s="44"/>
      <c r="AU44" s="44"/>
      <c r="AV44" s="44"/>
      <c r="AW44" s="44"/>
      <c r="AX44" s="44"/>
    </row>
    <row r="45" spans="1:50" x14ac:dyDescent="0.25">
      <c r="A45" s="43">
        <v>34</v>
      </c>
      <c r="B45" s="44">
        <v>98.13</v>
      </c>
      <c r="C45" s="44">
        <v>49.98</v>
      </c>
      <c r="D45" s="44">
        <v>33.94</v>
      </c>
      <c r="E45" s="44">
        <v>25.93</v>
      </c>
      <c r="F45" s="44">
        <v>21.12</v>
      </c>
      <c r="G45" s="44">
        <v>17.93</v>
      </c>
      <c r="H45" s="44">
        <v>15.64</v>
      </c>
      <c r="I45" s="44">
        <v>13.94</v>
      </c>
      <c r="J45" s="44">
        <v>12.61</v>
      </c>
      <c r="K45" s="44">
        <v>11.55</v>
      </c>
      <c r="L45" s="44">
        <v>10.69</v>
      </c>
      <c r="M45" s="44">
        <v>9.98</v>
      </c>
      <c r="N45" s="44">
        <v>9.3699999999999992</v>
      </c>
      <c r="O45" s="44">
        <v>8.86</v>
      </c>
      <c r="P45" s="44">
        <v>8.41</v>
      </c>
      <c r="Q45" s="44">
        <v>8.02</v>
      </c>
      <c r="R45" s="44">
        <v>7.68</v>
      </c>
      <c r="S45" s="44">
        <v>7.38</v>
      </c>
      <c r="T45" s="44">
        <v>7.12</v>
      </c>
      <c r="U45" s="44">
        <v>6.88</v>
      </c>
      <c r="V45" s="44">
        <v>6.67</v>
      </c>
      <c r="W45" s="44">
        <v>6.47</v>
      </c>
      <c r="X45" s="44">
        <v>6.3</v>
      </c>
      <c r="Y45" s="44">
        <v>6.14</v>
      </c>
      <c r="Z45" s="44">
        <v>6</v>
      </c>
      <c r="AA45" s="44">
        <v>5.87</v>
      </c>
      <c r="AB45" s="44">
        <v>5.75</v>
      </c>
      <c r="AC45" s="44">
        <v>5.65</v>
      </c>
      <c r="AD45" s="44">
        <v>5.55</v>
      </c>
      <c r="AE45" s="44">
        <v>5.46</v>
      </c>
      <c r="AF45" s="44">
        <v>5.39</v>
      </c>
      <c r="AG45" s="44"/>
      <c r="AH45" s="44"/>
      <c r="AI45" s="44"/>
      <c r="AJ45" s="44"/>
      <c r="AK45" s="44"/>
      <c r="AL45" s="44"/>
      <c r="AM45" s="44"/>
      <c r="AN45" s="44"/>
      <c r="AO45" s="44"/>
      <c r="AP45" s="44"/>
      <c r="AQ45" s="44"/>
      <c r="AR45" s="44"/>
      <c r="AS45" s="44"/>
      <c r="AT45" s="44"/>
      <c r="AU45" s="44"/>
      <c r="AV45" s="44"/>
      <c r="AW45" s="44"/>
      <c r="AX45" s="44"/>
    </row>
    <row r="46" spans="1:50" x14ac:dyDescent="0.25">
      <c r="A46" s="43">
        <v>35</v>
      </c>
      <c r="B46" s="44">
        <v>99.52</v>
      </c>
      <c r="C46" s="44">
        <v>50.69</v>
      </c>
      <c r="D46" s="44">
        <v>34.42</v>
      </c>
      <c r="E46" s="44">
        <v>26.3</v>
      </c>
      <c r="F46" s="44">
        <v>21.43</v>
      </c>
      <c r="G46" s="44">
        <v>18.18</v>
      </c>
      <c r="H46" s="44">
        <v>15.87</v>
      </c>
      <c r="I46" s="44">
        <v>14.14</v>
      </c>
      <c r="J46" s="44">
        <v>12.79</v>
      </c>
      <c r="K46" s="44">
        <v>11.72</v>
      </c>
      <c r="L46" s="44">
        <v>10.85</v>
      </c>
      <c r="M46" s="44">
        <v>10.119999999999999</v>
      </c>
      <c r="N46" s="44">
        <v>9.51</v>
      </c>
      <c r="O46" s="44">
        <v>8.99</v>
      </c>
      <c r="P46" s="44">
        <v>8.5399999999999991</v>
      </c>
      <c r="Q46" s="44">
        <v>8.14</v>
      </c>
      <c r="R46" s="44">
        <v>7.8</v>
      </c>
      <c r="S46" s="44">
        <v>7.5</v>
      </c>
      <c r="T46" s="44">
        <v>7.23</v>
      </c>
      <c r="U46" s="44">
        <v>6.99</v>
      </c>
      <c r="V46" s="44">
        <v>6.77</v>
      </c>
      <c r="W46" s="44">
        <v>6.58</v>
      </c>
      <c r="X46" s="44">
        <v>6.4</v>
      </c>
      <c r="Y46" s="44">
        <v>6.24</v>
      </c>
      <c r="Z46" s="44">
        <v>6.1</v>
      </c>
      <c r="AA46" s="44">
        <v>5.97</v>
      </c>
      <c r="AB46" s="44">
        <v>5.85</v>
      </c>
      <c r="AC46" s="44">
        <v>5.75</v>
      </c>
      <c r="AD46" s="44">
        <v>5.65</v>
      </c>
      <c r="AE46" s="44">
        <v>5.57</v>
      </c>
      <c r="AF46" s="44"/>
      <c r="AG46" s="44"/>
      <c r="AH46" s="44"/>
      <c r="AI46" s="44"/>
      <c r="AJ46" s="44"/>
      <c r="AK46" s="44"/>
      <c r="AL46" s="44"/>
      <c r="AM46" s="44"/>
      <c r="AN46" s="44"/>
      <c r="AO46" s="44"/>
      <c r="AP46" s="44"/>
      <c r="AQ46" s="44"/>
      <c r="AR46" s="44"/>
      <c r="AS46" s="44"/>
      <c r="AT46" s="44"/>
      <c r="AU46" s="44"/>
      <c r="AV46" s="44"/>
      <c r="AW46" s="44"/>
      <c r="AX46" s="44"/>
    </row>
    <row r="47" spans="1:50" x14ac:dyDescent="0.25">
      <c r="A47" s="43">
        <v>36</v>
      </c>
      <c r="B47" s="44">
        <v>100.92</v>
      </c>
      <c r="C47" s="44">
        <v>51.41</v>
      </c>
      <c r="D47" s="44">
        <v>34.909999999999997</v>
      </c>
      <c r="E47" s="44">
        <v>26.67</v>
      </c>
      <c r="F47" s="44">
        <v>21.73</v>
      </c>
      <c r="G47" s="44">
        <v>18.440000000000001</v>
      </c>
      <c r="H47" s="44">
        <v>16.100000000000001</v>
      </c>
      <c r="I47" s="44">
        <v>14.34</v>
      </c>
      <c r="J47" s="44">
        <v>12.98</v>
      </c>
      <c r="K47" s="44">
        <v>11.89</v>
      </c>
      <c r="L47" s="44">
        <v>11.01</v>
      </c>
      <c r="M47" s="44">
        <v>10.27</v>
      </c>
      <c r="N47" s="44">
        <v>9.65</v>
      </c>
      <c r="O47" s="44">
        <v>9.1199999999999992</v>
      </c>
      <c r="P47" s="44">
        <v>8.66</v>
      </c>
      <c r="Q47" s="44">
        <v>8.27</v>
      </c>
      <c r="R47" s="44">
        <v>7.92</v>
      </c>
      <c r="S47" s="44">
        <v>7.61</v>
      </c>
      <c r="T47" s="44">
        <v>7.34</v>
      </c>
      <c r="U47" s="44">
        <v>7.1</v>
      </c>
      <c r="V47" s="44">
        <v>6.88</v>
      </c>
      <c r="W47" s="44">
        <v>6.68</v>
      </c>
      <c r="X47" s="44">
        <v>6.51</v>
      </c>
      <c r="Y47" s="44">
        <v>6.35</v>
      </c>
      <c r="Z47" s="44">
        <v>6.21</v>
      </c>
      <c r="AA47" s="44">
        <v>6.08</v>
      </c>
      <c r="AB47" s="44">
        <v>5.96</v>
      </c>
      <c r="AC47" s="44">
        <v>5.85</v>
      </c>
      <c r="AD47" s="44">
        <v>5.77</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5">
      <c r="A48" s="43">
        <v>37</v>
      </c>
      <c r="B48" s="44">
        <v>102.35</v>
      </c>
      <c r="C48" s="44">
        <v>52.14</v>
      </c>
      <c r="D48" s="44">
        <v>35.409999999999997</v>
      </c>
      <c r="E48" s="44">
        <v>27.05</v>
      </c>
      <c r="F48" s="44">
        <v>22.04</v>
      </c>
      <c r="G48" s="44">
        <v>18.71</v>
      </c>
      <c r="H48" s="44">
        <v>16.329999999999998</v>
      </c>
      <c r="I48" s="44">
        <v>14.55</v>
      </c>
      <c r="J48" s="44">
        <v>13.17</v>
      </c>
      <c r="K48" s="44">
        <v>12.07</v>
      </c>
      <c r="L48" s="44">
        <v>11.17</v>
      </c>
      <c r="M48" s="44">
        <v>10.42</v>
      </c>
      <c r="N48" s="44">
        <v>9.7899999999999991</v>
      </c>
      <c r="O48" s="44">
        <v>9.26</v>
      </c>
      <c r="P48" s="44">
        <v>8.8000000000000007</v>
      </c>
      <c r="Q48" s="44">
        <v>8.39</v>
      </c>
      <c r="R48" s="44">
        <v>8.0399999999999991</v>
      </c>
      <c r="S48" s="44">
        <v>7.73</v>
      </c>
      <c r="T48" s="44">
        <v>7.46</v>
      </c>
      <c r="U48" s="44">
        <v>7.21</v>
      </c>
      <c r="V48" s="44">
        <v>6.99</v>
      </c>
      <c r="W48" s="44">
        <v>6.8</v>
      </c>
      <c r="X48" s="44">
        <v>6.62</v>
      </c>
      <c r="Y48" s="44">
        <v>6.46</v>
      </c>
      <c r="Z48" s="44">
        <v>6.31</v>
      </c>
      <c r="AA48" s="44">
        <v>6.18</v>
      </c>
      <c r="AB48" s="44">
        <v>6.07</v>
      </c>
      <c r="AC48" s="44">
        <v>5.97</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5">
      <c r="A49" s="43">
        <v>38</v>
      </c>
      <c r="B49" s="44">
        <v>103.8</v>
      </c>
      <c r="C49" s="44">
        <v>52.88</v>
      </c>
      <c r="D49" s="44">
        <v>35.909999999999997</v>
      </c>
      <c r="E49" s="44">
        <v>27.44</v>
      </c>
      <c r="F49" s="44">
        <v>22.36</v>
      </c>
      <c r="G49" s="44">
        <v>18.98</v>
      </c>
      <c r="H49" s="44">
        <v>16.559999999999999</v>
      </c>
      <c r="I49" s="44">
        <v>14.76</v>
      </c>
      <c r="J49" s="44">
        <v>13.36</v>
      </c>
      <c r="K49" s="44">
        <v>12.24</v>
      </c>
      <c r="L49" s="44">
        <v>11.33</v>
      </c>
      <c r="M49" s="44">
        <v>10.58</v>
      </c>
      <c r="N49" s="44">
        <v>9.94</v>
      </c>
      <c r="O49" s="44">
        <v>9.4</v>
      </c>
      <c r="P49" s="44">
        <v>8.93</v>
      </c>
      <c r="Q49" s="44">
        <v>8.52</v>
      </c>
      <c r="R49" s="44">
        <v>8.17</v>
      </c>
      <c r="S49" s="44">
        <v>7.86</v>
      </c>
      <c r="T49" s="44">
        <v>7.58</v>
      </c>
      <c r="U49" s="44">
        <v>7.33</v>
      </c>
      <c r="V49" s="44">
        <v>7.11</v>
      </c>
      <c r="W49" s="44">
        <v>6.91</v>
      </c>
      <c r="X49" s="44">
        <v>6.73</v>
      </c>
      <c r="Y49" s="44">
        <v>6.57</v>
      </c>
      <c r="Z49" s="44">
        <v>6.43</v>
      </c>
      <c r="AA49" s="44">
        <v>6.3</v>
      </c>
      <c r="AB49" s="44">
        <v>6.19</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5">
      <c r="A50" s="43">
        <v>39</v>
      </c>
      <c r="B50" s="44">
        <v>105.27</v>
      </c>
      <c r="C50" s="44">
        <v>53.63</v>
      </c>
      <c r="D50" s="44">
        <v>36.42</v>
      </c>
      <c r="E50" s="44">
        <v>27.83</v>
      </c>
      <c r="F50" s="44">
        <v>22.68</v>
      </c>
      <c r="G50" s="44">
        <v>19.25</v>
      </c>
      <c r="H50" s="44">
        <v>16.809999999999999</v>
      </c>
      <c r="I50" s="44">
        <v>14.98</v>
      </c>
      <c r="J50" s="44">
        <v>13.56</v>
      </c>
      <c r="K50" s="44">
        <v>12.43</v>
      </c>
      <c r="L50" s="44">
        <v>11.5</v>
      </c>
      <c r="M50" s="44">
        <v>10.74</v>
      </c>
      <c r="N50" s="44">
        <v>10.09</v>
      </c>
      <c r="O50" s="44">
        <v>9.5399999999999991</v>
      </c>
      <c r="P50" s="44">
        <v>9.07</v>
      </c>
      <c r="Q50" s="44">
        <v>8.66</v>
      </c>
      <c r="R50" s="44">
        <v>8.3000000000000007</v>
      </c>
      <c r="S50" s="44">
        <v>7.98</v>
      </c>
      <c r="T50" s="44">
        <v>7.7</v>
      </c>
      <c r="U50" s="44">
        <v>7.45</v>
      </c>
      <c r="V50" s="44">
        <v>7.23</v>
      </c>
      <c r="W50" s="44">
        <v>7.03</v>
      </c>
      <c r="X50" s="44">
        <v>6.85</v>
      </c>
      <c r="Y50" s="44">
        <v>6.69</v>
      </c>
      <c r="Z50" s="44">
        <v>6.55</v>
      </c>
      <c r="AA50" s="44">
        <v>6.43</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5">
      <c r="A51" s="43">
        <v>40</v>
      </c>
      <c r="B51" s="44">
        <v>106.76</v>
      </c>
      <c r="C51" s="44">
        <v>54.39</v>
      </c>
      <c r="D51" s="44">
        <v>36.94</v>
      </c>
      <c r="E51" s="44">
        <v>28.23</v>
      </c>
      <c r="F51" s="44">
        <v>23.01</v>
      </c>
      <c r="G51" s="44">
        <v>19.53</v>
      </c>
      <c r="H51" s="44">
        <v>17.05</v>
      </c>
      <c r="I51" s="44">
        <v>15.2</v>
      </c>
      <c r="J51" s="44">
        <v>13.76</v>
      </c>
      <c r="K51" s="44">
        <v>12.61</v>
      </c>
      <c r="L51" s="44">
        <v>11.68</v>
      </c>
      <c r="M51" s="44">
        <v>10.9</v>
      </c>
      <c r="N51" s="44">
        <v>10.25</v>
      </c>
      <c r="O51" s="44">
        <v>9.69</v>
      </c>
      <c r="P51" s="44">
        <v>9.2100000000000009</v>
      </c>
      <c r="Q51" s="44">
        <v>8.8000000000000007</v>
      </c>
      <c r="R51" s="44">
        <v>8.44</v>
      </c>
      <c r="S51" s="44">
        <v>8.1199999999999992</v>
      </c>
      <c r="T51" s="44">
        <v>7.83</v>
      </c>
      <c r="U51" s="44">
        <v>7.58</v>
      </c>
      <c r="V51" s="44">
        <v>7.36</v>
      </c>
      <c r="W51" s="44">
        <v>7.16</v>
      </c>
      <c r="X51" s="44">
        <v>6.98</v>
      </c>
      <c r="Y51" s="44">
        <v>6.82</v>
      </c>
      <c r="Z51" s="44">
        <v>6.68</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5">
      <c r="A52" s="43">
        <v>41</v>
      </c>
      <c r="B52" s="44">
        <v>108.28</v>
      </c>
      <c r="C52" s="44">
        <v>55.17</v>
      </c>
      <c r="D52" s="44">
        <v>37.479999999999997</v>
      </c>
      <c r="E52" s="44">
        <v>28.64</v>
      </c>
      <c r="F52" s="44">
        <v>23.34</v>
      </c>
      <c r="G52" s="44">
        <v>19.82</v>
      </c>
      <c r="H52" s="44">
        <v>17.3</v>
      </c>
      <c r="I52" s="44">
        <v>15.42</v>
      </c>
      <c r="J52" s="44">
        <v>13.97</v>
      </c>
      <c r="K52" s="44">
        <v>12.8</v>
      </c>
      <c r="L52" s="44">
        <v>11.86</v>
      </c>
      <c r="M52" s="44">
        <v>11.07</v>
      </c>
      <c r="N52" s="44">
        <v>10.41</v>
      </c>
      <c r="O52" s="44">
        <v>9.85</v>
      </c>
      <c r="P52" s="44">
        <v>9.36</v>
      </c>
      <c r="Q52" s="44">
        <v>8.94</v>
      </c>
      <c r="R52" s="44">
        <v>8.58</v>
      </c>
      <c r="S52" s="44">
        <v>8.26</v>
      </c>
      <c r="T52" s="44">
        <v>7.97</v>
      </c>
      <c r="U52" s="44">
        <v>7.72</v>
      </c>
      <c r="V52" s="44">
        <v>7.49</v>
      </c>
      <c r="W52" s="44">
        <v>7.29</v>
      </c>
      <c r="X52" s="44">
        <v>7.11</v>
      </c>
      <c r="Y52" s="44">
        <v>6.96</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5">
      <c r="A53" s="43">
        <v>42</v>
      </c>
      <c r="B53" s="44">
        <v>109.82</v>
      </c>
      <c r="C53" s="44">
        <v>55.96</v>
      </c>
      <c r="D53" s="44">
        <v>38.020000000000003</v>
      </c>
      <c r="E53" s="44">
        <v>29.05</v>
      </c>
      <c r="F53" s="44">
        <v>23.68</v>
      </c>
      <c r="G53" s="44">
        <v>20.11</v>
      </c>
      <c r="H53" s="44">
        <v>17.559999999999999</v>
      </c>
      <c r="I53" s="44">
        <v>15.66</v>
      </c>
      <c r="J53" s="44">
        <v>14.18</v>
      </c>
      <c r="K53" s="44">
        <v>13</v>
      </c>
      <c r="L53" s="44">
        <v>12.04</v>
      </c>
      <c r="M53" s="44">
        <v>11.25</v>
      </c>
      <c r="N53" s="44">
        <v>10.58</v>
      </c>
      <c r="O53" s="44">
        <v>10.01</v>
      </c>
      <c r="P53" s="44">
        <v>9.52</v>
      </c>
      <c r="Q53" s="44">
        <v>9.1</v>
      </c>
      <c r="R53" s="44">
        <v>8.73</v>
      </c>
      <c r="S53" s="44">
        <v>8.4</v>
      </c>
      <c r="T53" s="44">
        <v>8.1199999999999992</v>
      </c>
      <c r="U53" s="44">
        <v>7.86</v>
      </c>
      <c r="V53" s="44">
        <v>7.64</v>
      </c>
      <c r="W53" s="44">
        <v>7.43</v>
      </c>
      <c r="X53" s="44">
        <v>7.26</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5">
      <c r="A54" s="43">
        <v>43</v>
      </c>
      <c r="B54" s="44">
        <v>111.4</v>
      </c>
      <c r="C54" s="44">
        <v>56.77</v>
      </c>
      <c r="D54" s="44">
        <v>38.57</v>
      </c>
      <c r="E54" s="44">
        <v>29.48</v>
      </c>
      <c r="F54" s="44">
        <v>24.03</v>
      </c>
      <c r="G54" s="44">
        <v>20.41</v>
      </c>
      <c r="H54" s="44">
        <v>17.829999999999998</v>
      </c>
      <c r="I54" s="44">
        <v>15.89</v>
      </c>
      <c r="J54" s="44">
        <v>14.4</v>
      </c>
      <c r="K54" s="44">
        <v>13.2</v>
      </c>
      <c r="L54" s="44">
        <v>12.23</v>
      </c>
      <c r="M54" s="44">
        <v>11.43</v>
      </c>
      <c r="N54" s="44">
        <v>10.75</v>
      </c>
      <c r="O54" s="44">
        <v>10.18</v>
      </c>
      <c r="P54" s="44">
        <v>9.68</v>
      </c>
      <c r="Q54" s="44">
        <v>9.26</v>
      </c>
      <c r="R54" s="44">
        <v>8.8800000000000008</v>
      </c>
      <c r="S54" s="44">
        <v>8.56</v>
      </c>
      <c r="T54" s="44">
        <v>8.27</v>
      </c>
      <c r="U54" s="44">
        <v>8.01</v>
      </c>
      <c r="V54" s="44">
        <v>7.78</v>
      </c>
      <c r="W54" s="44">
        <v>7.59</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5">
      <c r="A55" s="43">
        <v>44</v>
      </c>
      <c r="B55" s="44">
        <v>112.99</v>
      </c>
      <c r="C55" s="44">
        <v>57.59</v>
      </c>
      <c r="D55" s="44">
        <v>39.130000000000003</v>
      </c>
      <c r="E55" s="44">
        <v>29.91</v>
      </c>
      <c r="F55" s="44">
        <v>24.39</v>
      </c>
      <c r="G55" s="44">
        <v>20.71</v>
      </c>
      <c r="H55" s="44">
        <v>18.100000000000001</v>
      </c>
      <c r="I55" s="44">
        <v>16.14</v>
      </c>
      <c r="J55" s="44">
        <v>14.62</v>
      </c>
      <c r="K55" s="44">
        <v>13.41</v>
      </c>
      <c r="L55" s="44">
        <v>12.43</v>
      </c>
      <c r="M55" s="44">
        <v>11.62</v>
      </c>
      <c r="N55" s="44">
        <v>10.93</v>
      </c>
      <c r="O55" s="44">
        <v>10.35</v>
      </c>
      <c r="P55" s="44">
        <v>9.85</v>
      </c>
      <c r="Q55" s="44">
        <v>9.42</v>
      </c>
      <c r="R55" s="44">
        <v>9.0500000000000007</v>
      </c>
      <c r="S55" s="44">
        <v>8.7200000000000006</v>
      </c>
      <c r="T55" s="44">
        <v>8.43</v>
      </c>
      <c r="U55" s="44">
        <v>8.17</v>
      </c>
      <c r="V55" s="44">
        <v>7.95</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5">
      <c r="A56" s="43">
        <v>45</v>
      </c>
      <c r="B56" s="44">
        <v>114.61</v>
      </c>
      <c r="C56" s="44">
        <v>58.42</v>
      </c>
      <c r="D56" s="44">
        <v>39.700000000000003</v>
      </c>
      <c r="E56" s="44">
        <v>30.35</v>
      </c>
      <c r="F56" s="44">
        <v>24.75</v>
      </c>
      <c r="G56" s="44">
        <v>21.03</v>
      </c>
      <c r="H56" s="44">
        <v>18.37</v>
      </c>
      <c r="I56" s="44">
        <v>16.39</v>
      </c>
      <c r="J56" s="44">
        <v>14.85</v>
      </c>
      <c r="K56" s="44">
        <v>13.63</v>
      </c>
      <c r="L56" s="44">
        <v>12.64</v>
      </c>
      <c r="M56" s="44">
        <v>11.81</v>
      </c>
      <c r="N56" s="44">
        <v>11.12</v>
      </c>
      <c r="O56" s="44">
        <v>10.53</v>
      </c>
      <c r="P56" s="44">
        <v>10.029999999999999</v>
      </c>
      <c r="Q56" s="44">
        <v>9.6</v>
      </c>
      <c r="R56" s="44">
        <v>9.2200000000000006</v>
      </c>
      <c r="S56" s="44">
        <v>8.8800000000000008</v>
      </c>
      <c r="T56" s="44">
        <v>8.59</v>
      </c>
      <c r="U56" s="44">
        <v>8.34</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5">
      <c r="A57" s="43">
        <v>46</v>
      </c>
      <c r="B57" s="44">
        <v>116.25</v>
      </c>
      <c r="C57" s="44">
        <v>59.26</v>
      </c>
      <c r="D57" s="44">
        <v>40.28</v>
      </c>
      <c r="E57" s="44">
        <v>30.8</v>
      </c>
      <c r="F57" s="44">
        <v>25.13</v>
      </c>
      <c r="G57" s="44">
        <v>21.35</v>
      </c>
      <c r="H57" s="44">
        <v>18.66</v>
      </c>
      <c r="I57" s="44">
        <v>16.649999999999999</v>
      </c>
      <c r="J57" s="44">
        <v>15.09</v>
      </c>
      <c r="K57" s="44">
        <v>13.86</v>
      </c>
      <c r="L57" s="44">
        <v>12.85</v>
      </c>
      <c r="M57" s="44">
        <v>12.02</v>
      </c>
      <c r="N57" s="44">
        <v>11.32</v>
      </c>
      <c r="O57" s="44">
        <v>10.73</v>
      </c>
      <c r="P57" s="44">
        <v>10.220000000000001</v>
      </c>
      <c r="Q57" s="44">
        <v>9.7799999999999994</v>
      </c>
      <c r="R57" s="44">
        <v>9.4</v>
      </c>
      <c r="S57" s="44">
        <v>9.06</v>
      </c>
      <c r="T57" s="44">
        <v>8.77</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5">
      <c r="A58" s="43">
        <v>47</v>
      </c>
      <c r="B58" s="44">
        <v>117.93</v>
      </c>
      <c r="C58" s="44">
        <v>60.13</v>
      </c>
      <c r="D58" s="44">
        <v>40.880000000000003</v>
      </c>
      <c r="E58" s="44">
        <v>31.27</v>
      </c>
      <c r="F58" s="44">
        <v>25.51</v>
      </c>
      <c r="G58" s="44">
        <v>21.68</v>
      </c>
      <c r="H58" s="44">
        <v>18.96</v>
      </c>
      <c r="I58" s="44">
        <v>16.920000000000002</v>
      </c>
      <c r="J58" s="44">
        <v>15.35</v>
      </c>
      <c r="K58" s="44">
        <v>14.09</v>
      </c>
      <c r="L58" s="44">
        <v>13.07</v>
      </c>
      <c r="M58" s="44">
        <v>12.23</v>
      </c>
      <c r="N58" s="44">
        <v>11.53</v>
      </c>
      <c r="O58" s="44">
        <v>10.93</v>
      </c>
      <c r="P58" s="44">
        <v>10.42</v>
      </c>
      <c r="Q58" s="44">
        <v>9.9700000000000006</v>
      </c>
      <c r="R58" s="44">
        <v>9.59</v>
      </c>
      <c r="S58" s="44">
        <v>9.25</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5">
      <c r="A59" s="43">
        <v>48</v>
      </c>
      <c r="B59" s="44">
        <v>119.64</v>
      </c>
      <c r="C59" s="44">
        <v>61.02</v>
      </c>
      <c r="D59" s="44">
        <v>41.49</v>
      </c>
      <c r="E59" s="44">
        <v>31.75</v>
      </c>
      <c r="F59" s="44">
        <v>25.91</v>
      </c>
      <c r="G59" s="44">
        <v>22.03</v>
      </c>
      <c r="H59" s="44">
        <v>19.260000000000002</v>
      </c>
      <c r="I59" s="44">
        <v>17.2</v>
      </c>
      <c r="J59" s="44">
        <v>15.61</v>
      </c>
      <c r="K59" s="44">
        <v>14.34</v>
      </c>
      <c r="L59" s="44">
        <v>13.31</v>
      </c>
      <c r="M59" s="44">
        <v>12.46</v>
      </c>
      <c r="N59" s="44">
        <v>11.74</v>
      </c>
      <c r="O59" s="44">
        <v>11.14</v>
      </c>
      <c r="P59" s="44">
        <v>10.62</v>
      </c>
      <c r="Q59" s="44">
        <v>10.18</v>
      </c>
      <c r="R59" s="44">
        <v>9.7899999999999991</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5">
      <c r="A60" s="43">
        <v>49</v>
      </c>
      <c r="B60" s="44">
        <v>121.36</v>
      </c>
      <c r="C60" s="44">
        <v>61.91</v>
      </c>
      <c r="D60" s="44">
        <v>42.11</v>
      </c>
      <c r="E60" s="44">
        <v>32.229999999999997</v>
      </c>
      <c r="F60" s="44">
        <v>26.31</v>
      </c>
      <c r="G60" s="44">
        <v>22.38</v>
      </c>
      <c r="H60" s="44">
        <v>19.579999999999998</v>
      </c>
      <c r="I60" s="44">
        <v>17.489999999999998</v>
      </c>
      <c r="J60" s="44">
        <v>15.87</v>
      </c>
      <c r="K60" s="44">
        <v>14.59</v>
      </c>
      <c r="L60" s="44">
        <v>13.55</v>
      </c>
      <c r="M60" s="44">
        <v>12.69</v>
      </c>
      <c r="N60" s="44">
        <v>11.97</v>
      </c>
      <c r="O60" s="44">
        <v>11.36</v>
      </c>
      <c r="P60" s="44">
        <v>10.84</v>
      </c>
      <c r="Q60" s="44">
        <v>10.39</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5">
      <c r="A61" s="43">
        <v>50</v>
      </c>
      <c r="B61" s="44">
        <v>123.1</v>
      </c>
      <c r="C61" s="44">
        <v>62.82</v>
      </c>
      <c r="D61" s="44">
        <v>42.74</v>
      </c>
      <c r="E61" s="44">
        <v>32.72</v>
      </c>
      <c r="F61" s="44">
        <v>26.72</v>
      </c>
      <c r="G61" s="44">
        <v>22.74</v>
      </c>
      <c r="H61" s="44">
        <v>19.899999999999999</v>
      </c>
      <c r="I61" s="44">
        <v>17.79</v>
      </c>
      <c r="J61" s="44">
        <v>16.149999999999999</v>
      </c>
      <c r="K61" s="44">
        <v>14.86</v>
      </c>
      <c r="L61" s="44">
        <v>13.8</v>
      </c>
      <c r="M61" s="44">
        <v>12.94</v>
      </c>
      <c r="N61" s="44">
        <v>12.21</v>
      </c>
      <c r="O61" s="44">
        <v>11.59</v>
      </c>
      <c r="P61" s="44">
        <v>11.06</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5">
      <c r="A62" s="43">
        <v>51</v>
      </c>
      <c r="B62" s="44">
        <v>124.87</v>
      </c>
      <c r="C62" s="44">
        <v>63.74</v>
      </c>
      <c r="D62" s="44">
        <v>43.39</v>
      </c>
      <c r="E62" s="44">
        <v>33.229999999999997</v>
      </c>
      <c r="F62" s="44">
        <v>27.15</v>
      </c>
      <c r="G62" s="44">
        <v>23.12</v>
      </c>
      <c r="H62" s="44">
        <v>20.239999999999998</v>
      </c>
      <c r="I62" s="44">
        <v>18.100000000000001</v>
      </c>
      <c r="J62" s="44">
        <v>16.45</v>
      </c>
      <c r="K62" s="44">
        <v>15.14</v>
      </c>
      <c r="L62" s="44">
        <v>14.07</v>
      </c>
      <c r="M62" s="44">
        <v>13.2</v>
      </c>
      <c r="N62" s="44">
        <v>12.46</v>
      </c>
      <c r="O62" s="44">
        <v>11.83</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5">
      <c r="A63" s="43">
        <v>52</v>
      </c>
      <c r="B63" s="44">
        <v>126.69</v>
      </c>
      <c r="C63" s="44">
        <v>64.7</v>
      </c>
      <c r="D63" s="44">
        <v>44.06</v>
      </c>
      <c r="E63" s="44">
        <v>33.76</v>
      </c>
      <c r="F63" s="44">
        <v>27.6</v>
      </c>
      <c r="G63" s="44">
        <v>23.51</v>
      </c>
      <c r="H63" s="44">
        <v>20.6</v>
      </c>
      <c r="I63" s="44">
        <v>18.43</v>
      </c>
      <c r="J63" s="44">
        <v>16.760000000000002</v>
      </c>
      <c r="K63" s="44">
        <v>15.43</v>
      </c>
      <c r="L63" s="44">
        <v>14.36</v>
      </c>
      <c r="M63" s="44">
        <v>13.47</v>
      </c>
      <c r="N63" s="44">
        <v>12.72</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5">
      <c r="A64" s="43">
        <v>53</v>
      </c>
      <c r="B64" s="44">
        <v>128.55000000000001</v>
      </c>
      <c r="C64" s="44">
        <v>65.680000000000007</v>
      </c>
      <c r="D64" s="44">
        <v>44.75</v>
      </c>
      <c r="E64" s="44">
        <v>34.31</v>
      </c>
      <c r="F64" s="44">
        <v>28.06</v>
      </c>
      <c r="G64" s="44">
        <v>23.92</v>
      </c>
      <c r="H64" s="44">
        <v>20.97</v>
      </c>
      <c r="I64" s="44">
        <v>18.78</v>
      </c>
      <c r="J64" s="44">
        <v>17.09</v>
      </c>
      <c r="K64" s="44">
        <v>15.74</v>
      </c>
      <c r="L64" s="44">
        <v>14.65</v>
      </c>
      <c r="M64" s="44">
        <v>13.75</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5">
      <c r="A65" s="43">
        <v>54</v>
      </c>
      <c r="B65" s="44">
        <v>130.43</v>
      </c>
      <c r="C65" s="44">
        <v>66.67</v>
      </c>
      <c r="D65" s="44">
        <v>45.45</v>
      </c>
      <c r="E65" s="44">
        <v>34.869999999999997</v>
      </c>
      <c r="F65" s="44">
        <v>28.54</v>
      </c>
      <c r="G65" s="44">
        <v>24.34</v>
      </c>
      <c r="H65" s="44">
        <v>21.36</v>
      </c>
      <c r="I65" s="44">
        <v>19.14</v>
      </c>
      <c r="J65" s="44">
        <v>17.420000000000002</v>
      </c>
      <c r="K65" s="44">
        <v>16.059999999999999</v>
      </c>
      <c r="L65" s="44">
        <v>14.96</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5">
      <c r="A66" s="43">
        <v>55</v>
      </c>
      <c r="B66" s="44">
        <v>132.35</v>
      </c>
      <c r="C66" s="44">
        <v>67.69</v>
      </c>
      <c r="D66" s="44">
        <v>46.18</v>
      </c>
      <c r="E66" s="44">
        <v>35.450000000000003</v>
      </c>
      <c r="F66" s="44">
        <v>29.04</v>
      </c>
      <c r="G66" s="44">
        <v>24.78</v>
      </c>
      <c r="H66" s="44">
        <v>21.76</v>
      </c>
      <c r="I66" s="44">
        <v>19.510000000000002</v>
      </c>
      <c r="J66" s="44">
        <v>17.77</v>
      </c>
      <c r="K66" s="44">
        <v>16.39</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5">
      <c r="A67" s="43">
        <v>56</v>
      </c>
      <c r="B67" s="44">
        <v>134.33000000000001</v>
      </c>
      <c r="C67" s="44">
        <v>68.75</v>
      </c>
      <c r="D67" s="44">
        <v>46.94</v>
      </c>
      <c r="E67" s="44">
        <v>36.06</v>
      </c>
      <c r="F67" s="44">
        <v>29.56</v>
      </c>
      <c r="G67" s="44">
        <v>25.25</v>
      </c>
      <c r="H67" s="44">
        <v>22.18</v>
      </c>
      <c r="I67" s="44">
        <v>19.899999999999999</v>
      </c>
      <c r="J67" s="44">
        <v>18.14</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5">
      <c r="A68" s="43">
        <v>57</v>
      </c>
      <c r="B68" s="44">
        <v>136.41</v>
      </c>
      <c r="C68" s="44">
        <v>69.88</v>
      </c>
      <c r="D68" s="44">
        <v>47.74</v>
      </c>
      <c r="E68" s="44">
        <v>36.71</v>
      </c>
      <c r="F68" s="44">
        <v>30.11</v>
      </c>
      <c r="G68" s="44">
        <v>25.74</v>
      </c>
      <c r="H68" s="44">
        <v>22.63</v>
      </c>
      <c r="I68" s="44">
        <v>20.309999999999999</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5">
      <c r="A69" s="43">
        <v>58</v>
      </c>
      <c r="B69" s="44">
        <v>138.6</v>
      </c>
      <c r="C69" s="44">
        <v>71.06</v>
      </c>
      <c r="D69" s="44">
        <v>48.59</v>
      </c>
      <c r="E69" s="44">
        <v>37.39</v>
      </c>
      <c r="F69" s="44">
        <v>30.69</v>
      </c>
      <c r="G69" s="44">
        <v>26.24</v>
      </c>
      <c r="H69" s="44">
        <v>23.1</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5">
      <c r="A70" s="43">
        <v>59</v>
      </c>
      <c r="B70" s="44">
        <v>140.91</v>
      </c>
      <c r="C70" s="44">
        <v>72.3</v>
      </c>
      <c r="D70" s="44">
        <v>49.47</v>
      </c>
      <c r="E70" s="44">
        <v>38.090000000000003</v>
      </c>
      <c r="F70" s="44">
        <v>31.28</v>
      </c>
      <c r="G70" s="44">
        <v>26.79</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5">
      <c r="A71" s="43">
        <v>60</v>
      </c>
      <c r="B71" s="44">
        <v>143.37</v>
      </c>
      <c r="C71" s="44">
        <v>73.61</v>
      </c>
      <c r="D71" s="44">
        <v>50.4</v>
      </c>
      <c r="E71" s="44">
        <v>38.82</v>
      </c>
      <c r="F71" s="44">
        <v>31.93</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5">
      <c r="A72" s="43">
        <v>61</v>
      </c>
      <c r="B72" s="44">
        <v>145.97</v>
      </c>
      <c r="C72" s="44">
        <v>74.989999999999995</v>
      </c>
      <c r="D72" s="44">
        <v>51.37</v>
      </c>
      <c r="E72" s="44">
        <v>39.630000000000003</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5">
      <c r="A73" s="43">
        <v>62</v>
      </c>
      <c r="B73" s="44">
        <v>148.74</v>
      </c>
      <c r="C73" s="44">
        <v>76.45</v>
      </c>
      <c r="D73" s="44">
        <v>52.44</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5">
      <c r="A74" s="43">
        <v>63</v>
      </c>
      <c r="B74" s="44">
        <v>151.71</v>
      </c>
      <c r="C74" s="44">
        <v>78.040000000000006</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5">
      <c r="A75" s="43">
        <v>64</v>
      </c>
      <c r="B75" s="44">
        <v>154.87</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8jqk3MJrZRJEKXHFclW3KwILxW8qXtv2cFfy3r7NT3M6Yp0Ua5idLaUfyJFGcsoZ5EgMA/I5PBFVG9i8xdnvUw==" saltValue="91n1+OcoZRKKOChQtnqD3w==" spinCount="100000" sheet="1" objects="1" scenarios="1"/>
  <conditionalFormatting sqref="A6:A21">
    <cfRule type="expression" dxfId="107" priority="1" stopIfTrue="1">
      <formula>MOD(ROW(),2)=0</formula>
    </cfRule>
    <cfRule type="expression" dxfId="106" priority="2" stopIfTrue="1">
      <formula>MOD(ROW(),2)&lt;&gt;0</formula>
    </cfRule>
  </conditionalFormatting>
  <conditionalFormatting sqref="B6:M21">
    <cfRule type="expression" dxfId="105" priority="3" stopIfTrue="1">
      <formula>MOD(ROW(),2)=0</formula>
    </cfRule>
    <cfRule type="expression" dxfId="104" priority="4" stopIfTrue="1">
      <formula>MOD(ROW(),2)&lt;&gt;0</formula>
    </cfRule>
  </conditionalFormatting>
  <conditionalFormatting sqref="A26:A75">
    <cfRule type="expression" dxfId="103" priority="5" stopIfTrue="1">
      <formula>MOD(ROW(),2)=0</formula>
    </cfRule>
    <cfRule type="expression" dxfId="102" priority="6" stopIfTrue="1">
      <formula>MOD(ROW(),2)&lt;&gt;0</formula>
    </cfRule>
  </conditionalFormatting>
  <conditionalFormatting sqref="B26:AX75">
    <cfRule type="expression" dxfId="101" priority="7" stopIfTrue="1">
      <formula>MOD(ROW(),2)=0</formula>
    </cfRule>
    <cfRule type="expression" dxfId="100"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73F8-6996-4F9B-B4CF-8BA3294C3C19}">
  <sheetPr codeName="Sheet66"/>
  <dimension ref="A1:AY76"/>
  <sheetViews>
    <sheetView workbookViewId="0">
      <selection activeCell="B27" sqref="B27:AY76"/>
    </sheetView>
  </sheetViews>
  <sheetFormatPr defaultRowHeight="12.5" x14ac:dyDescent="0.25"/>
  <cols>
    <col min="1" max="1" width="31.54296875" customWidth="1"/>
    <col min="2" max="51"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x-715</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333</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343</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715</v>
      </c>
      <c r="C14" s="49"/>
      <c r="D14" s="49"/>
      <c r="E14" s="49"/>
      <c r="F14" s="49"/>
      <c r="G14" s="49"/>
      <c r="H14" s="49"/>
      <c r="I14" s="49"/>
      <c r="J14" s="49"/>
      <c r="K14" s="49"/>
      <c r="L14" s="49"/>
      <c r="M14" s="49"/>
    </row>
    <row r="15" spans="1:13" x14ac:dyDescent="0.25">
      <c r="A15" s="40" t="s">
        <v>380</v>
      </c>
      <c r="B15" s="49" t="s">
        <v>344</v>
      </c>
      <c r="C15" s="49"/>
      <c r="D15" s="49"/>
      <c r="E15" s="49"/>
      <c r="F15" s="49"/>
      <c r="G15" s="49"/>
      <c r="H15" s="49"/>
      <c r="I15" s="49"/>
      <c r="J15" s="49"/>
      <c r="K15" s="49"/>
      <c r="L15" s="49"/>
      <c r="M15" s="49"/>
    </row>
    <row r="16" spans="1:13" x14ac:dyDescent="0.25">
      <c r="A16" s="40" t="s">
        <v>156</v>
      </c>
      <c r="B16" s="49" t="s">
        <v>329</v>
      </c>
      <c r="C16" s="49"/>
      <c r="D16" s="49"/>
      <c r="E16" s="49"/>
      <c r="F16" s="49"/>
      <c r="G16" s="49"/>
      <c r="H16" s="49"/>
      <c r="I16" s="49"/>
      <c r="J16" s="49"/>
      <c r="K16" s="49"/>
      <c r="L16" s="49"/>
      <c r="M16" s="49"/>
    </row>
    <row r="17" spans="1:51" x14ac:dyDescent="0.25">
      <c r="A17" s="41" t="s">
        <v>381</v>
      </c>
      <c r="B17" s="49"/>
      <c r="C17" s="49"/>
      <c r="D17" s="49"/>
      <c r="E17" s="49"/>
      <c r="F17" s="49"/>
      <c r="G17" s="49"/>
      <c r="H17" s="49"/>
      <c r="I17" s="49"/>
      <c r="J17" s="49"/>
      <c r="K17" s="49"/>
      <c r="L17" s="49"/>
      <c r="M17" s="49"/>
    </row>
    <row r="18" spans="1:51" x14ac:dyDescent="0.25">
      <c r="A18" s="40" t="s">
        <v>158</v>
      </c>
      <c r="B18" s="50">
        <v>45233</v>
      </c>
      <c r="C18" s="50"/>
      <c r="D18" s="50"/>
      <c r="E18" s="50"/>
      <c r="F18" s="50"/>
      <c r="G18" s="50"/>
      <c r="H18" s="50"/>
      <c r="I18" s="50"/>
      <c r="J18" s="50"/>
      <c r="K18" s="50"/>
      <c r="L18" s="50"/>
      <c r="M18" s="50"/>
    </row>
    <row r="19" spans="1:51" x14ac:dyDescent="0.25">
      <c r="A19" s="40" t="s">
        <v>159</v>
      </c>
      <c r="B19" s="50">
        <v>45383</v>
      </c>
      <c r="C19" s="49"/>
      <c r="D19" s="49"/>
      <c r="E19" s="49"/>
      <c r="F19" s="49"/>
      <c r="G19" s="49"/>
      <c r="H19" s="49"/>
      <c r="I19" s="49"/>
      <c r="J19" s="49"/>
      <c r="K19" s="49"/>
      <c r="L19" s="49"/>
      <c r="M19" s="49"/>
    </row>
    <row r="20" spans="1:51" x14ac:dyDescent="0.25">
      <c r="A20" s="40" t="s">
        <v>160</v>
      </c>
      <c r="B20" s="49" t="s">
        <v>169</v>
      </c>
      <c r="C20" s="49"/>
      <c r="D20" s="49"/>
      <c r="E20" s="49"/>
      <c r="F20" s="49"/>
      <c r="G20" s="49"/>
      <c r="H20" s="49"/>
      <c r="I20" s="49"/>
      <c r="J20" s="49"/>
      <c r="K20" s="49"/>
      <c r="L20" s="49"/>
      <c r="M20" s="49"/>
    </row>
    <row r="21" spans="1:51" x14ac:dyDescent="0.25">
      <c r="A21" s="40" t="s">
        <v>382</v>
      </c>
      <c r="B21" s="49" t="s">
        <v>85</v>
      </c>
      <c r="C21" s="49"/>
      <c r="D21" s="49"/>
      <c r="E21" s="49"/>
      <c r="F21" s="49"/>
      <c r="G21" s="49"/>
      <c r="H21" s="49"/>
      <c r="I21" s="49"/>
      <c r="J21" s="49"/>
      <c r="K21" s="49"/>
      <c r="L21" s="49"/>
      <c r="M21" s="49"/>
    </row>
    <row r="23" spans="1:51" x14ac:dyDescent="0.25">
      <c r="A23" s="23" t="str">
        <f>HYPERLINK("#'Factor List'!A1", "Back to Factor List")</f>
        <v>Back to Factor List</v>
      </c>
      <c r="B23" s="23" t="str">
        <f>HYPERLINK("#'Assumptions'!A1", "Assumptions")</f>
        <v>Assumptions</v>
      </c>
    </row>
    <row r="26" spans="1:51" s="57" customFormat="1" ht="26" x14ac:dyDescent="0.25">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row>
    <row r="27" spans="1:51" x14ac:dyDescent="0.25">
      <c r="A27" s="43">
        <v>16</v>
      </c>
      <c r="B27" s="44">
        <v>72.63</v>
      </c>
      <c r="C27" s="44">
        <v>36.979999999999997</v>
      </c>
      <c r="D27" s="44">
        <v>25.1</v>
      </c>
      <c r="E27" s="44">
        <v>19.170000000000002</v>
      </c>
      <c r="F27" s="44">
        <v>15.61</v>
      </c>
      <c r="G27" s="44">
        <v>13.24</v>
      </c>
      <c r="H27" s="44">
        <v>11.55</v>
      </c>
      <c r="I27" s="44">
        <v>10.29</v>
      </c>
      <c r="J27" s="44">
        <v>9.31</v>
      </c>
      <c r="K27" s="44">
        <v>8.52</v>
      </c>
      <c r="L27" s="44">
        <v>7.88</v>
      </c>
      <c r="M27" s="44">
        <v>7.35</v>
      </c>
      <c r="N27" s="44">
        <v>6.9</v>
      </c>
      <c r="O27" s="44">
        <v>6.52</v>
      </c>
      <c r="P27" s="44">
        <v>6.19</v>
      </c>
      <c r="Q27" s="44">
        <v>5.9</v>
      </c>
      <c r="R27" s="44">
        <v>5.64</v>
      </c>
      <c r="S27" s="44">
        <v>5.42</v>
      </c>
      <c r="T27" s="44">
        <v>5.22</v>
      </c>
      <c r="U27" s="44">
        <v>5.04</v>
      </c>
      <c r="V27" s="44">
        <v>4.88</v>
      </c>
      <c r="W27" s="44">
        <v>4.7300000000000004</v>
      </c>
      <c r="X27" s="44">
        <v>4.5999999999999996</v>
      </c>
      <c r="Y27" s="44">
        <v>4.4800000000000004</v>
      </c>
      <c r="Z27" s="44">
        <v>4.37</v>
      </c>
      <c r="AA27" s="44">
        <v>4.2699999999999996</v>
      </c>
      <c r="AB27" s="44">
        <v>4.17</v>
      </c>
      <c r="AC27" s="44">
        <v>4.09</v>
      </c>
      <c r="AD27" s="44">
        <v>4.01</v>
      </c>
      <c r="AE27" s="44">
        <v>3.94</v>
      </c>
      <c r="AF27" s="44">
        <v>3.87</v>
      </c>
      <c r="AG27" s="44">
        <v>3.8</v>
      </c>
      <c r="AH27" s="44">
        <v>3.74</v>
      </c>
      <c r="AI27" s="44">
        <v>3.69</v>
      </c>
      <c r="AJ27" s="44">
        <v>3.64</v>
      </c>
      <c r="AK27" s="44">
        <v>3.59</v>
      </c>
      <c r="AL27" s="44">
        <v>3.55</v>
      </c>
      <c r="AM27" s="44">
        <v>3.5</v>
      </c>
      <c r="AN27" s="44">
        <v>3.46</v>
      </c>
      <c r="AO27" s="44">
        <v>3.43</v>
      </c>
      <c r="AP27" s="44">
        <v>3.39</v>
      </c>
      <c r="AQ27" s="44">
        <v>3.36</v>
      </c>
      <c r="AR27" s="44">
        <v>3.33</v>
      </c>
      <c r="AS27" s="44">
        <v>3.3</v>
      </c>
      <c r="AT27" s="44">
        <v>3.28</v>
      </c>
      <c r="AU27" s="44">
        <v>3.25</v>
      </c>
      <c r="AV27" s="44">
        <v>3.23</v>
      </c>
      <c r="AW27" s="44">
        <v>3.21</v>
      </c>
      <c r="AX27" s="44">
        <v>3.19</v>
      </c>
      <c r="AY27" s="44">
        <v>3.15</v>
      </c>
    </row>
    <row r="28" spans="1:51" x14ac:dyDescent="0.25">
      <c r="A28" s="43">
        <v>17</v>
      </c>
      <c r="B28" s="44">
        <v>73.680000000000007</v>
      </c>
      <c r="C28" s="44">
        <v>37.520000000000003</v>
      </c>
      <c r="D28" s="44">
        <v>25.47</v>
      </c>
      <c r="E28" s="44">
        <v>19.45</v>
      </c>
      <c r="F28" s="44">
        <v>15.84</v>
      </c>
      <c r="G28" s="44">
        <v>13.44</v>
      </c>
      <c r="H28" s="44">
        <v>11.72</v>
      </c>
      <c r="I28" s="44">
        <v>10.44</v>
      </c>
      <c r="J28" s="44">
        <v>9.44</v>
      </c>
      <c r="K28" s="44">
        <v>8.65</v>
      </c>
      <c r="L28" s="44">
        <v>8</v>
      </c>
      <c r="M28" s="44">
        <v>7.46</v>
      </c>
      <c r="N28" s="44">
        <v>7</v>
      </c>
      <c r="O28" s="44">
        <v>6.61</v>
      </c>
      <c r="P28" s="44">
        <v>6.28</v>
      </c>
      <c r="Q28" s="44">
        <v>5.99</v>
      </c>
      <c r="R28" s="44">
        <v>5.73</v>
      </c>
      <c r="S28" s="44">
        <v>5.5</v>
      </c>
      <c r="T28" s="44">
        <v>5.3</v>
      </c>
      <c r="U28" s="44">
        <v>5.1100000000000003</v>
      </c>
      <c r="V28" s="44">
        <v>4.95</v>
      </c>
      <c r="W28" s="44">
        <v>4.8</v>
      </c>
      <c r="X28" s="44">
        <v>4.67</v>
      </c>
      <c r="Y28" s="44">
        <v>4.55</v>
      </c>
      <c r="Z28" s="44">
        <v>4.43</v>
      </c>
      <c r="AA28" s="44">
        <v>4.33</v>
      </c>
      <c r="AB28" s="44">
        <v>4.24</v>
      </c>
      <c r="AC28" s="44">
        <v>4.1500000000000004</v>
      </c>
      <c r="AD28" s="44">
        <v>4.07</v>
      </c>
      <c r="AE28" s="44">
        <v>3.99</v>
      </c>
      <c r="AF28" s="44">
        <v>3.92</v>
      </c>
      <c r="AG28" s="44">
        <v>3.86</v>
      </c>
      <c r="AH28" s="44">
        <v>3.8</v>
      </c>
      <c r="AI28" s="44">
        <v>3.75</v>
      </c>
      <c r="AJ28" s="44">
        <v>3.69</v>
      </c>
      <c r="AK28" s="44">
        <v>3.64</v>
      </c>
      <c r="AL28" s="44">
        <v>3.6</v>
      </c>
      <c r="AM28" s="44">
        <v>3.56</v>
      </c>
      <c r="AN28" s="44">
        <v>3.52</v>
      </c>
      <c r="AO28" s="44">
        <v>3.48</v>
      </c>
      <c r="AP28" s="44">
        <v>3.45</v>
      </c>
      <c r="AQ28" s="44">
        <v>3.41</v>
      </c>
      <c r="AR28" s="44">
        <v>3.38</v>
      </c>
      <c r="AS28" s="44">
        <v>3.36</v>
      </c>
      <c r="AT28" s="44">
        <v>3.33</v>
      </c>
      <c r="AU28" s="44">
        <v>3.31</v>
      </c>
      <c r="AV28" s="44">
        <v>3.28</v>
      </c>
      <c r="AW28" s="44">
        <v>3.26</v>
      </c>
      <c r="AX28" s="44">
        <v>3.26</v>
      </c>
      <c r="AY28" s="44"/>
    </row>
    <row r="29" spans="1:51" x14ac:dyDescent="0.25">
      <c r="A29" s="43">
        <v>18</v>
      </c>
      <c r="B29" s="44">
        <v>74.75</v>
      </c>
      <c r="C29" s="44">
        <v>38.06</v>
      </c>
      <c r="D29" s="44">
        <v>25.84</v>
      </c>
      <c r="E29" s="44">
        <v>19.73</v>
      </c>
      <c r="F29" s="44">
        <v>16.07</v>
      </c>
      <c r="G29" s="44">
        <v>13.63</v>
      </c>
      <c r="H29" s="44">
        <v>11.89</v>
      </c>
      <c r="I29" s="44">
        <v>10.59</v>
      </c>
      <c r="J29" s="44">
        <v>9.58</v>
      </c>
      <c r="K29" s="44">
        <v>8.77</v>
      </c>
      <c r="L29" s="44">
        <v>8.1199999999999992</v>
      </c>
      <c r="M29" s="44">
        <v>7.57</v>
      </c>
      <c r="N29" s="44">
        <v>7.11</v>
      </c>
      <c r="O29" s="44">
        <v>6.71</v>
      </c>
      <c r="P29" s="44">
        <v>6.37</v>
      </c>
      <c r="Q29" s="44">
        <v>6.07</v>
      </c>
      <c r="R29" s="44">
        <v>5.81</v>
      </c>
      <c r="S29" s="44">
        <v>5.58</v>
      </c>
      <c r="T29" s="44">
        <v>5.38</v>
      </c>
      <c r="U29" s="44">
        <v>5.19</v>
      </c>
      <c r="V29" s="44">
        <v>5.0199999999999996</v>
      </c>
      <c r="W29" s="44">
        <v>4.87</v>
      </c>
      <c r="X29" s="44">
        <v>4.74</v>
      </c>
      <c r="Y29" s="44">
        <v>4.6100000000000003</v>
      </c>
      <c r="Z29" s="44">
        <v>4.5</v>
      </c>
      <c r="AA29" s="44">
        <v>4.4000000000000004</v>
      </c>
      <c r="AB29" s="44">
        <v>4.3</v>
      </c>
      <c r="AC29" s="44">
        <v>4.21</v>
      </c>
      <c r="AD29" s="44">
        <v>4.13</v>
      </c>
      <c r="AE29" s="44">
        <v>4.05</v>
      </c>
      <c r="AF29" s="44">
        <v>3.98</v>
      </c>
      <c r="AG29" s="44">
        <v>3.92</v>
      </c>
      <c r="AH29" s="44">
        <v>3.86</v>
      </c>
      <c r="AI29" s="44">
        <v>3.8</v>
      </c>
      <c r="AJ29" s="44">
        <v>3.75</v>
      </c>
      <c r="AK29" s="44">
        <v>3.7</v>
      </c>
      <c r="AL29" s="44">
        <v>3.65</v>
      </c>
      <c r="AM29" s="44">
        <v>3.61</v>
      </c>
      <c r="AN29" s="44">
        <v>3.57</v>
      </c>
      <c r="AO29" s="44">
        <v>3.54</v>
      </c>
      <c r="AP29" s="44">
        <v>3.5</v>
      </c>
      <c r="AQ29" s="44">
        <v>3.47</v>
      </c>
      <c r="AR29" s="44">
        <v>3.44</v>
      </c>
      <c r="AS29" s="44">
        <v>3.41</v>
      </c>
      <c r="AT29" s="44">
        <v>3.38</v>
      </c>
      <c r="AU29" s="44">
        <v>3.36</v>
      </c>
      <c r="AV29" s="44">
        <v>3.34</v>
      </c>
      <c r="AW29" s="44">
        <v>3.33</v>
      </c>
      <c r="AX29" s="44"/>
      <c r="AY29" s="44"/>
    </row>
    <row r="30" spans="1:51" x14ac:dyDescent="0.25">
      <c r="A30" s="43">
        <v>19</v>
      </c>
      <c r="B30" s="44">
        <v>75.84</v>
      </c>
      <c r="C30" s="44">
        <v>38.619999999999997</v>
      </c>
      <c r="D30" s="44">
        <v>26.22</v>
      </c>
      <c r="E30" s="44">
        <v>20.02</v>
      </c>
      <c r="F30" s="44">
        <v>16.309999999999999</v>
      </c>
      <c r="G30" s="44">
        <v>13.83</v>
      </c>
      <c r="H30" s="44">
        <v>12.07</v>
      </c>
      <c r="I30" s="44">
        <v>10.75</v>
      </c>
      <c r="J30" s="44">
        <v>9.7200000000000006</v>
      </c>
      <c r="K30" s="44">
        <v>8.9</v>
      </c>
      <c r="L30" s="44">
        <v>8.24</v>
      </c>
      <c r="M30" s="44">
        <v>7.68</v>
      </c>
      <c r="N30" s="44">
        <v>7.21</v>
      </c>
      <c r="O30" s="44">
        <v>6.81</v>
      </c>
      <c r="P30" s="44">
        <v>6.46</v>
      </c>
      <c r="Q30" s="44">
        <v>6.16</v>
      </c>
      <c r="R30" s="44">
        <v>5.9</v>
      </c>
      <c r="S30" s="44">
        <v>5.66</v>
      </c>
      <c r="T30" s="44">
        <v>5.45</v>
      </c>
      <c r="U30" s="44">
        <v>5.27</v>
      </c>
      <c r="V30" s="44">
        <v>5.0999999999999996</v>
      </c>
      <c r="W30" s="44">
        <v>4.95</v>
      </c>
      <c r="X30" s="44">
        <v>4.8099999999999996</v>
      </c>
      <c r="Y30" s="44">
        <v>4.68</v>
      </c>
      <c r="Z30" s="44">
        <v>4.57</v>
      </c>
      <c r="AA30" s="44">
        <v>4.46</v>
      </c>
      <c r="AB30" s="44">
        <v>4.3600000000000003</v>
      </c>
      <c r="AC30" s="44">
        <v>4.2699999999999996</v>
      </c>
      <c r="AD30" s="44">
        <v>4.1900000000000004</v>
      </c>
      <c r="AE30" s="44">
        <v>4.12</v>
      </c>
      <c r="AF30" s="44">
        <v>4.04</v>
      </c>
      <c r="AG30" s="44">
        <v>3.98</v>
      </c>
      <c r="AH30" s="44">
        <v>3.92</v>
      </c>
      <c r="AI30" s="44">
        <v>3.86</v>
      </c>
      <c r="AJ30" s="44">
        <v>3.81</v>
      </c>
      <c r="AK30" s="44">
        <v>3.76</v>
      </c>
      <c r="AL30" s="44">
        <v>3.71</v>
      </c>
      <c r="AM30" s="44">
        <v>3.67</v>
      </c>
      <c r="AN30" s="44">
        <v>3.63</v>
      </c>
      <c r="AO30" s="44">
        <v>3.59</v>
      </c>
      <c r="AP30" s="44">
        <v>3.56</v>
      </c>
      <c r="AQ30" s="44">
        <v>3.52</v>
      </c>
      <c r="AR30" s="44">
        <v>3.49</v>
      </c>
      <c r="AS30" s="44">
        <v>3.47</v>
      </c>
      <c r="AT30" s="44">
        <v>3.44</v>
      </c>
      <c r="AU30" s="44">
        <v>3.42</v>
      </c>
      <c r="AV30" s="44">
        <v>3.41</v>
      </c>
      <c r="AW30" s="44"/>
      <c r="AX30" s="44"/>
      <c r="AY30" s="44"/>
    </row>
    <row r="31" spans="1:51" x14ac:dyDescent="0.25">
      <c r="A31" s="43">
        <v>20</v>
      </c>
      <c r="B31" s="44">
        <v>76.95</v>
      </c>
      <c r="C31" s="44">
        <v>39.18</v>
      </c>
      <c r="D31" s="44">
        <v>26.6</v>
      </c>
      <c r="E31" s="44">
        <v>20.309999999999999</v>
      </c>
      <c r="F31" s="44">
        <v>16.55</v>
      </c>
      <c r="G31" s="44">
        <v>14.04</v>
      </c>
      <c r="H31" s="44">
        <v>12.25</v>
      </c>
      <c r="I31" s="44">
        <v>10.91</v>
      </c>
      <c r="J31" s="44">
        <v>9.86</v>
      </c>
      <c r="K31" s="44">
        <v>9.0299999999999994</v>
      </c>
      <c r="L31" s="44">
        <v>8.36</v>
      </c>
      <c r="M31" s="44">
        <v>7.79</v>
      </c>
      <c r="N31" s="44">
        <v>7.32</v>
      </c>
      <c r="O31" s="44">
        <v>6.91</v>
      </c>
      <c r="P31" s="44">
        <v>6.56</v>
      </c>
      <c r="Q31" s="44">
        <v>6.25</v>
      </c>
      <c r="R31" s="44">
        <v>5.99</v>
      </c>
      <c r="S31" s="44">
        <v>5.75</v>
      </c>
      <c r="T31" s="44">
        <v>5.54</v>
      </c>
      <c r="U31" s="44">
        <v>5.35</v>
      </c>
      <c r="V31" s="44">
        <v>5.17</v>
      </c>
      <c r="W31" s="44">
        <v>5.0199999999999996</v>
      </c>
      <c r="X31" s="44">
        <v>4.88</v>
      </c>
      <c r="Y31" s="44">
        <v>4.75</v>
      </c>
      <c r="Z31" s="44">
        <v>4.6399999999999997</v>
      </c>
      <c r="AA31" s="44">
        <v>4.53</v>
      </c>
      <c r="AB31" s="44">
        <v>4.43</v>
      </c>
      <c r="AC31" s="44">
        <v>4.34</v>
      </c>
      <c r="AD31" s="44">
        <v>4.26</v>
      </c>
      <c r="AE31" s="44">
        <v>4.18</v>
      </c>
      <c r="AF31" s="44">
        <v>4.1100000000000003</v>
      </c>
      <c r="AG31" s="44">
        <v>4.04</v>
      </c>
      <c r="AH31" s="44">
        <v>3.98</v>
      </c>
      <c r="AI31" s="44">
        <v>3.92</v>
      </c>
      <c r="AJ31" s="44">
        <v>3.87</v>
      </c>
      <c r="AK31" s="44">
        <v>3.82</v>
      </c>
      <c r="AL31" s="44">
        <v>3.77</v>
      </c>
      <c r="AM31" s="44">
        <v>3.73</v>
      </c>
      <c r="AN31" s="44">
        <v>3.69</v>
      </c>
      <c r="AO31" s="44">
        <v>3.65</v>
      </c>
      <c r="AP31" s="44">
        <v>3.61</v>
      </c>
      <c r="AQ31" s="44">
        <v>3.58</v>
      </c>
      <c r="AR31" s="44">
        <v>3.55</v>
      </c>
      <c r="AS31" s="44">
        <v>3.52</v>
      </c>
      <c r="AT31" s="44">
        <v>3.5</v>
      </c>
      <c r="AU31" s="44">
        <v>3.49</v>
      </c>
      <c r="AV31" s="44"/>
      <c r="AW31" s="44"/>
      <c r="AX31" s="44"/>
      <c r="AY31" s="44"/>
    </row>
    <row r="32" spans="1:51" x14ac:dyDescent="0.25">
      <c r="A32" s="43">
        <v>21</v>
      </c>
      <c r="B32" s="44">
        <v>78.069999999999993</v>
      </c>
      <c r="C32" s="44">
        <v>39.76</v>
      </c>
      <c r="D32" s="44">
        <v>26.99</v>
      </c>
      <c r="E32" s="44">
        <v>20.61</v>
      </c>
      <c r="F32" s="44">
        <v>16.79</v>
      </c>
      <c r="G32" s="44">
        <v>14.24</v>
      </c>
      <c r="H32" s="44">
        <v>12.43</v>
      </c>
      <c r="I32" s="44">
        <v>11.07</v>
      </c>
      <c r="J32" s="44">
        <v>10.01</v>
      </c>
      <c r="K32" s="44">
        <v>9.17</v>
      </c>
      <c r="L32" s="44">
        <v>8.48</v>
      </c>
      <c r="M32" s="44">
        <v>7.91</v>
      </c>
      <c r="N32" s="44">
        <v>7.43</v>
      </c>
      <c r="O32" s="44">
        <v>7.01</v>
      </c>
      <c r="P32" s="44">
        <v>6.66</v>
      </c>
      <c r="Q32" s="44">
        <v>6.35</v>
      </c>
      <c r="R32" s="44">
        <v>6.07</v>
      </c>
      <c r="S32" s="44">
        <v>5.83</v>
      </c>
      <c r="T32" s="44">
        <v>5.62</v>
      </c>
      <c r="U32" s="44">
        <v>5.43</v>
      </c>
      <c r="V32" s="44">
        <v>5.25</v>
      </c>
      <c r="W32" s="44">
        <v>5.0999999999999996</v>
      </c>
      <c r="X32" s="44">
        <v>4.95</v>
      </c>
      <c r="Y32" s="44">
        <v>4.82</v>
      </c>
      <c r="Z32" s="44">
        <v>4.71</v>
      </c>
      <c r="AA32" s="44">
        <v>4.5999999999999996</v>
      </c>
      <c r="AB32" s="44">
        <v>4.5</v>
      </c>
      <c r="AC32" s="44">
        <v>4.4000000000000004</v>
      </c>
      <c r="AD32" s="44">
        <v>4.32</v>
      </c>
      <c r="AE32" s="44">
        <v>4.24</v>
      </c>
      <c r="AF32" s="44">
        <v>4.17</v>
      </c>
      <c r="AG32" s="44">
        <v>4.0999999999999996</v>
      </c>
      <c r="AH32" s="44">
        <v>4.04</v>
      </c>
      <c r="AI32" s="44">
        <v>3.98</v>
      </c>
      <c r="AJ32" s="44">
        <v>3.93</v>
      </c>
      <c r="AK32" s="44">
        <v>3.88</v>
      </c>
      <c r="AL32" s="44">
        <v>3.83</v>
      </c>
      <c r="AM32" s="44">
        <v>3.79</v>
      </c>
      <c r="AN32" s="44">
        <v>3.75</v>
      </c>
      <c r="AO32" s="44">
        <v>3.71</v>
      </c>
      <c r="AP32" s="44">
        <v>3.67</v>
      </c>
      <c r="AQ32" s="44">
        <v>3.64</v>
      </c>
      <c r="AR32" s="44">
        <v>3.61</v>
      </c>
      <c r="AS32" s="44">
        <v>3.58</v>
      </c>
      <c r="AT32" s="44">
        <v>3.57</v>
      </c>
      <c r="AU32" s="44"/>
      <c r="AV32" s="44"/>
      <c r="AW32" s="44"/>
      <c r="AX32" s="44"/>
      <c r="AY32" s="44"/>
    </row>
    <row r="33" spans="1:51" x14ac:dyDescent="0.25">
      <c r="A33" s="43">
        <v>22</v>
      </c>
      <c r="B33" s="44">
        <v>79.2</v>
      </c>
      <c r="C33" s="44">
        <v>40.33</v>
      </c>
      <c r="D33" s="44">
        <v>27.38</v>
      </c>
      <c r="E33" s="44">
        <v>20.91</v>
      </c>
      <c r="F33" s="44">
        <v>17.03</v>
      </c>
      <c r="G33" s="44">
        <v>14.45</v>
      </c>
      <c r="H33" s="44">
        <v>12.61</v>
      </c>
      <c r="I33" s="44">
        <v>11.23</v>
      </c>
      <c r="J33" s="44">
        <v>10.16</v>
      </c>
      <c r="K33" s="44">
        <v>9.3000000000000007</v>
      </c>
      <c r="L33" s="44">
        <v>8.6</v>
      </c>
      <c r="M33" s="44">
        <v>8.02</v>
      </c>
      <c r="N33" s="44">
        <v>7.53</v>
      </c>
      <c r="O33" s="44">
        <v>7.12</v>
      </c>
      <c r="P33" s="44">
        <v>6.75</v>
      </c>
      <c r="Q33" s="44">
        <v>6.44</v>
      </c>
      <c r="R33" s="44">
        <v>6.16</v>
      </c>
      <c r="S33" s="44">
        <v>5.92</v>
      </c>
      <c r="T33" s="44">
        <v>5.7</v>
      </c>
      <c r="U33" s="44">
        <v>5.51</v>
      </c>
      <c r="V33" s="44">
        <v>5.33</v>
      </c>
      <c r="W33" s="44">
        <v>5.17</v>
      </c>
      <c r="X33" s="44">
        <v>5.03</v>
      </c>
      <c r="Y33" s="44">
        <v>4.9000000000000004</v>
      </c>
      <c r="Z33" s="44">
        <v>4.78</v>
      </c>
      <c r="AA33" s="44">
        <v>4.67</v>
      </c>
      <c r="AB33" s="44">
        <v>4.5599999999999996</v>
      </c>
      <c r="AC33" s="44">
        <v>4.47</v>
      </c>
      <c r="AD33" s="44">
        <v>4.3899999999999997</v>
      </c>
      <c r="AE33" s="44">
        <v>4.3099999999999996</v>
      </c>
      <c r="AF33" s="44">
        <v>4.2300000000000004</v>
      </c>
      <c r="AG33" s="44">
        <v>4.16</v>
      </c>
      <c r="AH33" s="44">
        <v>4.0999999999999996</v>
      </c>
      <c r="AI33" s="44">
        <v>4.04</v>
      </c>
      <c r="AJ33" s="44">
        <v>3.99</v>
      </c>
      <c r="AK33" s="44">
        <v>3.94</v>
      </c>
      <c r="AL33" s="44">
        <v>3.89</v>
      </c>
      <c r="AM33" s="44">
        <v>3.85</v>
      </c>
      <c r="AN33" s="44">
        <v>3.81</v>
      </c>
      <c r="AO33" s="44">
        <v>3.77</v>
      </c>
      <c r="AP33" s="44">
        <v>3.73</v>
      </c>
      <c r="AQ33" s="44">
        <v>3.7</v>
      </c>
      <c r="AR33" s="44">
        <v>3.67</v>
      </c>
      <c r="AS33" s="44">
        <v>3.66</v>
      </c>
      <c r="AT33" s="44"/>
      <c r="AU33" s="44"/>
      <c r="AV33" s="44"/>
      <c r="AW33" s="44"/>
      <c r="AX33" s="44"/>
      <c r="AY33" s="44"/>
    </row>
    <row r="34" spans="1:51" x14ac:dyDescent="0.25">
      <c r="A34" s="43">
        <v>23</v>
      </c>
      <c r="B34" s="44">
        <v>80.34</v>
      </c>
      <c r="C34" s="44">
        <v>40.909999999999997</v>
      </c>
      <c r="D34" s="44">
        <v>27.77</v>
      </c>
      <c r="E34" s="44">
        <v>21.21</v>
      </c>
      <c r="F34" s="44">
        <v>17.28</v>
      </c>
      <c r="G34" s="44">
        <v>14.66</v>
      </c>
      <c r="H34" s="44">
        <v>12.79</v>
      </c>
      <c r="I34" s="44">
        <v>11.39</v>
      </c>
      <c r="J34" s="44">
        <v>10.3</v>
      </c>
      <c r="K34" s="44">
        <v>9.43</v>
      </c>
      <c r="L34" s="44">
        <v>8.73</v>
      </c>
      <c r="M34" s="44">
        <v>8.14</v>
      </c>
      <c r="N34" s="44">
        <v>7.64</v>
      </c>
      <c r="O34" s="44">
        <v>7.22</v>
      </c>
      <c r="P34" s="44">
        <v>6.85</v>
      </c>
      <c r="Q34" s="44">
        <v>6.53</v>
      </c>
      <c r="R34" s="44">
        <v>6.25</v>
      </c>
      <c r="S34" s="44">
        <v>6.01</v>
      </c>
      <c r="T34" s="44">
        <v>5.78</v>
      </c>
      <c r="U34" s="44">
        <v>5.59</v>
      </c>
      <c r="V34" s="44">
        <v>5.41</v>
      </c>
      <c r="W34" s="44">
        <v>5.25</v>
      </c>
      <c r="X34" s="44">
        <v>5.0999999999999996</v>
      </c>
      <c r="Y34" s="44">
        <v>4.97</v>
      </c>
      <c r="Z34" s="44">
        <v>4.8499999999999996</v>
      </c>
      <c r="AA34" s="44">
        <v>4.7300000000000004</v>
      </c>
      <c r="AB34" s="44">
        <v>4.63</v>
      </c>
      <c r="AC34" s="44">
        <v>4.54</v>
      </c>
      <c r="AD34" s="44">
        <v>4.45</v>
      </c>
      <c r="AE34" s="44">
        <v>4.37</v>
      </c>
      <c r="AF34" s="44">
        <v>4.3</v>
      </c>
      <c r="AG34" s="44">
        <v>4.2300000000000004</v>
      </c>
      <c r="AH34" s="44">
        <v>4.17</v>
      </c>
      <c r="AI34" s="44">
        <v>4.1100000000000003</v>
      </c>
      <c r="AJ34" s="44">
        <v>4.05</v>
      </c>
      <c r="AK34" s="44">
        <v>4</v>
      </c>
      <c r="AL34" s="44">
        <v>3.95</v>
      </c>
      <c r="AM34" s="44">
        <v>3.91</v>
      </c>
      <c r="AN34" s="44">
        <v>3.87</v>
      </c>
      <c r="AO34" s="44">
        <v>3.83</v>
      </c>
      <c r="AP34" s="44">
        <v>3.8</v>
      </c>
      <c r="AQ34" s="44">
        <v>3.76</v>
      </c>
      <c r="AR34" s="44">
        <v>3.75</v>
      </c>
      <c r="AS34" s="44"/>
      <c r="AT34" s="44"/>
      <c r="AU34" s="44"/>
      <c r="AV34" s="44"/>
      <c r="AW34" s="44"/>
      <c r="AX34" s="44"/>
      <c r="AY34" s="44"/>
    </row>
    <row r="35" spans="1:51" x14ac:dyDescent="0.25">
      <c r="A35" s="43">
        <v>24</v>
      </c>
      <c r="B35" s="44">
        <v>81.489999999999995</v>
      </c>
      <c r="C35" s="44">
        <v>41.5</v>
      </c>
      <c r="D35" s="44">
        <v>28.17</v>
      </c>
      <c r="E35" s="44">
        <v>21.51</v>
      </c>
      <c r="F35" s="44">
        <v>17.52</v>
      </c>
      <c r="G35" s="44">
        <v>14.87</v>
      </c>
      <c r="H35" s="44">
        <v>12.97</v>
      </c>
      <c r="I35" s="44">
        <v>11.55</v>
      </c>
      <c r="J35" s="44">
        <v>10.45</v>
      </c>
      <c r="K35" s="44">
        <v>9.57</v>
      </c>
      <c r="L35" s="44">
        <v>8.85</v>
      </c>
      <c r="M35" s="44">
        <v>8.26</v>
      </c>
      <c r="N35" s="44">
        <v>7.75</v>
      </c>
      <c r="O35" s="44">
        <v>7.32</v>
      </c>
      <c r="P35" s="44">
        <v>6.95</v>
      </c>
      <c r="Q35" s="44">
        <v>6.63</v>
      </c>
      <c r="R35" s="44">
        <v>6.34</v>
      </c>
      <c r="S35" s="44">
        <v>6.09</v>
      </c>
      <c r="T35" s="44">
        <v>5.87</v>
      </c>
      <c r="U35" s="44">
        <v>5.67</v>
      </c>
      <c r="V35" s="44">
        <v>5.49</v>
      </c>
      <c r="W35" s="44">
        <v>5.32</v>
      </c>
      <c r="X35" s="44">
        <v>5.18</v>
      </c>
      <c r="Y35" s="44">
        <v>5.04</v>
      </c>
      <c r="Z35" s="44">
        <v>4.92</v>
      </c>
      <c r="AA35" s="44">
        <v>4.8099999999999996</v>
      </c>
      <c r="AB35" s="44">
        <v>4.7</v>
      </c>
      <c r="AC35" s="44">
        <v>4.6100000000000003</v>
      </c>
      <c r="AD35" s="44">
        <v>4.5199999999999996</v>
      </c>
      <c r="AE35" s="44">
        <v>4.4400000000000004</v>
      </c>
      <c r="AF35" s="44">
        <v>4.3600000000000003</v>
      </c>
      <c r="AG35" s="44">
        <v>4.29</v>
      </c>
      <c r="AH35" s="44">
        <v>4.2300000000000004</v>
      </c>
      <c r="AI35" s="44">
        <v>4.17</v>
      </c>
      <c r="AJ35" s="44">
        <v>4.12</v>
      </c>
      <c r="AK35" s="44">
        <v>4.0599999999999996</v>
      </c>
      <c r="AL35" s="44">
        <v>4.0199999999999996</v>
      </c>
      <c r="AM35" s="44">
        <v>3.97</v>
      </c>
      <c r="AN35" s="44">
        <v>3.93</v>
      </c>
      <c r="AO35" s="44">
        <v>3.9</v>
      </c>
      <c r="AP35" s="44">
        <v>3.86</v>
      </c>
      <c r="AQ35" s="44">
        <v>3.85</v>
      </c>
      <c r="AR35" s="44"/>
      <c r="AS35" s="44"/>
      <c r="AT35" s="44"/>
      <c r="AU35" s="44"/>
      <c r="AV35" s="44"/>
      <c r="AW35" s="44"/>
      <c r="AX35" s="44"/>
      <c r="AY35" s="44"/>
    </row>
    <row r="36" spans="1:51" x14ac:dyDescent="0.25">
      <c r="A36" s="43">
        <v>25</v>
      </c>
      <c r="B36" s="44">
        <v>82.66</v>
      </c>
      <c r="C36" s="44">
        <v>42.09</v>
      </c>
      <c r="D36" s="44">
        <v>28.58</v>
      </c>
      <c r="E36" s="44">
        <v>21.82</v>
      </c>
      <c r="F36" s="44">
        <v>17.78</v>
      </c>
      <c r="G36" s="44">
        <v>15.08</v>
      </c>
      <c r="H36" s="44">
        <v>13.16</v>
      </c>
      <c r="I36" s="44">
        <v>11.72</v>
      </c>
      <c r="J36" s="44">
        <v>10.6</v>
      </c>
      <c r="K36" s="44">
        <v>9.7100000000000009</v>
      </c>
      <c r="L36" s="44">
        <v>8.98</v>
      </c>
      <c r="M36" s="44">
        <v>8.3800000000000008</v>
      </c>
      <c r="N36" s="44">
        <v>7.87</v>
      </c>
      <c r="O36" s="44">
        <v>7.43</v>
      </c>
      <c r="P36" s="44">
        <v>7.05</v>
      </c>
      <c r="Q36" s="44">
        <v>6.73</v>
      </c>
      <c r="R36" s="44">
        <v>6.44</v>
      </c>
      <c r="S36" s="44">
        <v>6.18</v>
      </c>
      <c r="T36" s="44">
        <v>5.96</v>
      </c>
      <c r="U36" s="44">
        <v>5.75</v>
      </c>
      <c r="V36" s="44">
        <v>5.57</v>
      </c>
      <c r="W36" s="44">
        <v>5.4</v>
      </c>
      <c r="X36" s="44">
        <v>5.25</v>
      </c>
      <c r="Y36" s="44">
        <v>5.12</v>
      </c>
      <c r="Z36" s="44">
        <v>4.99</v>
      </c>
      <c r="AA36" s="44">
        <v>4.88</v>
      </c>
      <c r="AB36" s="44">
        <v>4.7699999999999996</v>
      </c>
      <c r="AC36" s="44">
        <v>4.68</v>
      </c>
      <c r="AD36" s="44">
        <v>4.59</v>
      </c>
      <c r="AE36" s="44">
        <v>4.51</v>
      </c>
      <c r="AF36" s="44">
        <v>4.43</v>
      </c>
      <c r="AG36" s="44">
        <v>4.3600000000000003</v>
      </c>
      <c r="AH36" s="44">
        <v>4.3</v>
      </c>
      <c r="AI36" s="44">
        <v>4.24</v>
      </c>
      <c r="AJ36" s="44">
        <v>4.18</v>
      </c>
      <c r="AK36" s="44">
        <v>4.13</v>
      </c>
      <c r="AL36" s="44">
        <v>4.08</v>
      </c>
      <c r="AM36" s="44">
        <v>4.04</v>
      </c>
      <c r="AN36" s="44">
        <v>4</v>
      </c>
      <c r="AO36" s="44">
        <v>3.96</v>
      </c>
      <c r="AP36" s="44">
        <v>3.94</v>
      </c>
      <c r="AQ36" s="44"/>
      <c r="AR36" s="44"/>
      <c r="AS36" s="44"/>
      <c r="AT36" s="44"/>
      <c r="AU36" s="44"/>
      <c r="AV36" s="44"/>
      <c r="AW36" s="44"/>
      <c r="AX36" s="44"/>
      <c r="AY36" s="44"/>
    </row>
    <row r="37" spans="1:51" x14ac:dyDescent="0.25">
      <c r="A37" s="43">
        <v>26</v>
      </c>
      <c r="B37" s="44">
        <v>83.85</v>
      </c>
      <c r="C37" s="44">
        <v>42.7</v>
      </c>
      <c r="D37" s="44">
        <v>28.99</v>
      </c>
      <c r="E37" s="44">
        <v>22.14</v>
      </c>
      <c r="F37" s="44">
        <v>18.03</v>
      </c>
      <c r="G37" s="44">
        <v>15.3</v>
      </c>
      <c r="H37" s="44">
        <v>13.35</v>
      </c>
      <c r="I37" s="44">
        <v>11.89</v>
      </c>
      <c r="J37" s="44">
        <v>10.76</v>
      </c>
      <c r="K37" s="44">
        <v>9.85</v>
      </c>
      <c r="L37" s="44">
        <v>9.11</v>
      </c>
      <c r="M37" s="44">
        <v>8.5</v>
      </c>
      <c r="N37" s="44">
        <v>7.98</v>
      </c>
      <c r="O37" s="44">
        <v>7.54</v>
      </c>
      <c r="P37" s="44">
        <v>7.16</v>
      </c>
      <c r="Q37" s="44">
        <v>6.83</v>
      </c>
      <c r="R37" s="44">
        <v>6.53</v>
      </c>
      <c r="S37" s="44">
        <v>6.27</v>
      </c>
      <c r="T37" s="44">
        <v>6.04</v>
      </c>
      <c r="U37" s="44">
        <v>5.84</v>
      </c>
      <c r="V37" s="44">
        <v>5.65</v>
      </c>
      <c r="W37" s="44">
        <v>5.48</v>
      </c>
      <c r="X37" s="44">
        <v>5.33</v>
      </c>
      <c r="Y37" s="44">
        <v>5.19</v>
      </c>
      <c r="Z37" s="44">
        <v>5.07</v>
      </c>
      <c r="AA37" s="44">
        <v>4.95</v>
      </c>
      <c r="AB37" s="44">
        <v>4.8499999999999996</v>
      </c>
      <c r="AC37" s="44">
        <v>4.75</v>
      </c>
      <c r="AD37" s="44">
        <v>4.66</v>
      </c>
      <c r="AE37" s="44">
        <v>4.58</v>
      </c>
      <c r="AF37" s="44">
        <v>4.5</v>
      </c>
      <c r="AG37" s="44">
        <v>4.43</v>
      </c>
      <c r="AH37" s="44">
        <v>4.37</v>
      </c>
      <c r="AI37" s="44">
        <v>4.3099999999999996</v>
      </c>
      <c r="AJ37" s="44">
        <v>4.25</v>
      </c>
      <c r="AK37" s="44">
        <v>4.2</v>
      </c>
      <c r="AL37" s="44">
        <v>4.1500000000000004</v>
      </c>
      <c r="AM37" s="44">
        <v>4.1100000000000003</v>
      </c>
      <c r="AN37" s="44">
        <v>4.07</v>
      </c>
      <c r="AO37" s="44">
        <v>4.05</v>
      </c>
      <c r="AP37" s="44"/>
      <c r="AQ37" s="44"/>
      <c r="AR37" s="44"/>
      <c r="AS37" s="44"/>
      <c r="AT37" s="44"/>
      <c r="AU37" s="44"/>
      <c r="AV37" s="44"/>
      <c r="AW37" s="44"/>
      <c r="AX37" s="44"/>
      <c r="AY37" s="44"/>
    </row>
    <row r="38" spans="1:51" x14ac:dyDescent="0.25">
      <c r="A38" s="43">
        <v>27</v>
      </c>
      <c r="B38" s="44">
        <v>85.05</v>
      </c>
      <c r="C38" s="44">
        <v>43.31</v>
      </c>
      <c r="D38" s="44">
        <v>29.4</v>
      </c>
      <c r="E38" s="44">
        <v>22.46</v>
      </c>
      <c r="F38" s="44">
        <v>18.29</v>
      </c>
      <c r="G38" s="44">
        <v>15.52</v>
      </c>
      <c r="H38" s="44">
        <v>13.54</v>
      </c>
      <c r="I38" s="44">
        <v>12.06</v>
      </c>
      <c r="J38" s="44">
        <v>10.91</v>
      </c>
      <c r="K38" s="44">
        <v>9.99</v>
      </c>
      <c r="L38" s="44">
        <v>9.25</v>
      </c>
      <c r="M38" s="44">
        <v>8.6199999999999992</v>
      </c>
      <c r="N38" s="44">
        <v>8.1</v>
      </c>
      <c r="O38" s="44">
        <v>7.65</v>
      </c>
      <c r="P38" s="44">
        <v>7.26</v>
      </c>
      <c r="Q38" s="44">
        <v>6.93</v>
      </c>
      <c r="R38" s="44">
        <v>6.63</v>
      </c>
      <c r="S38" s="44">
        <v>6.37</v>
      </c>
      <c r="T38" s="44">
        <v>6.13</v>
      </c>
      <c r="U38" s="44">
        <v>5.92</v>
      </c>
      <c r="V38" s="44">
        <v>5.74</v>
      </c>
      <c r="W38" s="44">
        <v>5.57</v>
      </c>
      <c r="X38" s="44">
        <v>5.41</v>
      </c>
      <c r="Y38" s="44">
        <v>5.27</v>
      </c>
      <c r="Z38" s="44">
        <v>5.15</v>
      </c>
      <c r="AA38" s="44">
        <v>5.03</v>
      </c>
      <c r="AB38" s="44">
        <v>4.92</v>
      </c>
      <c r="AC38" s="44">
        <v>4.82</v>
      </c>
      <c r="AD38" s="44">
        <v>4.7300000000000004</v>
      </c>
      <c r="AE38" s="44">
        <v>4.6500000000000004</v>
      </c>
      <c r="AF38" s="44">
        <v>4.57</v>
      </c>
      <c r="AG38" s="44">
        <v>4.5</v>
      </c>
      <c r="AH38" s="44">
        <v>4.4400000000000004</v>
      </c>
      <c r="AI38" s="44">
        <v>4.38</v>
      </c>
      <c r="AJ38" s="44">
        <v>4.32</v>
      </c>
      <c r="AK38" s="44">
        <v>4.2699999999999996</v>
      </c>
      <c r="AL38" s="44">
        <v>4.22</v>
      </c>
      <c r="AM38" s="44">
        <v>4.18</v>
      </c>
      <c r="AN38" s="44">
        <v>4.16</v>
      </c>
      <c r="AO38" s="44"/>
      <c r="AP38" s="44"/>
      <c r="AQ38" s="44"/>
      <c r="AR38" s="44"/>
      <c r="AS38" s="44"/>
      <c r="AT38" s="44"/>
      <c r="AU38" s="44"/>
      <c r="AV38" s="44"/>
      <c r="AW38" s="44"/>
      <c r="AX38" s="44"/>
      <c r="AY38" s="44"/>
    </row>
    <row r="39" spans="1:51" x14ac:dyDescent="0.25">
      <c r="A39" s="43">
        <v>28</v>
      </c>
      <c r="B39" s="44">
        <v>86.27</v>
      </c>
      <c r="C39" s="44">
        <v>43.93</v>
      </c>
      <c r="D39" s="44">
        <v>29.83</v>
      </c>
      <c r="E39" s="44">
        <v>22.78</v>
      </c>
      <c r="F39" s="44">
        <v>18.559999999999999</v>
      </c>
      <c r="G39" s="44">
        <v>15.74</v>
      </c>
      <c r="H39" s="44">
        <v>13.74</v>
      </c>
      <c r="I39" s="44">
        <v>12.24</v>
      </c>
      <c r="J39" s="44">
        <v>11.07</v>
      </c>
      <c r="K39" s="44">
        <v>10.14</v>
      </c>
      <c r="L39" s="44">
        <v>9.3800000000000008</v>
      </c>
      <c r="M39" s="44">
        <v>8.75</v>
      </c>
      <c r="N39" s="44">
        <v>8.2200000000000006</v>
      </c>
      <c r="O39" s="44">
        <v>7.76</v>
      </c>
      <c r="P39" s="44">
        <v>7.37</v>
      </c>
      <c r="Q39" s="44">
        <v>7.03</v>
      </c>
      <c r="R39" s="44">
        <v>6.73</v>
      </c>
      <c r="S39" s="44">
        <v>6.46</v>
      </c>
      <c r="T39" s="44">
        <v>6.23</v>
      </c>
      <c r="U39" s="44">
        <v>6.01</v>
      </c>
      <c r="V39" s="44">
        <v>5.82</v>
      </c>
      <c r="W39" s="44">
        <v>5.65</v>
      </c>
      <c r="X39" s="44">
        <v>5.5</v>
      </c>
      <c r="Y39" s="44">
        <v>5.35</v>
      </c>
      <c r="Z39" s="44">
        <v>5.22</v>
      </c>
      <c r="AA39" s="44">
        <v>5.1100000000000003</v>
      </c>
      <c r="AB39" s="44">
        <v>5</v>
      </c>
      <c r="AC39" s="44">
        <v>4.9000000000000004</v>
      </c>
      <c r="AD39" s="44">
        <v>4.8099999999999996</v>
      </c>
      <c r="AE39" s="44">
        <v>4.72</v>
      </c>
      <c r="AF39" s="44">
        <v>4.6500000000000004</v>
      </c>
      <c r="AG39" s="44">
        <v>4.58</v>
      </c>
      <c r="AH39" s="44">
        <v>4.51</v>
      </c>
      <c r="AI39" s="44">
        <v>4.45</v>
      </c>
      <c r="AJ39" s="44">
        <v>4.4000000000000004</v>
      </c>
      <c r="AK39" s="44">
        <v>4.34</v>
      </c>
      <c r="AL39" s="44">
        <v>4.3</v>
      </c>
      <c r="AM39" s="44">
        <v>4.2699999999999996</v>
      </c>
      <c r="AN39" s="44"/>
      <c r="AO39" s="44"/>
      <c r="AP39" s="44"/>
      <c r="AQ39" s="44"/>
      <c r="AR39" s="44"/>
      <c r="AS39" s="44"/>
      <c r="AT39" s="44"/>
      <c r="AU39" s="44"/>
      <c r="AV39" s="44"/>
      <c r="AW39" s="44"/>
      <c r="AX39" s="44"/>
      <c r="AY39" s="44"/>
    </row>
    <row r="40" spans="1:51" x14ac:dyDescent="0.25">
      <c r="A40" s="43">
        <v>29</v>
      </c>
      <c r="B40" s="44">
        <v>87.5</v>
      </c>
      <c r="C40" s="44">
        <v>44.56</v>
      </c>
      <c r="D40" s="44">
        <v>30.26</v>
      </c>
      <c r="E40" s="44">
        <v>23.11</v>
      </c>
      <c r="F40" s="44">
        <v>18.82</v>
      </c>
      <c r="G40" s="44">
        <v>15.97</v>
      </c>
      <c r="H40" s="44">
        <v>13.94</v>
      </c>
      <c r="I40" s="44">
        <v>12.41</v>
      </c>
      <c r="J40" s="44">
        <v>11.23</v>
      </c>
      <c r="K40" s="44">
        <v>10.29</v>
      </c>
      <c r="L40" s="44">
        <v>9.52</v>
      </c>
      <c r="M40" s="44">
        <v>8.8800000000000008</v>
      </c>
      <c r="N40" s="44">
        <v>8.34</v>
      </c>
      <c r="O40" s="44">
        <v>7.88</v>
      </c>
      <c r="P40" s="44">
        <v>7.48</v>
      </c>
      <c r="Q40" s="44">
        <v>7.13</v>
      </c>
      <c r="R40" s="44">
        <v>6.83</v>
      </c>
      <c r="S40" s="44">
        <v>6.56</v>
      </c>
      <c r="T40" s="44">
        <v>6.32</v>
      </c>
      <c r="U40" s="44">
        <v>6.1</v>
      </c>
      <c r="V40" s="44">
        <v>5.91</v>
      </c>
      <c r="W40" s="44">
        <v>5.74</v>
      </c>
      <c r="X40" s="44">
        <v>5.58</v>
      </c>
      <c r="Y40" s="44">
        <v>5.44</v>
      </c>
      <c r="Z40" s="44">
        <v>5.31</v>
      </c>
      <c r="AA40" s="44">
        <v>5.19</v>
      </c>
      <c r="AB40" s="44">
        <v>5.08</v>
      </c>
      <c r="AC40" s="44">
        <v>4.9800000000000004</v>
      </c>
      <c r="AD40" s="44">
        <v>4.8899999999999997</v>
      </c>
      <c r="AE40" s="44">
        <v>4.8</v>
      </c>
      <c r="AF40" s="44">
        <v>4.72</v>
      </c>
      <c r="AG40" s="44">
        <v>4.6500000000000004</v>
      </c>
      <c r="AH40" s="44">
        <v>4.59</v>
      </c>
      <c r="AI40" s="44">
        <v>4.53</v>
      </c>
      <c r="AJ40" s="44">
        <v>4.47</v>
      </c>
      <c r="AK40" s="44">
        <v>4.42</v>
      </c>
      <c r="AL40" s="44">
        <v>4.3899999999999997</v>
      </c>
      <c r="AM40" s="44"/>
      <c r="AN40" s="44"/>
      <c r="AO40" s="44"/>
      <c r="AP40" s="44"/>
      <c r="AQ40" s="44"/>
      <c r="AR40" s="44"/>
      <c r="AS40" s="44"/>
      <c r="AT40" s="44"/>
      <c r="AU40" s="44"/>
      <c r="AV40" s="44"/>
      <c r="AW40" s="44"/>
      <c r="AX40" s="44"/>
      <c r="AY40" s="44"/>
    </row>
    <row r="41" spans="1:51" x14ac:dyDescent="0.25">
      <c r="A41" s="43">
        <v>30</v>
      </c>
      <c r="B41" s="44">
        <v>88.74</v>
      </c>
      <c r="C41" s="44">
        <v>45.2</v>
      </c>
      <c r="D41" s="44">
        <v>30.69</v>
      </c>
      <c r="E41" s="44">
        <v>23.44</v>
      </c>
      <c r="F41" s="44">
        <v>19.09</v>
      </c>
      <c r="G41" s="44">
        <v>16.2</v>
      </c>
      <c r="H41" s="44">
        <v>14.14</v>
      </c>
      <c r="I41" s="44">
        <v>12.59</v>
      </c>
      <c r="J41" s="44">
        <v>11.39</v>
      </c>
      <c r="K41" s="44">
        <v>10.44</v>
      </c>
      <c r="L41" s="44">
        <v>9.66</v>
      </c>
      <c r="M41" s="44">
        <v>9.01</v>
      </c>
      <c r="N41" s="44">
        <v>8.4600000000000009</v>
      </c>
      <c r="O41" s="44">
        <v>7.99</v>
      </c>
      <c r="P41" s="44">
        <v>7.59</v>
      </c>
      <c r="Q41" s="44">
        <v>7.24</v>
      </c>
      <c r="R41" s="44">
        <v>6.93</v>
      </c>
      <c r="S41" s="44">
        <v>6.65</v>
      </c>
      <c r="T41" s="44">
        <v>6.41</v>
      </c>
      <c r="U41" s="44">
        <v>6.19</v>
      </c>
      <c r="V41" s="44">
        <v>6</v>
      </c>
      <c r="W41" s="44">
        <v>5.82</v>
      </c>
      <c r="X41" s="44">
        <v>5.66</v>
      </c>
      <c r="Y41" s="44">
        <v>5.52</v>
      </c>
      <c r="Z41" s="44">
        <v>5.39</v>
      </c>
      <c r="AA41" s="44">
        <v>5.27</v>
      </c>
      <c r="AB41" s="44">
        <v>5.16</v>
      </c>
      <c r="AC41" s="44">
        <v>5.0599999999999996</v>
      </c>
      <c r="AD41" s="44">
        <v>4.96</v>
      </c>
      <c r="AE41" s="44">
        <v>4.88</v>
      </c>
      <c r="AF41" s="44">
        <v>4.8</v>
      </c>
      <c r="AG41" s="44">
        <v>4.7300000000000004</v>
      </c>
      <c r="AH41" s="44">
        <v>4.67</v>
      </c>
      <c r="AI41" s="44">
        <v>4.5999999999999996</v>
      </c>
      <c r="AJ41" s="44">
        <v>4.55</v>
      </c>
      <c r="AK41" s="44">
        <v>4.5199999999999996</v>
      </c>
      <c r="AL41" s="44"/>
      <c r="AM41" s="44"/>
      <c r="AN41" s="44"/>
      <c r="AO41" s="44"/>
      <c r="AP41" s="44"/>
      <c r="AQ41" s="44"/>
      <c r="AR41" s="44"/>
      <c r="AS41" s="44"/>
      <c r="AT41" s="44"/>
      <c r="AU41" s="44"/>
      <c r="AV41" s="44"/>
      <c r="AW41" s="44"/>
      <c r="AX41" s="44"/>
      <c r="AY41" s="44"/>
    </row>
    <row r="42" spans="1:51" x14ac:dyDescent="0.25">
      <c r="A42" s="43">
        <v>31</v>
      </c>
      <c r="B42" s="44">
        <v>90</v>
      </c>
      <c r="C42" s="44">
        <v>45.84</v>
      </c>
      <c r="D42" s="44">
        <v>31.12</v>
      </c>
      <c r="E42" s="44">
        <v>23.77</v>
      </c>
      <c r="F42" s="44">
        <v>19.36</v>
      </c>
      <c r="G42" s="44">
        <v>16.43</v>
      </c>
      <c r="H42" s="44">
        <v>14.34</v>
      </c>
      <c r="I42" s="44">
        <v>12.77</v>
      </c>
      <c r="J42" s="44">
        <v>11.56</v>
      </c>
      <c r="K42" s="44">
        <v>10.59</v>
      </c>
      <c r="L42" s="44">
        <v>9.7899999999999991</v>
      </c>
      <c r="M42" s="44">
        <v>9.14</v>
      </c>
      <c r="N42" s="44">
        <v>8.58</v>
      </c>
      <c r="O42" s="44">
        <v>8.11</v>
      </c>
      <c r="P42" s="44">
        <v>7.7</v>
      </c>
      <c r="Q42" s="44">
        <v>7.34</v>
      </c>
      <c r="R42" s="44">
        <v>7.03</v>
      </c>
      <c r="S42" s="44">
        <v>6.75</v>
      </c>
      <c r="T42" s="44">
        <v>6.51</v>
      </c>
      <c r="U42" s="44">
        <v>6.29</v>
      </c>
      <c r="V42" s="44">
        <v>6.09</v>
      </c>
      <c r="W42" s="44">
        <v>5.91</v>
      </c>
      <c r="X42" s="44">
        <v>5.75</v>
      </c>
      <c r="Y42" s="44">
        <v>5.6</v>
      </c>
      <c r="Z42" s="44">
        <v>5.47</v>
      </c>
      <c r="AA42" s="44">
        <v>5.35</v>
      </c>
      <c r="AB42" s="44">
        <v>5.24</v>
      </c>
      <c r="AC42" s="44">
        <v>5.14</v>
      </c>
      <c r="AD42" s="44">
        <v>5.05</v>
      </c>
      <c r="AE42" s="44">
        <v>4.96</v>
      </c>
      <c r="AF42" s="44">
        <v>4.88</v>
      </c>
      <c r="AG42" s="44">
        <v>4.8099999999999996</v>
      </c>
      <c r="AH42" s="44">
        <v>4.75</v>
      </c>
      <c r="AI42" s="44">
        <v>4.6900000000000004</v>
      </c>
      <c r="AJ42" s="44">
        <v>4.6500000000000004</v>
      </c>
      <c r="AK42" s="44"/>
      <c r="AL42" s="44"/>
      <c r="AM42" s="44"/>
      <c r="AN42" s="44"/>
      <c r="AO42" s="44"/>
      <c r="AP42" s="44"/>
      <c r="AQ42" s="44"/>
      <c r="AR42" s="44"/>
      <c r="AS42" s="44"/>
      <c r="AT42" s="44"/>
      <c r="AU42" s="44"/>
      <c r="AV42" s="44"/>
      <c r="AW42" s="44"/>
      <c r="AX42" s="44"/>
      <c r="AY42" s="44"/>
    </row>
    <row r="43" spans="1:51" x14ac:dyDescent="0.25">
      <c r="A43" s="43">
        <v>32</v>
      </c>
      <c r="B43" s="44">
        <v>91.27</v>
      </c>
      <c r="C43" s="44">
        <v>46.48</v>
      </c>
      <c r="D43" s="44">
        <v>31.56</v>
      </c>
      <c r="E43" s="44">
        <v>24.11</v>
      </c>
      <c r="F43" s="44">
        <v>19.64</v>
      </c>
      <c r="G43" s="44">
        <v>16.670000000000002</v>
      </c>
      <c r="H43" s="44">
        <v>14.54</v>
      </c>
      <c r="I43" s="44">
        <v>12.96</v>
      </c>
      <c r="J43" s="44">
        <v>11.72</v>
      </c>
      <c r="K43" s="44">
        <v>10.74</v>
      </c>
      <c r="L43" s="44">
        <v>9.94</v>
      </c>
      <c r="M43" s="44">
        <v>9.27</v>
      </c>
      <c r="N43" s="44">
        <v>8.7100000000000009</v>
      </c>
      <c r="O43" s="44">
        <v>8.23</v>
      </c>
      <c r="P43" s="44">
        <v>7.81</v>
      </c>
      <c r="Q43" s="44">
        <v>7.45</v>
      </c>
      <c r="R43" s="44">
        <v>7.13</v>
      </c>
      <c r="S43" s="44">
        <v>6.85</v>
      </c>
      <c r="T43" s="44">
        <v>6.61</v>
      </c>
      <c r="U43" s="44">
        <v>6.38</v>
      </c>
      <c r="V43" s="44">
        <v>6.18</v>
      </c>
      <c r="W43" s="44">
        <v>6</v>
      </c>
      <c r="X43" s="44">
        <v>5.84</v>
      </c>
      <c r="Y43" s="44">
        <v>5.69</v>
      </c>
      <c r="Z43" s="44">
        <v>5.56</v>
      </c>
      <c r="AA43" s="44">
        <v>5.44</v>
      </c>
      <c r="AB43" s="44">
        <v>5.32</v>
      </c>
      <c r="AC43" s="44">
        <v>5.22</v>
      </c>
      <c r="AD43" s="44">
        <v>5.13</v>
      </c>
      <c r="AE43" s="44">
        <v>5.04</v>
      </c>
      <c r="AF43" s="44">
        <v>4.97</v>
      </c>
      <c r="AG43" s="44">
        <v>4.8899999999999997</v>
      </c>
      <c r="AH43" s="44">
        <v>4.83</v>
      </c>
      <c r="AI43" s="44">
        <v>4.79</v>
      </c>
      <c r="AJ43" s="44"/>
      <c r="AK43" s="44"/>
      <c r="AL43" s="44"/>
      <c r="AM43" s="44"/>
      <c r="AN43" s="44"/>
      <c r="AO43" s="44"/>
      <c r="AP43" s="44"/>
      <c r="AQ43" s="44"/>
      <c r="AR43" s="44"/>
      <c r="AS43" s="44"/>
      <c r="AT43" s="44"/>
      <c r="AU43" s="44"/>
      <c r="AV43" s="44"/>
      <c r="AW43" s="44"/>
      <c r="AX43" s="44"/>
      <c r="AY43" s="44"/>
    </row>
    <row r="44" spans="1:51" x14ac:dyDescent="0.25">
      <c r="A44" s="43">
        <v>33</v>
      </c>
      <c r="B44" s="44">
        <v>92.55</v>
      </c>
      <c r="C44" s="44">
        <v>47.14</v>
      </c>
      <c r="D44" s="44">
        <v>32.01</v>
      </c>
      <c r="E44" s="44">
        <v>24.45</v>
      </c>
      <c r="F44" s="44">
        <v>19.920000000000002</v>
      </c>
      <c r="G44" s="44">
        <v>16.899999999999999</v>
      </c>
      <c r="H44" s="44">
        <v>14.75</v>
      </c>
      <c r="I44" s="44">
        <v>13.14</v>
      </c>
      <c r="J44" s="44">
        <v>11.89</v>
      </c>
      <c r="K44" s="44">
        <v>10.89</v>
      </c>
      <c r="L44" s="44">
        <v>10.08</v>
      </c>
      <c r="M44" s="44">
        <v>9.4</v>
      </c>
      <c r="N44" s="44">
        <v>8.83</v>
      </c>
      <c r="O44" s="44">
        <v>8.35</v>
      </c>
      <c r="P44" s="44">
        <v>7.93</v>
      </c>
      <c r="Q44" s="44">
        <v>7.56</v>
      </c>
      <c r="R44" s="44">
        <v>7.24</v>
      </c>
      <c r="S44" s="44">
        <v>6.96</v>
      </c>
      <c r="T44" s="44">
        <v>6.7</v>
      </c>
      <c r="U44" s="44">
        <v>6.48</v>
      </c>
      <c r="V44" s="44">
        <v>6.28</v>
      </c>
      <c r="W44" s="44">
        <v>6.1</v>
      </c>
      <c r="X44" s="44">
        <v>5.93</v>
      </c>
      <c r="Y44" s="44">
        <v>5.78</v>
      </c>
      <c r="Z44" s="44">
        <v>5.65</v>
      </c>
      <c r="AA44" s="44">
        <v>5.52</v>
      </c>
      <c r="AB44" s="44">
        <v>5.41</v>
      </c>
      <c r="AC44" s="44">
        <v>5.31</v>
      </c>
      <c r="AD44" s="44">
        <v>5.22</v>
      </c>
      <c r="AE44" s="44">
        <v>5.13</v>
      </c>
      <c r="AF44" s="44">
        <v>5.05</v>
      </c>
      <c r="AG44" s="44">
        <v>4.9800000000000004</v>
      </c>
      <c r="AH44" s="44">
        <v>4.93</v>
      </c>
      <c r="AI44" s="44"/>
      <c r="AJ44" s="44"/>
      <c r="AK44" s="44"/>
      <c r="AL44" s="44"/>
      <c r="AM44" s="44"/>
      <c r="AN44" s="44"/>
      <c r="AO44" s="44"/>
      <c r="AP44" s="44"/>
      <c r="AQ44" s="44"/>
      <c r="AR44" s="44"/>
      <c r="AS44" s="44"/>
      <c r="AT44" s="44"/>
      <c r="AU44" s="44"/>
      <c r="AV44" s="44"/>
      <c r="AW44" s="44"/>
      <c r="AX44" s="44"/>
      <c r="AY44" s="44"/>
    </row>
    <row r="45" spans="1:51" x14ac:dyDescent="0.25">
      <c r="A45" s="43">
        <v>34</v>
      </c>
      <c r="B45" s="44">
        <v>93.85</v>
      </c>
      <c r="C45" s="44">
        <v>47.8</v>
      </c>
      <c r="D45" s="44">
        <v>32.46</v>
      </c>
      <c r="E45" s="44">
        <v>24.8</v>
      </c>
      <c r="F45" s="44">
        <v>20.2</v>
      </c>
      <c r="G45" s="44">
        <v>17.14</v>
      </c>
      <c r="H45" s="44">
        <v>14.96</v>
      </c>
      <c r="I45" s="44">
        <v>13.33</v>
      </c>
      <c r="J45" s="44">
        <v>12.06</v>
      </c>
      <c r="K45" s="44">
        <v>11.05</v>
      </c>
      <c r="L45" s="44">
        <v>10.23</v>
      </c>
      <c r="M45" s="44">
        <v>9.5399999999999991</v>
      </c>
      <c r="N45" s="44">
        <v>8.9600000000000009</v>
      </c>
      <c r="O45" s="44">
        <v>8.4700000000000006</v>
      </c>
      <c r="P45" s="44">
        <v>8.0399999999999991</v>
      </c>
      <c r="Q45" s="44">
        <v>7.67</v>
      </c>
      <c r="R45" s="44">
        <v>7.35</v>
      </c>
      <c r="S45" s="44">
        <v>7.06</v>
      </c>
      <c r="T45" s="44">
        <v>6.81</v>
      </c>
      <c r="U45" s="44">
        <v>6.58</v>
      </c>
      <c r="V45" s="44">
        <v>6.37</v>
      </c>
      <c r="W45" s="44">
        <v>6.19</v>
      </c>
      <c r="X45" s="44">
        <v>6.03</v>
      </c>
      <c r="Y45" s="44">
        <v>5.88</v>
      </c>
      <c r="Z45" s="44">
        <v>5.74</v>
      </c>
      <c r="AA45" s="44">
        <v>5.62</v>
      </c>
      <c r="AB45" s="44">
        <v>5.5</v>
      </c>
      <c r="AC45" s="44">
        <v>5.4</v>
      </c>
      <c r="AD45" s="44">
        <v>5.31</v>
      </c>
      <c r="AE45" s="44">
        <v>5.22</v>
      </c>
      <c r="AF45" s="44">
        <v>5.14</v>
      </c>
      <c r="AG45" s="44">
        <v>5.09</v>
      </c>
      <c r="AH45" s="44"/>
      <c r="AI45" s="44"/>
      <c r="AJ45" s="44"/>
      <c r="AK45" s="44"/>
      <c r="AL45" s="44"/>
      <c r="AM45" s="44"/>
      <c r="AN45" s="44"/>
      <c r="AO45" s="44"/>
      <c r="AP45" s="44"/>
      <c r="AQ45" s="44"/>
      <c r="AR45" s="44"/>
      <c r="AS45" s="44"/>
      <c r="AT45" s="44"/>
      <c r="AU45" s="44"/>
      <c r="AV45" s="44"/>
      <c r="AW45" s="44"/>
      <c r="AX45" s="44"/>
      <c r="AY45" s="44"/>
    </row>
    <row r="46" spans="1:51" x14ac:dyDescent="0.25">
      <c r="A46" s="43">
        <v>35</v>
      </c>
      <c r="B46" s="44">
        <v>95.17</v>
      </c>
      <c r="C46" s="44">
        <v>48.47</v>
      </c>
      <c r="D46" s="44">
        <v>32.92</v>
      </c>
      <c r="E46" s="44">
        <v>25.15</v>
      </c>
      <c r="F46" s="44">
        <v>20.49</v>
      </c>
      <c r="G46" s="44">
        <v>17.39</v>
      </c>
      <c r="H46" s="44">
        <v>15.17</v>
      </c>
      <c r="I46" s="44">
        <v>13.52</v>
      </c>
      <c r="J46" s="44">
        <v>12.23</v>
      </c>
      <c r="K46" s="44">
        <v>11.21</v>
      </c>
      <c r="L46" s="44">
        <v>10.37</v>
      </c>
      <c r="M46" s="44">
        <v>9.68</v>
      </c>
      <c r="N46" s="44">
        <v>9.09</v>
      </c>
      <c r="O46" s="44">
        <v>8.59</v>
      </c>
      <c r="P46" s="44">
        <v>8.16</v>
      </c>
      <c r="Q46" s="44">
        <v>7.79</v>
      </c>
      <c r="R46" s="44">
        <v>7.46</v>
      </c>
      <c r="S46" s="44">
        <v>7.17</v>
      </c>
      <c r="T46" s="44">
        <v>6.91</v>
      </c>
      <c r="U46" s="44">
        <v>6.68</v>
      </c>
      <c r="V46" s="44">
        <v>6.47</v>
      </c>
      <c r="W46" s="44">
        <v>6.29</v>
      </c>
      <c r="X46" s="44">
        <v>6.12</v>
      </c>
      <c r="Y46" s="44">
        <v>5.97</v>
      </c>
      <c r="Z46" s="44">
        <v>5.83</v>
      </c>
      <c r="AA46" s="44">
        <v>5.71</v>
      </c>
      <c r="AB46" s="44">
        <v>5.6</v>
      </c>
      <c r="AC46" s="44">
        <v>5.5</v>
      </c>
      <c r="AD46" s="44">
        <v>5.4</v>
      </c>
      <c r="AE46" s="44">
        <v>5.32</v>
      </c>
      <c r="AF46" s="44">
        <v>5.25</v>
      </c>
      <c r="AG46" s="44"/>
      <c r="AH46" s="44"/>
      <c r="AI46" s="44"/>
      <c r="AJ46" s="44"/>
      <c r="AK46" s="44"/>
      <c r="AL46" s="44"/>
      <c r="AM46" s="44"/>
      <c r="AN46" s="44"/>
      <c r="AO46" s="44"/>
      <c r="AP46" s="44"/>
      <c r="AQ46" s="44"/>
      <c r="AR46" s="44"/>
      <c r="AS46" s="44"/>
      <c r="AT46" s="44"/>
      <c r="AU46" s="44"/>
      <c r="AV46" s="44"/>
      <c r="AW46" s="44"/>
      <c r="AX46" s="44"/>
      <c r="AY46" s="44"/>
    </row>
    <row r="47" spans="1:51" x14ac:dyDescent="0.25">
      <c r="A47" s="43">
        <v>36</v>
      </c>
      <c r="B47" s="44">
        <v>96.5</v>
      </c>
      <c r="C47" s="44">
        <v>49.15</v>
      </c>
      <c r="D47" s="44">
        <v>33.380000000000003</v>
      </c>
      <c r="E47" s="44">
        <v>25.5</v>
      </c>
      <c r="F47" s="44">
        <v>20.78</v>
      </c>
      <c r="G47" s="44">
        <v>17.63</v>
      </c>
      <c r="H47" s="44">
        <v>15.39</v>
      </c>
      <c r="I47" s="44">
        <v>13.71</v>
      </c>
      <c r="J47" s="44">
        <v>12.41</v>
      </c>
      <c r="K47" s="44">
        <v>11.37</v>
      </c>
      <c r="L47" s="44">
        <v>10.52</v>
      </c>
      <c r="M47" s="44">
        <v>9.82</v>
      </c>
      <c r="N47" s="44">
        <v>9.23</v>
      </c>
      <c r="O47" s="44">
        <v>8.7200000000000006</v>
      </c>
      <c r="P47" s="44">
        <v>8.2799999999999994</v>
      </c>
      <c r="Q47" s="44">
        <v>7.9</v>
      </c>
      <c r="R47" s="44">
        <v>7.57</v>
      </c>
      <c r="S47" s="44">
        <v>7.28</v>
      </c>
      <c r="T47" s="44">
        <v>7.02</v>
      </c>
      <c r="U47" s="44">
        <v>6.79</v>
      </c>
      <c r="V47" s="44">
        <v>6.58</v>
      </c>
      <c r="W47" s="44">
        <v>6.39</v>
      </c>
      <c r="X47" s="44">
        <v>6.22</v>
      </c>
      <c r="Y47" s="44">
        <v>6.07</v>
      </c>
      <c r="Z47" s="44">
        <v>5.93</v>
      </c>
      <c r="AA47" s="44">
        <v>5.81</v>
      </c>
      <c r="AB47" s="44">
        <v>5.7</v>
      </c>
      <c r="AC47" s="44">
        <v>5.59</v>
      </c>
      <c r="AD47" s="44">
        <v>5.5</v>
      </c>
      <c r="AE47" s="44">
        <v>5.43</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5">
      <c r="A48" s="43">
        <v>37</v>
      </c>
      <c r="B48" s="44">
        <v>97.85</v>
      </c>
      <c r="C48" s="44">
        <v>49.84</v>
      </c>
      <c r="D48" s="44">
        <v>33.85</v>
      </c>
      <c r="E48" s="44">
        <v>25.86</v>
      </c>
      <c r="F48" s="44">
        <v>21.07</v>
      </c>
      <c r="G48" s="44">
        <v>17.88</v>
      </c>
      <c r="H48" s="44">
        <v>15.61</v>
      </c>
      <c r="I48" s="44">
        <v>13.91</v>
      </c>
      <c r="J48" s="44">
        <v>12.59</v>
      </c>
      <c r="K48" s="44">
        <v>11.54</v>
      </c>
      <c r="L48" s="44">
        <v>10.68</v>
      </c>
      <c r="M48" s="44">
        <v>9.9600000000000009</v>
      </c>
      <c r="N48" s="44">
        <v>9.36</v>
      </c>
      <c r="O48" s="44">
        <v>8.85</v>
      </c>
      <c r="P48" s="44">
        <v>8.41</v>
      </c>
      <c r="Q48" s="44">
        <v>8.0299999999999994</v>
      </c>
      <c r="R48" s="44">
        <v>7.69</v>
      </c>
      <c r="S48" s="44">
        <v>7.39</v>
      </c>
      <c r="T48" s="44">
        <v>7.13</v>
      </c>
      <c r="U48" s="44">
        <v>6.89</v>
      </c>
      <c r="V48" s="44">
        <v>6.69</v>
      </c>
      <c r="W48" s="44">
        <v>6.5</v>
      </c>
      <c r="X48" s="44">
        <v>6.33</v>
      </c>
      <c r="Y48" s="44">
        <v>6.18</v>
      </c>
      <c r="Z48" s="44">
        <v>6.04</v>
      </c>
      <c r="AA48" s="44">
        <v>5.91</v>
      </c>
      <c r="AB48" s="44">
        <v>5.8</v>
      </c>
      <c r="AC48" s="44">
        <v>5.7</v>
      </c>
      <c r="AD48" s="44">
        <v>5.62</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5">
      <c r="A49" s="43">
        <v>38</v>
      </c>
      <c r="B49" s="44">
        <v>99.22</v>
      </c>
      <c r="C49" s="44">
        <v>50.55</v>
      </c>
      <c r="D49" s="44">
        <v>34.33</v>
      </c>
      <c r="E49" s="44">
        <v>26.23</v>
      </c>
      <c r="F49" s="44">
        <v>21.37</v>
      </c>
      <c r="G49" s="44">
        <v>18.14</v>
      </c>
      <c r="H49" s="44">
        <v>15.84</v>
      </c>
      <c r="I49" s="44">
        <v>14.11</v>
      </c>
      <c r="J49" s="44">
        <v>12.77</v>
      </c>
      <c r="K49" s="44">
        <v>11.7</v>
      </c>
      <c r="L49" s="44">
        <v>10.83</v>
      </c>
      <c r="M49" s="44">
        <v>10.11</v>
      </c>
      <c r="N49" s="44">
        <v>9.5</v>
      </c>
      <c r="O49" s="44">
        <v>8.98</v>
      </c>
      <c r="P49" s="44">
        <v>8.5399999999999991</v>
      </c>
      <c r="Q49" s="44">
        <v>8.15</v>
      </c>
      <c r="R49" s="44">
        <v>7.81</v>
      </c>
      <c r="S49" s="44">
        <v>7.51</v>
      </c>
      <c r="T49" s="44">
        <v>7.24</v>
      </c>
      <c r="U49" s="44">
        <v>7.01</v>
      </c>
      <c r="V49" s="44">
        <v>6.8</v>
      </c>
      <c r="W49" s="44">
        <v>6.61</v>
      </c>
      <c r="X49" s="44">
        <v>6.44</v>
      </c>
      <c r="Y49" s="44">
        <v>6.28</v>
      </c>
      <c r="Z49" s="44">
        <v>6.15</v>
      </c>
      <c r="AA49" s="44">
        <v>6.02</v>
      </c>
      <c r="AB49" s="44">
        <v>5.91</v>
      </c>
      <c r="AC49" s="44">
        <v>5.82</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5">
      <c r="A50" s="43">
        <v>39</v>
      </c>
      <c r="B50" s="44">
        <v>100.62</v>
      </c>
      <c r="C50" s="44">
        <v>51.26</v>
      </c>
      <c r="D50" s="44">
        <v>34.82</v>
      </c>
      <c r="E50" s="44">
        <v>26.6</v>
      </c>
      <c r="F50" s="44">
        <v>21.68</v>
      </c>
      <c r="G50" s="44">
        <v>18.399999999999999</v>
      </c>
      <c r="H50" s="44">
        <v>16.059999999999999</v>
      </c>
      <c r="I50" s="44">
        <v>14.32</v>
      </c>
      <c r="J50" s="44">
        <v>12.96</v>
      </c>
      <c r="K50" s="44">
        <v>11.88</v>
      </c>
      <c r="L50" s="44">
        <v>11</v>
      </c>
      <c r="M50" s="44">
        <v>10.26</v>
      </c>
      <c r="N50" s="44">
        <v>9.65</v>
      </c>
      <c r="O50" s="44">
        <v>9.1199999999999992</v>
      </c>
      <c r="P50" s="44">
        <v>8.67</v>
      </c>
      <c r="Q50" s="44">
        <v>8.2799999999999994</v>
      </c>
      <c r="R50" s="44">
        <v>7.93</v>
      </c>
      <c r="S50" s="44">
        <v>7.63</v>
      </c>
      <c r="T50" s="44">
        <v>7.36</v>
      </c>
      <c r="U50" s="44">
        <v>7.12</v>
      </c>
      <c r="V50" s="44">
        <v>6.91</v>
      </c>
      <c r="W50" s="44">
        <v>6.72</v>
      </c>
      <c r="X50" s="44">
        <v>6.55</v>
      </c>
      <c r="Y50" s="44">
        <v>6.4</v>
      </c>
      <c r="Z50" s="44">
        <v>6.26</v>
      </c>
      <c r="AA50" s="44">
        <v>6.13</v>
      </c>
      <c r="AB50" s="44">
        <v>6.03</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5">
      <c r="A51" s="43">
        <v>40</v>
      </c>
      <c r="B51" s="44">
        <v>102.03</v>
      </c>
      <c r="C51" s="44">
        <v>51.98</v>
      </c>
      <c r="D51" s="44">
        <v>35.31</v>
      </c>
      <c r="E51" s="44">
        <v>26.98</v>
      </c>
      <c r="F51" s="44">
        <v>21.99</v>
      </c>
      <c r="G51" s="44">
        <v>18.670000000000002</v>
      </c>
      <c r="H51" s="44">
        <v>16.3</v>
      </c>
      <c r="I51" s="44">
        <v>14.52</v>
      </c>
      <c r="J51" s="44">
        <v>13.15</v>
      </c>
      <c r="K51" s="44">
        <v>12.05</v>
      </c>
      <c r="L51" s="44">
        <v>11.16</v>
      </c>
      <c r="M51" s="44">
        <v>10.42</v>
      </c>
      <c r="N51" s="44">
        <v>9.8000000000000007</v>
      </c>
      <c r="O51" s="44">
        <v>9.26</v>
      </c>
      <c r="P51" s="44">
        <v>8.81</v>
      </c>
      <c r="Q51" s="44">
        <v>8.41</v>
      </c>
      <c r="R51" s="44">
        <v>8.06</v>
      </c>
      <c r="S51" s="44">
        <v>7.76</v>
      </c>
      <c r="T51" s="44">
        <v>7.49</v>
      </c>
      <c r="U51" s="44">
        <v>7.25</v>
      </c>
      <c r="V51" s="44">
        <v>7.03</v>
      </c>
      <c r="W51" s="44">
        <v>6.84</v>
      </c>
      <c r="X51" s="44">
        <v>6.67</v>
      </c>
      <c r="Y51" s="44">
        <v>6.52</v>
      </c>
      <c r="Z51" s="44">
        <v>6.38</v>
      </c>
      <c r="AA51" s="44">
        <v>6.26</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5">
      <c r="A52" s="43">
        <v>41</v>
      </c>
      <c r="B52" s="44">
        <v>103.47</v>
      </c>
      <c r="C52" s="44">
        <v>52.72</v>
      </c>
      <c r="D52" s="44">
        <v>35.81</v>
      </c>
      <c r="E52" s="44">
        <v>27.37</v>
      </c>
      <c r="F52" s="44">
        <v>22.31</v>
      </c>
      <c r="G52" s="44">
        <v>18.940000000000001</v>
      </c>
      <c r="H52" s="44">
        <v>16.54</v>
      </c>
      <c r="I52" s="44">
        <v>14.74</v>
      </c>
      <c r="J52" s="44">
        <v>13.35</v>
      </c>
      <c r="K52" s="44">
        <v>12.24</v>
      </c>
      <c r="L52" s="44">
        <v>11.33</v>
      </c>
      <c r="M52" s="44">
        <v>10.58</v>
      </c>
      <c r="N52" s="44">
        <v>9.9499999999999993</v>
      </c>
      <c r="O52" s="44">
        <v>9.41</v>
      </c>
      <c r="P52" s="44">
        <v>8.9499999999999993</v>
      </c>
      <c r="Q52" s="44">
        <v>8.5500000000000007</v>
      </c>
      <c r="R52" s="44">
        <v>8.1999999999999993</v>
      </c>
      <c r="S52" s="44">
        <v>7.89</v>
      </c>
      <c r="T52" s="44">
        <v>7.62</v>
      </c>
      <c r="U52" s="44">
        <v>7.38</v>
      </c>
      <c r="V52" s="44">
        <v>7.16</v>
      </c>
      <c r="W52" s="44">
        <v>6.97</v>
      </c>
      <c r="X52" s="44">
        <v>6.8</v>
      </c>
      <c r="Y52" s="44">
        <v>6.64</v>
      </c>
      <c r="Z52" s="44">
        <v>6.51</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5">
      <c r="A53" s="43">
        <v>42</v>
      </c>
      <c r="B53" s="44">
        <v>104.94</v>
      </c>
      <c r="C53" s="44">
        <v>53.47</v>
      </c>
      <c r="D53" s="44">
        <v>36.33</v>
      </c>
      <c r="E53" s="44">
        <v>27.76</v>
      </c>
      <c r="F53" s="44">
        <v>22.63</v>
      </c>
      <c r="G53" s="44">
        <v>19.21</v>
      </c>
      <c r="H53" s="44">
        <v>16.78</v>
      </c>
      <c r="I53" s="44">
        <v>14.96</v>
      </c>
      <c r="J53" s="44">
        <v>13.55</v>
      </c>
      <c r="K53" s="44">
        <v>12.42</v>
      </c>
      <c r="L53" s="44">
        <v>11.51</v>
      </c>
      <c r="M53" s="44">
        <v>10.75</v>
      </c>
      <c r="N53" s="44">
        <v>10.11</v>
      </c>
      <c r="O53" s="44">
        <v>9.56</v>
      </c>
      <c r="P53" s="44">
        <v>9.1</v>
      </c>
      <c r="Q53" s="44">
        <v>8.69</v>
      </c>
      <c r="R53" s="44">
        <v>8.34</v>
      </c>
      <c r="S53" s="44">
        <v>8.0299999999999994</v>
      </c>
      <c r="T53" s="44">
        <v>7.75</v>
      </c>
      <c r="U53" s="44">
        <v>7.51</v>
      </c>
      <c r="V53" s="44">
        <v>7.3</v>
      </c>
      <c r="W53" s="44">
        <v>7.1</v>
      </c>
      <c r="X53" s="44">
        <v>6.93</v>
      </c>
      <c r="Y53" s="44">
        <v>6.78</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5">
      <c r="A54" s="43">
        <v>43</v>
      </c>
      <c r="B54" s="44">
        <v>106.43</v>
      </c>
      <c r="C54" s="44">
        <v>54.24</v>
      </c>
      <c r="D54" s="44">
        <v>36.85</v>
      </c>
      <c r="E54" s="44">
        <v>28.16</v>
      </c>
      <c r="F54" s="44">
        <v>22.96</v>
      </c>
      <c r="G54" s="44">
        <v>19.5</v>
      </c>
      <c r="H54" s="44">
        <v>17.03</v>
      </c>
      <c r="I54" s="44">
        <v>15.19</v>
      </c>
      <c r="J54" s="44">
        <v>13.76</v>
      </c>
      <c r="K54" s="44">
        <v>12.62</v>
      </c>
      <c r="L54" s="44">
        <v>11.69</v>
      </c>
      <c r="M54" s="44">
        <v>10.92</v>
      </c>
      <c r="N54" s="44">
        <v>10.27</v>
      </c>
      <c r="O54" s="44">
        <v>9.7200000000000006</v>
      </c>
      <c r="P54" s="44">
        <v>9.25</v>
      </c>
      <c r="Q54" s="44">
        <v>8.84</v>
      </c>
      <c r="R54" s="44">
        <v>8.49</v>
      </c>
      <c r="S54" s="44">
        <v>8.17</v>
      </c>
      <c r="T54" s="44">
        <v>7.9</v>
      </c>
      <c r="U54" s="44">
        <v>7.65</v>
      </c>
      <c r="V54" s="44">
        <v>7.44</v>
      </c>
      <c r="W54" s="44">
        <v>7.24</v>
      </c>
      <c r="X54" s="44">
        <v>7.08</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5">
      <c r="A55" s="43">
        <v>44</v>
      </c>
      <c r="B55" s="44">
        <v>107.94</v>
      </c>
      <c r="C55" s="44">
        <v>55.01</v>
      </c>
      <c r="D55" s="44">
        <v>37.380000000000003</v>
      </c>
      <c r="E55" s="44">
        <v>28.57</v>
      </c>
      <c r="F55" s="44">
        <v>23.3</v>
      </c>
      <c r="G55" s="44">
        <v>19.79</v>
      </c>
      <c r="H55" s="44">
        <v>17.29</v>
      </c>
      <c r="I55" s="44">
        <v>15.42</v>
      </c>
      <c r="J55" s="44">
        <v>13.97</v>
      </c>
      <c r="K55" s="44">
        <v>12.81</v>
      </c>
      <c r="L55" s="44">
        <v>11.87</v>
      </c>
      <c r="M55" s="44">
        <v>11.1</v>
      </c>
      <c r="N55" s="44">
        <v>10.44</v>
      </c>
      <c r="O55" s="44">
        <v>9.89</v>
      </c>
      <c r="P55" s="44">
        <v>9.41</v>
      </c>
      <c r="Q55" s="44">
        <v>9</v>
      </c>
      <c r="R55" s="44">
        <v>8.64</v>
      </c>
      <c r="S55" s="44">
        <v>8.33</v>
      </c>
      <c r="T55" s="44">
        <v>8.0500000000000007</v>
      </c>
      <c r="U55" s="44">
        <v>7.8</v>
      </c>
      <c r="V55" s="44">
        <v>7.58</v>
      </c>
      <c r="W55" s="44">
        <v>7.4</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5">
      <c r="A56" s="43">
        <v>45</v>
      </c>
      <c r="B56" s="44">
        <v>109.47</v>
      </c>
      <c r="C56" s="44">
        <v>55.8</v>
      </c>
      <c r="D56" s="44">
        <v>37.92</v>
      </c>
      <c r="E56" s="44">
        <v>28.99</v>
      </c>
      <c r="F56" s="44">
        <v>23.64</v>
      </c>
      <c r="G56" s="44">
        <v>20.079999999999998</v>
      </c>
      <c r="H56" s="44">
        <v>17.55</v>
      </c>
      <c r="I56" s="44">
        <v>15.66</v>
      </c>
      <c r="J56" s="44">
        <v>14.19</v>
      </c>
      <c r="K56" s="44">
        <v>13.02</v>
      </c>
      <c r="L56" s="44">
        <v>12.07</v>
      </c>
      <c r="M56" s="44">
        <v>11.28</v>
      </c>
      <c r="N56" s="44">
        <v>10.62</v>
      </c>
      <c r="O56" s="44">
        <v>10.06</v>
      </c>
      <c r="P56" s="44">
        <v>9.58</v>
      </c>
      <c r="Q56" s="44">
        <v>9.17</v>
      </c>
      <c r="R56" s="44">
        <v>8.8000000000000007</v>
      </c>
      <c r="S56" s="44">
        <v>8.49</v>
      </c>
      <c r="T56" s="44">
        <v>8.2100000000000009</v>
      </c>
      <c r="U56" s="44">
        <v>7.96</v>
      </c>
      <c r="V56" s="44">
        <v>7.75</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5">
      <c r="A57" s="43">
        <v>46</v>
      </c>
      <c r="B57" s="44">
        <v>111.02</v>
      </c>
      <c r="C57" s="44">
        <v>56.6</v>
      </c>
      <c r="D57" s="44">
        <v>38.47</v>
      </c>
      <c r="E57" s="44">
        <v>29.42</v>
      </c>
      <c r="F57" s="44">
        <v>24</v>
      </c>
      <c r="G57" s="44">
        <v>20.39</v>
      </c>
      <c r="H57" s="44">
        <v>17.82</v>
      </c>
      <c r="I57" s="44">
        <v>15.9</v>
      </c>
      <c r="J57" s="44">
        <v>14.42</v>
      </c>
      <c r="K57" s="44">
        <v>13.23</v>
      </c>
      <c r="L57" s="44">
        <v>12.27</v>
      </c>
      <c r="M57" s="44">
        <v>11.48</v>
      </c>
      <c r="N57" s="44">
        <v>10.81</v>
      </c>
      <c r="O57" s="44">
        <v>10.24</v>
      </c>
      <c r="P57" s="44">
        <v>9.76</v>
      </c>
      <c r="Q57" s="44">
        <v>9.34</v>
      </c>
      <c r="R57" s="44">
        <v>8.9700000000000006</v>
      </c>
      <c r="S57" s="44">
        <v>8.65</v>
      </c>
      <c r="T57" s="44">
        <v>8.3699999999999992</v>
      </c>
      <c r="U57" s="44">
        <v>8.1300000000000008</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5">
      <c r="A58" s="43">
        <v>47</v>
      </c>
      <c r="B58" s="44">
        <v>112.6</v>
      </c>
      <c r="C58" s="44">
        <v>57.42</v>
      </c>
      <c r="D58" s="44">
        <v>39.04</v>
      </c>
      <c r="E58" s="44">
        <v>29.86</v>
      </c>
      <c r="F58" s="44">
        <v>24.36</v>
      </c>
      <c r="G58" s="44">
        <v>20.7</v>
      </c>
      <c r="H58" s="44">
        <v>18.100000000000001</v>
      </c>
      <c r="I58" s="44">
        <v>16.16</v>
      </c>
      <c r="J58" s="44">
        <v>14.65</v>
      </c>
      <c r="K58" s="44">
        <v>13.46</v>
      </c>
      <c r="L58" s="44">
        <v>12.48</v>
      </c>
      <c r="M58" s="44">
        <v>11.68</v>
      </c>
      <c r="N58" s="44">
        <v>11.01</v>
      </c>
      <c r="O58" s="44">
        <v>10.43</v>
      </c>
      <c r="P58" s="44">
        <v>9.9499999999999993</v>
      </c>
      <c r="Q58" s="44">
        <v>9.52</v>
      </c>
      <c r="R58" s="44">
        <v>9.16</v>
      </c>
      <c r="S58" s="44">
        <v>8.83</v>
      </c>
      <c r="T58" s="44">
        <v>8.5500000000000007</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5">
      <c r="A59" s="43">
        <v>48</v>
      </c>
      <c r="B59" s="44">
        <v>114.21</v>
      </c>
      <c r="C59" s="44">
        <v>58.25</v>
      </c>
      <c r="D59" s="44">
        <v>39.61</v>
      </c>
      <c r="E59" s="44">
        <v>30.31</v>
      </c>
      <c r="F59" s="44">
        <v>24.73</v>
      </c>
      <c r="G59" s="44">
        <v>21.03</v>
      </c>
      <c r="H59" s="44">
        <v>18.39</v>
      </c>
      <c r="I59" s="44">
        <v>16.420000000000002</v>
      </c>
      <c r="J59" s="44">
        <v>14.9</v>
      </c>
      <c r="K59" s="44">
        <v>13.69</v>
      </c>
      <c r="L59" s="44">
        <v>12.7</v>
      </c>
      <c r="M59" s="44">
        <v>11.89</v>
      </c>
      <c r="N59" s="44">
        <v>11.21</v>
      </c>
      <c r="O59" s="44">
        <v>10.64</v>
      </c>
      <c r="P59" s="44">
        <v>10.14</v>
      </c>
      <c r="Q59" s="44">
        <v>9.7200000000000006</v>
      </c>
      <c r="R59" s="44">
        <v>9.34</v>
      </c>
      <c r="S59" s="44">
        <v>9.02</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5">
      <c r="A60" s="43">
        <v>49</v>
      </c>
      <c r="B60" s="44">
        <v>115.83</v>
      </c>
      <c r="C60" s="44">
        <v>59.09</v>
      </c>
      <c r="D60" s="44">
        <v>40.19</v>
      </c>
      <c r="E60" s="44">
        <v>30.76</v>
      </c>
      <c r="F60" s="44">
        <v>25.11</v>
      </c>
      <c r="G60" s="44">
        <v>21.36</v>
      </c>
      <c r="H60" s="44">
        <v>18.690000000000001</v>
      </c>
      <c r="I60" s="44">
        <v>16.690000000000001</v>
      </c>
      <c r="J60" s="44">
        <v>15.15</v>
      </c>
      <c r="K60" s="44">
        <v>13.93</v>
      </c>
      <c r="L60" s="44">
        <v>12.93</v>
      </c>
      <c r="M60" s="44">
        <v>12.11</v>
      </c>
      <c r="N60" s="44">
        <v>11.43</v>
      </c>
      <c r="O60" s="44">
        <v>10.84</v>
      </c>
      <c r="P60" s="44">
        <v>10.35</v>
      </c>
      <c r="Q60" s="44">
        <v>9.92</v>
      </c>
      <c r="R60" s="44">
        <v>9.5500000000000007</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5">
      <c r="A61" s="43">
        <v>50</v>
      </c>
      <c r="B61" s="44">
        <v>117.47</v>
      </c>
      <c r="C61" s="44">
        <v>59.94</v>
      </c>
      <c r="D61" s="44">
        <v>40.78</v>
      </c>
      <c r="E61" s="44">
        <v>31.22</v>
      </c>
      <c r="F61" s="44">
        <v>25.5</v>
      </c>
      <c r="G61" s="44">
        <v>21.7</v>
      </c>
      <c r="H61" s="44">
        <v>18.989999999999998</v>
      </c>
      <c r="I61" s="44">
        <v>16.98</v>
      </c>
      <c r="J61" s="44">
        <v>15.42</v>
      </c>
      <c r="K61" s="44">
        <v>14.18</v>
      </c>
      <c r="L61" s="44">
        <v>13.17</v>
      </c>
      <c r="M61" s="44">
        <v>12.34</v>
      </c>
      <c r="N61" s="44">
        <v>11.65</v>
      </c>
      <c r="O61" s="44">
        <v>11.06</v>
      </c>
      <c r="P61" s="44">
        <v>10.56</v>
      </c>
      <c r="Q61" s="44">
        <v>10.130000000000001</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5">
      <c r="A62" s="43">
        <v>51</v>
      </c>
      <c r="B62" s="44">
        <v>119.13</v>
      </c>
      <c r="C62" s="44">
        <v>60.81</v>
      </c>
      <c r="D62" s="44">
        <v>41.39</v>
      </c>
      <c r="E62" s="44">
        <v>31.7</v>
      </c>
      <c r="F62" s="44">
        <v>25.9</v>
      </c>
      <c r="G62" s="44">
        <v>22.05</v>
      </c>
      <c r="H62" s="44">
        <v>19.309999999999999</v>
      </c>
      <c r="I62" s="44">
        <v>17.27</v>
      </c>
      <c r="J62" s="44">
        <v>15.69</v>
      </c>
      <c r="K62" s="44">
        <v>14.44</v>
      </c>
      <c r="L62" s="44">
        <v>13.43</v>
      </c>
      <c r="M62" s="44">
        <v>12.59</v>
      </c>
      <c r="N62" s="44">
        <v>11.89</v>
      </c>
      <c r="O62" s="44">
        <v>11.29</v>
      </c>
      <c r="P62" s="44">
        <v>10.79</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5">
      <c r="A63" s="43">
        <v>52</v>
      </c>
      <c r="B63" s="44">
        <v>120.83</v>
      </c>
      <c r="C63" s="44">
        <v>61.7</v>
      </c>
      <c r="D63" s="44">
        <v>42.02</v>
      </c>
      <c r="E63" s="44">
        <v>32.200000000000003</v>
      </c>
      <c r="F63" s="44">
        <v>26.32</v>
      </c>
      <c r="G63" s="44">
        <v>22.42</v>
      </c>
      <c r="H63" s="44">
        <v>19.649999999999999</v>
      </c>
      <c r="I63" s="44">
        <v>17.579999999999998</v>
      </c>
      <c r="J63" s="44">
        <v>15.99</v>
      </c>
      <c r="K63" s="44">
        <v>14.72</v>
      </c>
      <c r="L63" s="44">
        <v>13.69</v>
      </c>
      <c r="M63" s="44">
        <v>12.85</v>
      </c>
      <c r="N63" s="44">
        <v>12.14</v>
      </c>
      <c r="O63" s="44">
        <v>11.54</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5">
      <c r="A64" s="43">
        <v>53</v>
      </c>
      <c r="B64" s="44">
        <v>122.56</v>
      </c>
      <c r="C64" s="44">
        <v>62.62</v>
      </c>
      <c r="D64" s="44">
        <v>42.67</v>
      </c>
      <c r="E64" s="44">
        <v>32.71</v>
      </c>
      <c r="F64" s="44">
        <v>26.76</v>
      </c>
      <c r="G64" s="44">
        <v>22.8</v>
      </c>
      <c r="H64" s="44">
        <v>20</v>
      </c>
      <c r="I64" s="44">
        <v>17.899999999999999</v>
      </c>
      <c r="J64" s="44">
        <v>16.29</v>
      </c>
      <c r="K64" s="44">
        <v>15.01</v>
      </c>
      <c r="L64" s="44">
        <v>13.97</v>
      </c>
      <c r="M64" s="44">
        <v>13.11</v>
      </c>
      <c r="N64" s="44">
        <v>12.4</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5">
      <c r="A65" s="43">
        <v>54</v>
      </c>
      <c r="B65" s="44">
        <v>124.3</v>
      </c>
      <c r="C65" s="44">
        <v>63.55</v>
      </c>
      <c r="D65" s="44">
        <v>43.32</v>
      </c>
      <c r="E65" s="44">
        <v>33.229999999999997</v>
      </c>
      <c r="F65" s="44">
        <v>27.2</v>
      </c>
      <c r="G65" s="44">
        <v>23.2</v>
      </c>
      <c r="H65" s="44">
        <v>20.36</v>
      </c>
      <c r="I65" s="44">
        <v>18.239999999999998</v>
      </c>
      <c r="J65" s="44">
        <v>16.600000000000001</v>
      </c>
      <c r="K65" s="44">
        <v>15.31</v>
      </c>
      <c r="L65" s="44">
        <v>14.26</v>
      </c>
      <c r="M65" s="44">
        <v>13.4</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5">
      <c r="A66" s="43">
        <v>55</v>
      </c>
      <c r="B66" s="44">
        <v>126.09</v>
      </c>
      <c r="C66" s="44">
        <v>64.489999999999995</v>
      </c>
      <c r="D66" s="44">
        <v>43.99</v>
      </c>
      <c r="E66" s="44">
        <v>33.770000000000003</v>
      </c>
      <c r="F66" s="44">
        <v>27.66</v>
      </c>
      <c r="G66" s="44">
        <v>23.61</v>
      </c>
      <c r="H66" s="44">
        <v>20.73</v>
      </c>
      <c r="I66" s="44">
        <v>18.59</v>
      </c>
      <c r="J66" s="44">
        <v>16.93</v>
      </c>
      <c r="K66" s="44">
        <v>15.62</v>
      </c>
      <c r="L66" s="44">
        <v>14.56</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5">
      <c r="A67" s="43">
        <v>56</v>
      </c>
      <c r="B67" s="44">
        <v>127.91</v>
      </c>
      <c r="C67" s="44">
        <v>65.47</v>
      </c>
      <c r="D67" s="44">
        <v>44.7</v>
      </c>
      <c r="E67" s="44">
        <v>34.340000000000003</v>
      </c>
      <c r="F67" s="44">
        <v>28.15</v>
      </c>
      <c r="G67" s="44">
        <v>24.04</v>
      </c>
      <c r="H67" s="44">
        <v>21.12</v>
      </c>
      <c r="I67" s="44">
        <v>18.95</v>
      </c>
      <c r="J67" s="44">
        <v>17.27</v>
      </c>
      <c r="K67" s="44">
        <v>15.95</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5">
      <c r="A68" s="43">
        <v>57</v>
      </c>
      <c r="B68" s="44">
        <v>129.83000000000001</v>
      </c>
      <c r="C68" s="44">
        <v>66.5</v>
      </c>
      <c r="D68" s="44">
        <v>45.44</v>
      </c>
      <c r="E68" s="44">
        <v>34.94</v>
      </c>
      <c r="F68" s="44">
        <v>28.66</v>
      </c>
      <c r="G68" s="44">
        <v>24.49</v>
      </c>
      <c r="H68" s="44">
        <v>21.53</v>
      </c>
      <c r="I68" s="44">
        <v>19.329999999999998</v>
      </c>
      <c r="J68" s="44">
        <v>17.649999999999999</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5">
      <c r="A69" s="43">
        <v>58</v>
      </c>
      <c r="B69" s="44">
        <v>131.84</v>
      </c>
      <c r="C69" s="44">
        <v>67.59</v>
      </c>
      <c r="D69" s="44">
        <v>46.22</v>
      </c>
      <c r="E69" s="44">
        <v>35.56</v>
      </c>
      <c r="F69" s="44">
        <v>29.19</v>
      </c>
      <c r="G69" s="44">
        <v>24.96</v>
      </c>
      <c r="H69" s="44">
        <v>21.96</v>
      </c>
      <c r="I69" s="44">
        <v>19.75</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5">
      <c r="A70" s="43">
        <v>59</v>
      </c>
      <c r="B70" s="44">
        <v>133.94999999999999</v>
      </c>
      <c r="C70" s="44">
        <v>68.73</v>
      </c>
      <c r="D70" s="44">
        <v>47.03</v>
      </c>
      <c r="E70" s="44">
        <v>36.21</v>
      </c>
      <c r="F70" s="44">
        <v>29.74</v>
      </c>
      <c r="G70" s="44">
        <v>25.45</v>
      </c>
      <c r="H70" s="44">
        <v>22.44</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5">
      <c r="A71" s="43">
        <v>60</v>
      </c>
      <c r="B71" s="44">
        <v>136.19</v>
      </c>
      <c r="C71" s="44">
        <v>69.930000000000007</v>
      </c>
      <c r="D71" s="44">
        <v>47.88</v>
      </c>
      <c r="E71" s="44">
        <v>36.880000000000003</v>
      </c>
      <c r="F71" s="44">
        <v>30.31</v>
      </c>
      <c r="G71" s="44">
        <v>26</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5">
      <c r="A72" s="43">
        <v>61</v>
      </c>
      <c r="B72" s="44">
        <v>138.56</v>
      </c>
      <c r="C72" s="44">
        <v>71.180000000000007</v>
      </c>
      <c r="D72" s="44">
        <v>48.76</v>
      </c>
      <c r="E72" s="44">
        <v>37.590000000000003</v>
      </c>
      <c r="F72" s="44">
        <v>30.97</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5">
      <c r="A73" s="43">
        <v>62</v>
      </c>
      <c r="B73" s="44">
        <v>141.09</v>
      </c>
      <c r="C73" s="44">
        <v>72.52</v>
      </c>
      <c r="D73" s="44">
        <v>49.73</v>
      </c>
      <c r="E73" s="44">
        <v>38.4</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5">
      <c r="A74" s="43">
        <v>63</v>
      </c>
      <c r="B74" s="44">
        <v>143.82</v>
      </c>
      <c r="C74" s="44">
        <v>74.02</v>
      </c>
      <c r="D74" s="44">
        <v>50.8</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5">
      <c r="A75" s="43">
        <v>64</v>
      </c>
      <c r="B75" s="44">
        <v>146.87</v>
      </c>
      <c r="C75" s="44">
        <v>75.61</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5">
      <c r="A76" s="43">
        <v>65</v>
      </c>
      <c r="B76" s="44">
        <v>150.04</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9Uhitu5xNUOXEJul96hRemrGwHyDSYq4g4qAlXFZr90/VgivDHnK6RiQgDAYm+4DLEdWyVjXZ9vZZp8TCkGUMw==" saltValue="MV/RYDY+JXloTSRFZuDwyA==" spinCount="100000" sheet="1" objects="1" scenarios="1"/>
  <conditionalFormatting sqref="A6:A21">
    <cfRule type="expression" dxfId="99" priority="1" stopIfTrue="1">
      <formula>MOD(ROW(),2)=0</formula>
    </cfRule>
    <cfRule type="expression" dxfId="98" priority="2" stopIfTrue="1">
      <formula>MOD(ROW(),2)&lt;&gt;0</formula>
    </cfRule>
  </conditionalFormatting>
  <conditionalFormatting sqref="B6:M21">
    <cfRule type="expression" dxfId="97" priority="3" stopIfTrue="1">
      <formula>MOD(ROW(),2)=0</formula>
    </cfRule>
    <cfRule type="expression" dxfId="96" priority="4" stopIfTrue="1">
      <formula>MOD(ROW(),2)&lt;&gt;0</formula>
    </cfRule>
  </conditionalFormatting>
  <conditionalFormatting sqref="A26:A76">
    <cfRule type="expression" dxfId="95" priority="5" stopIfTrue="1">
      <formula>MOD(ROW(),2)=0</formula>
    </cfRule>
    <cfRule type="expression" dxfId="94" priority="6" stopIfTrue="1">
      <formula>MOD(ROW(),2)&lt;&gt;0</formula>
    </cfRule>
  </conditionalFormatting>
  <conditionalFormatting sqref="B26:AY76">
    <cfRule type="expression" dxfId="93" priority="7" stopIfTrue="1">
      <formula>MOD(ROW(),2)=0</formula>
    </cfRule>
    <cfRule type="expression" dxfId="92"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9C5A-D2D2-45C2-95CC-0FB98C77ED8D}">
  <sheetPr codeName="Sheet67"/>
  <dimension ref="A1:AY76"/>
  <sheetViews>
    <sheetView workbookViewId="0">
      <selection activeCell="B27" sqref="B27:AY76"/>
    </sheetView>
  </sheetViews>
  <sheetFormatPr defaultRowHeight="12.5" x14ac:dyDescent="0.25"/>
  <cols>
    <col min="1" max="1" width="31.54296875" customWidth="1"/>
    <col min="2" max="51"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x-716</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333</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345</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716</v>
      </c>
      <c r="C14" s="49"/>
      <c r="D14" s="49"/>
      <c r="E14" s="49"/>
      <c r="F14" s="49"/>
      <c r="G14" s="49"/>
      <c r="H14" s="49"/>
      <c r="I14" s="49"/>
      <c r="J14" s="49"/>
      <c r="K14" s="49"/>
      <c r="L14" s="49"/>
      <c r="M14" s="49"/>
    </row>
    <row r="15" spans="1:13" x14ac:dyDescent="0.25">
      <c r="A15" s="40" t="s">
        <v>380</v>
      </c>
      <c r="B15" s="49" t="s">
        <v>346</v>
      </c>
      <c r="C15" s="49"/>
      <c r="D15" s="49"/>
      <c r="E15" s="49"/>
      <c r="F15" s="49"/>
      <c r="G15" s="49"/>
      <c r="H15" s="49"/>
      <c r="I15" s="49"/>
      <c r="J15" s="49"/>
      <c r="K15" s="49"/>
      <c r="L15" s="49"/>
      <c r="M15" s="49"/>
    </row>
    <row r="16" spans="1:13" x14ac:dyDescent="0.25">
      <c r="A16" s="40" t="s">
        <v>156</v>
      </c>
      <c r="B16" s="49" t="s">
        <v>332</v>
      </c>
      <c r="C16" s="49"/>
      <c r="D16" s="49"/>
      <c r="E16" s="49"/>
      <c r="F16" s="49"/>
      <c r="G16" s="49"/>
      <c r="H16" s="49"/>
      <c r="I16" s="49"/>
      <c r="J16" s="49"/>
      <c r="K16" s="49"/>
      <c r="L16" s="49"/>
      <c r="M16" s="49"/>
    </row>
    <row r="17" spans="1:51" x14ac:dyDescent="0.25">
      <c r="A17" s="41" t="s">
        <v>381</v>
      </c>
      <c r="B17" s="49"/>
      <c r="C17" s="49"/>
      <c r="D17" s="49"/>
      <c r="E17" s="49"/>
      <c r="F17" s="49"/>
      <c r="G17" s="49"/>
      <c r="H17" s="49"/>
      <c r="I17" s="49"/>
      <c r="J17" s="49"/>
      <c r="K17" s="49"/>
      <c r="L17" s="49"/>
      <c r="M17" s="49"/>
    </row>
    <row r="18" spans="1:51" x14ac:dyDescent="0.25">
      <c r="A18" s="40" t="s">
        <v>158</v>
      </c>
      <c r="B18" s="50">
        <v>45233</v>
      </c>
      <c r="C18" s="50"/>
      <c r="D18" s="50"/>
      <c r="E18" s="50"/>
      <c r="F18" s="50"/>
      <c r="G18" s="50"/>
      <c r="H18" s="50"/>
      <c r="I18" s="50"/>
      <c r="J18" s="50"/>
      <c r="K18" s="50"/>
      <c r="L18" s="50"/>
      <c r="M18" s="50"/>
    </row>
    <row r="19" spans="1:51" x14ac:dyDescent="0.25">
      <c r="A19" s="40" t="s">
        <v>159</v>
      </c>
      <c r="B19" s="50">
        <v>45383</v>
      </c>
      <c r="C19" s="49"/>
      <c r="D19" s="49"/>
      <c r="E19" s="49"/>
      <c r="F19" s="49"/>
      <c r="G19" s="49"/>
      <c r="H19" s="49"/>
      <c r="I19" s="49"/>
      <c r="J19" s="49"/>
      <c r="K19" s="49"/>
      <c r="L19" s="49"/>
      <c r="M19" s="49"/>
    </row>
    <row r="20" spans="1:51" x14ac:dyDescent="0.25">
      <c r="A20" s="40" t="s">
        <v>160</v>
      </c>
      <c r="B20" s="49" t="s">
        <v>169</v>
      </c>
      <c r="C20" s="49"/>
      <c r="D20" s="49"/>
      <c r="E20" s="49"/>
      <c r="F20" s="49"/>
      <c r="G20" s="49"/>
      <c r="H20" s="49"/>
      <c r="I20" s="49"/>
      <c r="J20" s="49"/>
      <c r="K20" s="49"/>
      <c r="L20" s="49"/>
      <c r="M20" s="49"/>
    </row>
    <row r="21" spans="1:51" x14ac:dyDescent="0.25">
      <c r="A21" s="40" t="s">
        <v>382</v>
      </c>
      <c r="B21" s="49" t="s">
        <v>85</v>
      </c>
      <c r="C21" s="49"/>
      <c r="D21" s="49"/>
      <c r="E21" s="49"/>
      <c r="F21" s="49"/>
      <c r="G21" s="49"/>
      <c r="H21" s="49"/>
      <c r="I21" s="49"/>
      <c r="J21" s="49"/>
      <c r="K21" s="49"/>
      <c r="L21" s="49"/>
      <c r="M21" s="49"/>
    </row>
    <row r="23" spans="1:51" x14ac:dyDescent="0.25">
      <c r="A23" s="23" t="str">
        <f>HYPERLINK("#'Factor List'!A1", "Back to Factor List")</f>
        <v>Back to Factor List</v>
      </c>
      <c r="B23" s="23" t="str">
        <f>HYPERLINK("#'Assumptions'!A1", "Assumptions")</f>
        <v>Assumptions</v>
      </c>
    </row>
    <row r="26" spans="1:51" s="57" customFormat="1" ht="26" x14ac:dyDescent="0.25">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row>
    <row r="27" spans="1:51" x14ac:dyDescent="0.25">
      <c r="A27" s="43">
        <v>16</v>
      </c>
      <c r="B27" s="44">
        <v>72.63</v>
      </c>
      <c r="C27" s="44">
        <v>36.979999999999997</v>
      </c>
      <c r="D27" s="44">
        <v>25.1</v>
      </c>
      <c r="E27" s="44">
        <v>19.170000000000002</v>
      </c>
      <c r="F27" s="44">
        <v>15.61</v>
      </c>
      <c r="G27" s="44">
        <v>13.24</v>
      </c>
      <c r="H27" s="44">
        <v>11.55</v>
      </c>
      <c r="I27" s="44">
        <v>10.29</v>
      </c>
      <c r="J27" s="44">
        <v>9.31</v>
      </c>
      <c r="K27" s="44">
        <v>8.52</v>
      </c>
      <c r="L27" s="44">
        <v>7.88</v>
      </c>
      <c r="M27" s="44">
        <v>7.35</v>
      </c>
      <c r="N27" s="44">
        <v>6.9</v>
      </c>
      <c r="O27" s="44">
        <v>6.52</v>
      </c>
      <c r="P27" s="44">
        <v>6.19</v>
      </c>
      <c r="Q27" s="44">
        <v>5.9</v>
      </c>
      <c r="R27" s="44">
        <v>5.64</v>
      </c>
      <c r="S27" s="44">
        <v>5.42</v>
      </c>
      <c r="T27" s="44">
        <v>5.22</v>
      </c>
      <c r="U27" s="44">
        <v>5.04</v>
      </c>
      <c r="V27" s="44">
        <v>4.88</v>
      </c>
      <c r="W27" s="44">
        <v>4.7300000000000004</v>
      </c>
      <c r="X27" s="44">
        <v>4.5999999999999996</v>
      </c>
      <c r="Y27" s="44">
        <v>4.4800000000000004</v>
      </c>
      <c r="Z27" s="44">
        <v>4.37</v>
      </c>
      <c r="AA27" s="44">
        <v>4.2699999999999996</v>
      </c>
      <c r="AB27" s="44">
        <v>4.17</v>
      </c>
      <c r="AC27" s="44">
        <v>4.09</v>
      </c>
      <c r="AD27" s="44">
        <v>4.01</v>
      </c>
      <c r="AE27" s="44">
        <v>3.94</v>
      </c>
      <c r="AF27" s="44">
        <v>3.87</v>
      </c>
      <c r="AG27" s="44">
        <v>3.8</v>
      </c>
      <c r="AH27" s="44">
        <v>3.74</v>
      </c>
      <c r="AI27" s="44">
        <v>3.69</v>
      </c>
      <c r="AJ27" s="44">
        <v>3.64</v>
      </c>
      <c r="AK27" s="44">
        <v>3.59</v>
      </c>
      <c r="AL27" s="44">
        <v>3.55</v>
      </c>
      <c r="AM27" s="44">
        <v>3.5</v>
      </c>
      <c r="AN27" s="44">
        <v>3.46</v>
      </c>
      <c r="AO27" s="44">
        <v>3.43</v>
      </c>
      <c r="AP27" s="44">
        <v>3.39</v>
      </c>
      <c r="AQ27" s="44">
        <v>3.36</v>
      </c>
      <c r="AR27" s="44">
        <v>3.33</v>
      </c>
      <c r="AS27" s="44">
        <v>3.3</v>
      </c>
      <c r="AT27" s="44">
        <v>3.28</v>
      </c>
      <c r="AU27" s="44">
        <v>3.25</v>
      </c>
      <c r="AV27" s="44">
        <v>3.23</v>
      </c>
      <c r="AW27" s="44">
        <v>3.21</v>
      </c>
      <c r="AX27" s="44">
        <v>3.19</v>
      </c>
      <c r="AY27" s="44">
        <v>3.15</v>
      </c>
    </row>
    <row r="28" spans="1:51" x14ac:dyDescent="0.25">
      <c r="A28" s="43">
        <v>17</v>
      </c>
      <c r="B28" s="44">
        <v>73.680000000000007</v>
      </c>
      <c r="C28" s="44">
        <v>37.520000000000003</v>
      </c>
      <c r="D28" s="44">
        <v>25.47</v>
      </c>
      <c r="E28" s="44">
        <v>19.45</v>
      </c>
      <c r="F28" s="44">
        <v>15.84</v>
      </c>
      <c r="G28" s="44">
        <v>13.44</v>
      </c>
      <c r="H28" s="44">
        <v>11.72</v>
      </c>
      <c r="I28" s="44">
        <v>10.44</v>
      </c>
      <c r="J28" s="44">
        <v>9.44</v>
      </c>
      <c r="K28" s="44">
        <v>8.65</v>
      </c>
      <c r="L28" s="44">
        <v>8</v>
      </c>
      <c r="M28" s="44">
        <v>7.46</v>
      </c>
      <c r="N28" s="44">
        <v>7</v>
      </c>
      <c r="O28" s="44">
        <v>6.61</v>
      </c>
      <c r="P28" s="44">
        <v>6.28</v>
      </c>
      <c r="Q28" s="44">
        <v>5.99</v>
      </c>
      <c r="R28" s="44">
        <v>5.73</v>
      </c>
      <c r="S28" s="44">
        <v>5.5</v>
      </c>
      <c r="T28" s="44">
        <v>5.3</v>
      </c>
      <c r="U28" s="44">
        <v>5.1100000000000003</v>
      </c>
      <c r="V28" s="44">
        <v>4.95</v>
      </c>
      <c r="W28" s="44">
        <v>4.8</v>
      </c>
      <c r="X28" s="44">
        <v>4.67</v>
      </c>
      <c r="Y28" s="44">
        <v>4.55</v>
      </c>
      <c r="Z28" s="44">
        <v>4.43</v>
      </c>
      <c r="AA28" s="44">
        <v>4.33</v>
      </c>
      <c r="AB28" s="44">
        <v>4.24</v>
      </c>
      <c r="AC28" s="44">
        <v>4.1500000000000004</v>
      </c>
      <c r="AD28" s="44">
        <v>4.07</v>
      </c>
      <c r="AE28" s="44">
        <v>3.99</v>
      </c>
      <c r="AF28" s="44">
        <v>3.92</v>
      </c>
      <c r="AG28" s="44">
        <v>3.86</v>
      </c>
      <c r="AH28" s="44">
        <v>3.8</v>
      </c>
      <c r="AI28" s="44">
        <v>3.75</v>
      </c>
      <c r="AJ28" s="44">
        <v>3.69</v>
      </c>
      <c r="AK28" s="44">
        <v>3.64</v>
      </c>
      <c r="AL28" s="44">
        <v>3.6</v>
      </c>
      <c r="AM28" s="44">
        <v>3.56</v>
      </c>
      <c r="AN28" s="44">
        <v>3.52</v>
      </c>
      <c r="AO28" s="44">
        <v>3.48</v>
      </c>
      <c r="AP28" s="44">
        <v>3.45</v>
      </c>
      <c r="AQ28" s="44">
        <v>3.41</v>
      </c>
      <c r="AR28" s="44">
        <v>3.38</v>
      </c>
      <c r="AS28" s="44">
        <v>3.36</v>
      </c>
      <c r="AT28" s="44">
        <v>3.33</v>
      </c>
      <c r="AU28" s="44">
        <v>3.31</v>
      </c>
      <c r="AV28" s="44">
        <v>3.28</v>
      </c>
      <c r="AW28" s="44">
        <v>3.26</v>
      </c>
      <c r="AX28" s="44">
        <v>3.26</v>
      </c>
      <c r="AY28" s="44"/>
    </row>
    <row r="29" spans="1:51" x14ac:dyDescent="0.25">
      <c r="A29" s="43">
        <v>18</v>
      </c>
      <c r="B29" s="44">
        <v>74.75</v>
      </c>
      <c r="C29" s="44">
        <v>38.06</v>
      </c>
      <c r="D29" s="44">
        <v>25.84</v>
      </c>
      <c r="E29" s="44">
        <v>19.73</v>
      </c>
      <c r="F29" s="44">
        <v>16.07</v>
      </c>
      <c r="G29" s="44">
        <v>13.63</v>
      </c>
      <c r="H29" s="44">
        <v>11.89</v>
      </c>
      <c r="I29" s="44">
        <v>10.59</v>
      </c>
      <c r="J29" s="44">
        <v>9.58</v>
      </c>
      <c r="K29" s="44">
        <v>8.77</v>
      </c>
      <c r="L29" s="44">
        <v>8.1199999999999992</v>
      </c>
      <c r="M29" s="44">
        <v>7.57</v>
      </c>
      <c r="N29" s="44">
        <v>7.11</v>
      </c>
      <c r="O29" s="44">
        <v>6.71</v>
      </c>
      <c r="P29" s="44">
        <v>6.37</v>
      </c>
      <c r="Q29" s="44">
        <v>6.07</v>
      </c>
      <c r="R29" s="44">
        <v>5.81</v>
      </c>
      <c r="S29" s="44">
        <v>5.58</v>
      </c>
      <c r="T29" s="44">
        <v>5.38</v>
      </c>
      <c r="U29" s="44">
        <v>5.19</v>
      </c>
      <c r="V29" s="44">
        <v>5.0199999999999996</v>
      </c>
      <c r="W29" s="44">
        <v>4.87</v>
      </c>
      <c r="X29" s="44">
        <v>4.74</v>
      </c>
      <c r="Y29" s="44">
        <v>4.6100000000000003</v>
      </c>
      <c r="Z29" s="44">
        <v>4.5</v>
      </c>
      <c r="AA29" s="44">
        <v>4.4000000000000004</v>
      </c>
      <c r="AB29" s="44">
        <v>4.3</v>
      </c>
      <c r="AC29" s="44">
        <v>4.21</v>
      </c>
      <c r="AD29" s="44">
        <v>4.13</v>
      </c>
      <c r="AE29" s="44">
        <v>4.05</v>
      </c>
      <c r="AF29" s="44">
        <v>3.98</v>
      </c>
      <c r="AG29" s="44">
        <v>3.92</v>
      </c>
      <c r="AH29" s="44">
        <v>3.86</v>
      </c>
      <c r="AI29" s="44">
        <v>3.8</v>
      </c>
      <c r="AJ29" s="44">
        <v>3.75</v>
      </c>
      <c r="AK29" s="44">
        <v>3.7</v>
      </c>
      <c r="AL29" s="44">
        <v>3.65</v>
      </c>
      <c r="AM29" s="44">
        <v>3.61</v>
      </c>
      <c r="AN29" s="44">
        <v>3.57</v>
      </c>
      <c r="AO29" s="44">
        <v>3.54</v>
      </c>
      <c r="AP29" s="44">
        <v>3.5</v>
      </c>
      <c r="AQ29" s="44">
        <v>3.47</v>
      </c>
      <c r="AR29" s="44">
        <v>3.44</v>
      </c>
      <c r="AS29" s="44">
        <v>3.41</v>
      </c>
      <c r="AT29" s="44">
        <v>3.38</v>
      </c>
      <c r="AU29" s="44">
        <v>3.36</v>
      </c>
      <c r="AV29" s="44">
        <v>3.34</v>
      </c>
      <c r="AW29" s="44">
        <v>3.33</v>
      </c>
      <c r="AX29" s="44"/>
      <c r="AY29" s="44"/>
    </row>
    <row r="30" spans="1:51" x14ac:dyDescent="0.25">
      <c r="A30" s="43">
        <v>19</v>
      </c>
      <c r="B30" s="44">
        <v>75.84</v>
      </c>
      <c r="C30" s="44">
        <v>38.619999999999997</v>
      </c>
      <c r="D30" s="44">
        <v>26.22</v>
      </c>
      <c r="E30" s="44">
        <v>20.02</v>
      </c>
      <c r="F30" s="44">
        <v>16.309999999999999</v>
      </c>
      <c r="G30" s="44">
        <v>13.83</v>
      </c>
      <c r="H30" s="44">
        <v>12.07</v>
      </c>
      <c r="I30" s="44">
        <v>10.75</v>
      </c>
      <c r="J30" s="44">
        <v>9.7200000000000006</v>
      </c>
      <c r="K30" s="44">
        <v>8.9</v>
      </c>
      <c r="L30" s="44">
        <v>8.24</v>
      </c>
      <c r="M30" s="44">
        <v>7.68</v>
      </c>
      <c r="N30" s="44">
        <v>7.21</v>
      </c>
      <c r="O30" s="44">
        <v>6.81</v>
      </c>
      <c r="P30" s="44">
        <v>6.46</v>
      </c>
      <c r="Q30" s="44">
        <v>6.16</v>
      </c>
      <c r="R30" s="44">
        <v>5.9</v>
      </c>
      <c r="S30" s="44">
        <v>5.66</v>
      </c>
      <c r="T30" s="44">
        <v>5.45</v>
      </c>
      <c r="U30" s="44">
        <v>5.27</v>
      </c>
      <c r="V30" s="44">
        <v>5.0999999999999996</v>
      </c>
      <c r="W30" s="44">
        <v>4.95</v>
      </c>
      <c r="X30" s="44">
        <v>4.8099999999999996</v>
      </c>
      <c r="Y30" s="44">
        <v>4.68</v>
      </c>
      <c r="Z30" s="44">
        <v>4.57</v>
      </c>
      <c r="AA30" s="44">
        <v>4.46</v>
      </c>
      <c r="AB30" s="44">
        <v>4.3600000000000003</v>
      </c>
      <c r="AC30" s="44">
        <v>4.2699999999999996</v>
      </c>
      <c r="AD30" s="44">
        <v>4.1900000000000004</v>
      </c>
      <c r="AE30" s="44">
        <v>4.12</v>
      </c>
      <c r="AF30" s="44">
        <v>4.04</v>
      </c>
      <c r="AG30" s="44">
        <v>3.98</v>
      </c>
      <c r="AH30" s="44">
        <v>3.92</v>
      </c>
      <c r="AI30" s="44">
        <v>3.86</v>
      </c>
      <c r="AJ30" s="44">
        <v>3.81</v>
      </c>
      <c r="AK30" s="44">
        <v>3.76</v>
      </c>
      <c r="AL30" s="44">
        <v>3.71</v>
      </c>
      <c r="AM30" s="44">
        <v>3.67</v>
      </c>
      <c r="AN30" s="44">
        <v>3.63</v>
      </c>
      <c r="AO30" s="44">
        <v>3.59</v>
      </c>
      <c r="AP30" s="44">
        <v>3.56</v>
      </c>
      <c r="AQ30" s="44">
        <v>3.52</v>
      </c>
      <c r="AR30" s="44">
        <v>3.49</v>
      </c>
      <c r="AS30" s="44">
        <v>3.47</v>
      </c>
      <c r="AT30" s="44">
        <v>3.44</v>
      </c>
      <c r="AU30" s="44">
        <v>3.42</v>
      </c>
      <c r="AV30" s="44">
        <v>3.41</v>
      </c>
      <c r="AW30" s="44"/>
      <c r="AX30" s="44"/>
      <c r="AY30" s="44"/>
    </row>
    <row r="31" spans="1:51" x14ac:dyDescent="0.25">
      <c r="A31" s="43">
        <v>20</v>
      </c>
      <c r="B31" s="44">
        <v>76.95</v>
      </c>
      <c r="C31" s="44">
        <v>39.18</v>
      </c>
      <c r="D31" s="44">
        <v>26.6</v>
      </c>
      <c r="E31" s="44">
        <v>20.309999999999999</v>
      </c>
      <c r="F31" s="44">
        <v>16.55</v>
      </c>
      <c r="G31" s="44">
        <v>14.04</v>
      </c>
      <c r="H31" s="44">
        <v>12.25</v>
      </c>
      <c r="I31" s="44">
        <v>10.91</v>
      </c>
      <c r="J31" s="44">
        <v>9.86</v>
      </c>
      <c r="K31" s="44">
        <v>9.0299999999999994</v>
      </c>
      <c r="L31" s="44">
        <v>8.36</v>
      </c>
      <c r="M31" s="44">
        <v>7.79</v>
      </c>
      <c r="N31" s="44">
        <v>7.32</v>
      </c>
      <c r="O31" s="44">
        <v>6.91</v>
      </c>
      <c r="P31" s="44">
        <v>6.56</v>
      </c>
      <c r="Q31" s="44">
        <v>6.25</v>
      </c>
      <c r="R31" s="44">
        <v>5.99</v>
      </c>
      <c r="S31" s="44">
        <v>5.75</v>
      </c>
      <c r="T31" s="44">
        <v>5.54</v>
      </c>
      <c r="U31" s="44">
        <v>5.35</v>
      </c>
      <c r="V31" s="44">
        <v>5.17</v>
      </c>
      <c r="W31" s="44">
        <v>5.0199999999999996</v>
      </c>
      <c r="X31" s="44">
        <v>4.88</v>
      </c>
      <c r="Y31" s="44">
        <v>4.75</v>
      </c>
      <c r="Z31" s="44">
        <v>4.6399999999999997</v>
      </c>
      <c r="AA31" s="44">
        <v>4.53</v>
      </c>
      <c r="AB31" s="44">
        <v>4.43</v>
      </c>
      <c r="AC31" s="44">
        <v>4.34</v>
      </c>
      <c r="AD31" s="44">
        <v>4.26</v>
      </c>
      <c r="AE31" s="44">
        <v>4.18</v>
      </c>
      <c r="AF31" s="44">
        <v>4.1100000000000003</v>
      </c>
      <c r="AG31" s="44">
        <v>4.04</v>
      </c>
      <c r="AH31" s="44">
        <v>3.98</v>
      </c>
      <c r="AI31" s="44">
        <v>3.92</v>
      </c>
      <c r="AJ31" s="44">
        <v>3.87</v>
      </c>
      <c r="AK31" s="44">
        <v>3.82</v>
      </c>
      <c r="AL31" s="44">
        <v>3.77</v>
      </c>
      <c r="AM31" s="44">
        <v>3.73</v>
      </c>
      <c r="AN31" s="44">
        <v>3.69</v>
      </c>
      <c r="AO31" s="44">
        <v>3.65</v>
      </c>
      <c r="AP31" s="44">
        <v>3.61</v>
      </c>
      <c r="AQ31" s="44">
        <v>3.58</v>
      </c>
      <c r="AR31" s="44">
        <v>3.55</v>
      </c>
      <c r="AS31" s="44">
        <v>3.52</v>
      </c>
      <c r="AT31" s="44">
        <v>3.5</v>
      </c>
      <c r="AU31" s="44">
        <v>3.49</v>
      </c>
      <c r="AV31" s="44"/>
      <c r="AW31" s="44"/>
      <c r="AX31" s="44"/>
      <c r="AY31" s="44"/>
    </row>
    <row r="32" spans="1:51" x14ac:dyDescent="0.25">
      <c r="A32" s="43">
        <v>21</v>
      </c>
      <c r="B32" s="44">
        <v>78.069999999999993</v>
      </c>
      <c r="C32" s="44">
        <v>39.76</v>
      </c>
      <c r="D32" s="44">
        <v>26.99</v>
      </c>
      <c r="E32" s="44">
        <v>20.61</v>
      </c>
      <c r="F32" s="44">
        <v>16.79</v>
      </c>
      <c r="G32" s="44">
        <v>14.24</v>
      </c>
      <c r="H32" s="44">
        <v>12.43</v>
      </c>
      <c r="I32" s="44">
        <v>11.07</v>
      </c>
      <c r="J32" s="44">
        <v>10.01</v>
      </c>
      <c r="K32" s="44">
        <v>9.17</v>
      </c>
      <c r="L32" s="44">
        <v>8.48</v>
      </c>
      <c r="M32" s="44">
        <v>7.91</v>
      </c>
      <c r="N32" s="44">
        <v>7.43</v>
      </c>
      <c r="O32" s="44">
        <v>7.01</v>
      </c>
      <c r="P32" s="44">
        <v>6.66</v>
      </c>
      <c r="Q32" s="44">
        <v>6.35</v>
      </c>
      <c r="R32" s="44">
        <v>6.07</v>
      </c>
      <c r="S32" s="44">
        <v>5.83</v>
      </c>
      <c r="T32" s="44">
        <v>5.62</v>
      </c>
      <c r="U32" s="44">
        <v>5.43</v>
      </c>
      <c r="V32" s="44">
        <v>5.25</v>
      </c>
      <c r="W32" s="44">
        <v>5.0999999999999996</v>
      </c>
      <c r="X32" s="44">
        <v>4.95</v>
      </c>
      <c r="Y32" s="44">
        <v>4.82</v>
      </c>
      <c r="Z32" s="44">
        <v>4.71</v>
      </c>
      <c r="AA32" s="44">
        <v>4.5999999999999996</v>
      </c>
      <c r="AB32" s="44">
        <v>4.5</v>
      </c>
      <c r="AC32" s="44">
        <v>4.4000000000000004</v>
      </c>
      <c r="AD32" s="44">
        <v>4.32</v>
      </c>
      <c r="AE32" s="44">
        <v>4.24</v>
      </c>
      <c r="AF32" s="44">
        <v>4.17</v>
      </c>
      <c r="AG32" s="44">
        <v>4.0999999999999996</v>
      </c>
      <c r="AH32" s="44">
        <v>4.04</v>
      </c>
      <c r="AI32" s="44">
        <v>3.98</v>
      </c>
      <c r="AJ32" s="44">
        <v>3.93</v>
      </c>
      <c r="AK32" s="44">
        <v>3.88</v>
      </c>
      <c r="AL32" s="44">
        <v>3.83</v>
      </c>
      <c r="AM32" s="44">
        <v>3.79</v>
      </c>
      <c r="AN32" s="44">
        <v>3.75</v>
      </c>
      <c r="AO32" s="44">
        <v>3.71</v>
      </c>
      <c r="AP32" s="44">
        <v>3.67</v>
      </c>
      <c r="AQ32" s="44">
        <v>3.64</v>
      </c>
      <c r="AR32" s="44">
        <v>3.61</v>
      </c>
      <c r="AS32" s="44">
        <v>3.58</v>
      </c>
      <c r="AT32" s="44">
        <v>3.57</v>
      </c>
      <c r="AU32" s="44"/>
      <c r="AV32" s="44"/>
      <c r="AW32" s="44"/>
      <c r="AX32" s="44"/>
      <c r="AY32" s="44"/>
    </row>
    <row r="33" spans="1:51" x14ac:dyDescent="0.25">
      <c r="A33" s="43">
        <v>22</v>
      </c>
      <c r="B33" s="44">
        <v>79.2</v>
      </c>
      <c r="C33" s="44">
        <v>40.33</v>
      </c>
      <c r="D33" s="44">
        <v>27.38</v>
      </c>
      <c r="E33" s="44">
        <v>20.91</v>
      </c>
      <c r="F33" s="44">
        <v>17.03</v>
      </c>
      <c r="G33" s="44">
        <v>14.45</v>
      </c>
      <c r="H33" s="44">
        <v>12.61</v>
      </c>
      <c r="I33" s="44">
        <v>11.23</v>
      </c>
      <c r="J33" s="44">
        <v>10.16</v>
      </c>
      <c r="K33" s="44">
        <v>9.3000000000000007</v>
      </c>
      <c r="L33" s="44">
        <v>8.6</v>
      </c>
      <c r="M33" s="44">
        <v>8.02</v>
      </c>
      <c r="N33" s="44">
        <v>7.53</v>
      </c>
      <c r="O33" s="44">
        <v>7.12</v>
      </c>
      <c r="P33" s="44">
        <v>6.75</v>
      </c>
      <c r="Q33" s="44">
        <v>6.44</v>
      </c>
      <c r="R33" s="44">
        <v>6.16</v>
      </c>
      <c r="S33" s="44">
        <v>5.92</v>
      </c>
      <c r="T33" s="44">
        <v>5.7</v>
      </c>
      <c r="U33" s="44">
        <v>5.51</v>
      </c>
      <c r="V33" s="44">
        <v>5.33</v>
      </c>
      <c r="W33" s="44">
        <v>5.17</v>
      </c>
      <c r="X33" s="44">
        <v>5.03</v>
      </c>
      <c r="Y33" s="44">
        <v>4.9000000000000004</v>
      </c>
      <c r="Z33" s="44">
        <v>4.78</v>
      </c>
      <c r="AA33" s="44">
        <v>4.67</v>
      </c>
      <c r="AB33" s="44">
        <v>4.5599999999999996</v>
      </c>
      <c r="AC33" s="44">
        <v>4.47</v>
      </c>
      <c r="AD33" s="44">
        <v>4.3899999999999997</v>
      </c>
      <c r="AE33" s="44">
        <v>4.3099999999999996</v>
      </c>
      <c r="AF33" s="44">
        <v>4.2300000000000004</v>
      </c>
      <c r="AG33" s="44">
        <v>4.16</v>
      </c>
      <c r="AH33" s="44">
        <v>4.0999999999999996</v>
      </c>
      <c r="AI33" s="44">
        <v>4.04</v>
      </c>
      <c r="AJ33" s="44">
        <v>3.99</v>
      </c>
      <c r="AK33" s="44">
        <v>3.94</v>
      </c>
      <c r="AL33" s="44">
        <v>3.89</v>
      </c>
      <c r="AM33" s="44">
        <v>3.85</v>
      </c>
      <c r="AN33" s="44">
        <v>3.81</v>
      </c>
      <c r="AO33" s="44">
        <v>3.77</v>
      </c>
      <c r="AP33" s="44">
        <v>3.73</v>
      </c>
      <c r="AQ33" s="44">
        <v>3.7</v>
      </c>
      <c r="AR33" s="44">
        <v>3.67</v>
      </c>
      <c r="AS33" s="44">
        <v>3.66</v>
      </c>
      <c r="AT33" s="44"/>
      <c r="AU33" s="44"/>
      <c r="AV33" s="44"/>
      <c r="AW33" s="44"/>
      <c r="AX33" s="44"/>
      <c r="AY33" s="44"/>
    </row>
    <row r="34" spans="1:51" x14ac:dyDescent="0.25">
      <c r="A34" s="43">
        <v>23</v>
      </c>
      <c r="B34" s="44">
        <v>80.34</v>
      </c>
      <c r="C34" s="44">
        <v>40.909999999999997</v>
      </c>
      <c r="D34" s="44">
        <v>27.77</v>
      </c>
      <c r="E34" s="44">
        <v>21.21</v>
      </c>
      <c r="F34" s="44">
        <v>17.28</v>
      </c>
      <c r="G34" s="44">
        <v>14.66</v>
      </c>
      <c r="H34" s="44">
        <v>12.79</v>
      </c>
      <c r="I34" s="44">
        <v>11.39</v>
      </c>
      <c r="J34" s="44">
        <v>10.3</v>
      </c>
      <c r="K34" s="44">
        <v>9.43</v>
      </c>
      <c r="L34" s="44">
        <v>8.73</v>
      </c>
      <c r="M34" s="44">
        <v>8.14</v>
      </c>
      <c r="N34" s="44">
        <v>7.64</v>
      </c>
      <c r="O34" s="44">
        <v>7.22</v>
      </c>
      <c r="P34" s="44">
        <v>6.85</v>
      </c>
      <c r="Q34" s="44">
        <v>6.53</v>
      </c>
      <c r="R34" s="44">
        <v>6.25</v>
      </c>
      <c r="S34" s="44">
        <v>6.01</v>
      </c>
      <c r="T34" s="44">
        <v>5.78</v>
      </c>
      <c r="U34" s="44">
        <v>5.59</v>
      </c>
      <c r="V34" s="44">
        <v>5.41</v>
      </c>
      <c r="W34" s="44">
        <v>5.25</v>
      </c>
      <c r="X34" s="44">
        <v>5.0999999999999996</v>
      </c>
      <c r="Y34" s="44">
        <v>4.97</v>
      </c>
      <c r="Z34" s="44">
        <v>4.8499999999999996</v>
      </c>
      <c r="AA34" s="44">
        <v>4.7300000000000004</v>
      </c>
      <c r="AB34" s="44">
        <v>4.63</v>
      </c>
      <c r="AC34" s="44">
        <v>4.54</v>
      </c>
      <c r="AD34" s="44">
        <v>4.45</v>
      </c>
      <c r="AE34" s="44">
        <v>4.37</v>
      </c>
      <c r="AF34" s="44">
        <v>4.3</v>
      </c>
      <c r="AG34" s="44">
        <v>4.2300000000000004</v>
      </c>
      <c r="AH34" s="44">
        <v>4.17</v>
      </c>
      <c r="AI34" s="44">
        <v>4.1100000000000003</v>
      </c>
      <c r="AJ34" s="44">
        <v>4.05</v>
      </c>
      <c r="AK34" s="44">
        <v>4</v>
      </c>
      <c r="AL34" s="44">
        <v>3.95</v>
      </c>
      <c r="AM34" s="44">
        <v>3.91</v>
      </c>
      <c r="AN34" s="44">
        <v>3.87</v>
      </c>
      <c r="AO34" s="44">
        <v>3.83</v>
      </c>
      <c r="AP34" s="44">
        <v>3.8</v>
      </c>
      <c r="AQ34" s="44">
        <v>3.76</v>
      </c>
      <c r="AR34" s="44">
        <v>3.75</v>
      </c>
      <c r="AS34" s="44"/>
      <c r="AT34" s="44"/>
      <c r="AU34" s="44"/>
      <c r="AV34" s="44"/>
      <c r="AW34" s="44"/>
      <c r="AX34" s="44"/>
      <c r="AY34" s="44"/>
    </row>
    <row r="35" spans="1:51" x14ac:dyDescent="0.25">
      <c r="A35" s="43">
        <v>24</v>
      </c>
      <c r="B35" s="44">
        <v>81.489999999999995</v>
      </c>
      <c r="C35" s="44">
        <v>41.5</v>
      </c>
      <c r="D35" s="44">
        <v>28.17</v>
      </c>
      <c r="E35" s="44">
        <v>21.51</v>
      </c>
      <c r="F35" s="44">
        <v>17.52</v>
      </c>
      <c r="G35" s="44">
        <v>14.87</v>
      </c>
      <c r="H35" s="44">
        <v>12.97</v>
      </c>
      <c r="I35" s="44">
        <v>11.55</v>
      </c>
      <c r="J35" s="44">
        <v>10.45</v>
      </c>
      <c r="K35" s="44">
        <v>9.57</v>
      </c>
      <c r="L35" s="44">
        <v>8.85</v>
      </c>
      <c r="M35" s="44">
        <v>8.26</v>
      </c>
      <c r="N35" s="44">
        <v>7.75</v>
      </c>
      <c r="O35" s="44">
        <v>7.32</v>
      </c>
      <c r="P35" s="44">
        <v>6.95</v>
      </c>
      <c r="Q35" s="44">
        <v>6.63</v>
      </c>
      <c r="R35" s="44">
        <v>6.34</v>
      </c>
      <c r="S35" s="44">
        <v>6.09</v>
      </c>
      <c r="T35" s="44">
        <v>5.87</v>
      </c>
      <c r="U35" s="44">
        <v>5.67</v>
      </c>
      <c r="V35" s="44">
        <v>5.49</v>
      </c>
      <c r="W35" s="44">
        <v>5.32</v>
      </c>
      <c r="X35" s="44">
        <v>5.18</v>
      </c>
      <c r="Y35" s="44">
        <v>5.04</v>
      </c>
      <c r="Z35" s="44">
        <v>4.92</v>
      </c>
      <c r="AA35" s="44">
        <v>4.8099999999999996</v>
      </c>
      <c r="AB35" s="44">
        <v>4.7</v>
      </c>
      <c r="AC35" s="44">
        <v>4.6100000000000003</v>
      </c>
      <c r="AD35" s="44">
        <v>4.5199999999999996</v>
      </c>
      <c r="AE35" s="44">
        <v>4.4400000000000004</v>
      </c>
      <c r="AF35" s="44">
        <v>4.3600000000000003</v>
      </c>
      <c r="AG35" s="44">
        <v>4.29</v>
      </c>
      <c r="AH35" s="44">
        <v>4.2300000000000004</v>
      </c>
      <c r="AI35" s="44">
        <v>4.17</v>
      </c>
      <c r="AJ35" s="44">
        <v>4.12</v>
      </c>
      <c r="AK35" s="44">
        <v>4.0599999999999996</v>
      </c>
      <c r="AL35" s="44">
        <v>4.0199999999999996</v>
      </c>
      <c r="AM35" s="44">
        <v>3.97</v>
      </c>
      <c r="AN35" s="44">
        <v>3.93</v>
      </c>
      <c r="AO35" s="44">
        <v>3.9</v>
      </c>
      <c r="AP35" s="44">
        <v>3.86</v>
      </c>
      <c r="AQ35" s="44">
        <v>3.85</v>
      </c>
      <c r="AR35" s="44"/>
      <c r="AS35" s="44"/>
      <c r="AT35" s="44"/>
      <c r="AU35" s="44"/>
      <c r="AV35" s="44"/>
      <c r="AW35" s="44"/>
      <c r="AX35" s="44"/>
      <c r="AY35" s="44"/>
    </row>
    <row r="36" spans="1:51" x14ac:dyDescent="0.25">
      <c r="A36" s="43">
        <v>25</v>
      </c>
      <c r="B36" s="44">
        <v>82.66</v>
      </c>
      <c r="C36" s="44">
        <v>42.09</v>
      </c>
      <c r="D36" s="44">
        <v>28.58</v>
      </c>
      <c r="E36" s="44">
        <v>21.82</v>
      </c>
      <c r="F36" s="44">
        <v>17.78</v>
      </c>
      <c r="G36" s="44">
        <v>15.08</v>
      </c>
      <c r="H36" s="44">
        <v>13.16</v>
      </c>
      <c r="I36" s="44">
        <v>11.72</v>
      </c>
      <c r="J36" s="44">
        <v>10.6</v>
      </c>
      <c r="K36" s="44">
        <v>9.7100000000000009</v>
      </c>
      <c r="L36" s="44">
        <v>8.98</v>
      </c>
      <c r="M36" s="44">
        <v>8.3800000000000008</v>
      </c>
      <c r="N36" s="44">
        <v>7.87</v>
      </c>
      <c r="O36" s="44">
        <v>7.43</v>
      </c>
      <c r="P36" s="44">
        <v>7.05</v>
      </c>
      <c r="Q36" s="44">
        <v>6.73</v>
      </c>
      <c r="R36" s="44">
        <v>6.44</v>
      </c>
      <c r="S36" s="44">
        <v>6.18</v>
      </c>
      <c r="T36" s="44">
        <v>5.96</v>
      </c>
      <c r="U36" s="44">
        <v>5.75</v>
      </c>
      <c r="V36" s="44">
        <v>5.57</v>
      </c>
      <c r="W36" s="44">
        <v>5.4</v>
      </c>
      <c r="X36" s="44">
        <v>5.25</v>
      </c>
      <c r="Y36" s="44">
        <v>5.12</v>
      </c>
      <c r="Z36" s="44">
        <v>4.99</v>
      </c>
      <c r="AA36" s="44">
        <v>4.88</v>
      </c>
      <c r="AB36" s="44">
        <v>4.7699999999999996</v>
      </c>
      <c r="AC36" s="44">
        <v>4.68</v>
      </c>
      <c r="AD36" s="44">
        <v>4.59</v>
      </c>
      <c r="AE36" s="44">
        <v>4.51</v>
      </c>
      <c r="AF36" s="44">
        <v>4.43</v>
      </c>
      <c r="AG36" s="44">
        <v>4.3600000000000003</v>
      </c>
      <c r="AH36" s="44">
        <v>4.3</v>
      </c>
      <c r="AI36" s="44">
        <v>4.24</v>
      </c>
      <c r="AJ36" s="44">
        <v>4.18</v>
      </c>
      <c r="AK36" s="44">
        <v>4.13</v>
      </c>
      <c r="AL36" s="44">
        <v>4.08</v>
      </c>
      <c r="AM36" s="44">
        <v>4.04</v>
      </c>
      <c r="AN36" s="44">
        <v>4</v>
      </c>
      <c r="AO36" s="44">
        <v>3.96</v>
      </c>
      <c r="AP36" s="44">
        <v>3.94</v>
      </c>
      <c r="AQ36" s="44"/>
      <c r="AR36" s="44"/>
      <c r="AS36" s="44"/>
      <c r="AT36" s="44"/>
      <c r="AU36" s="44"/>
      <c r="AV36" s="44"/>
      <c r="AW36" s="44"/>
      <c r="AX36" s="44"/>
      <c r="AY36" s="44"/>
    </row>
    <row r="37" spans="1:51" x14ac:dyDescent="0.25">
      <c r="A37" s="43">
        <v>26</v>
      </c>
      <c r="B37" s="44">
        <v>83.85</v>
      </c>
      <c r="C37" s="44">
        <v>42.7</v>
      </c>
      <c r="D37" s="44">
        <v>28.99</v>
      </c>
      <c r="E37" s="44">
        <v>22.14</v>
      </c>
      <c r="F37" s="44">
        <v>18.03</v>
      </c>
      <c r="G37" s="44">
        <v>15.3</v>
      </c>
      <c r="H37" s="44">
        <v>13.35</v>
      </c>
      <c r="I37" s="44">
        <v>11.89</v>
      </c>
      <c r="J37" s="44">
        <v>10.76</v>
      </c>
      <c r="K37" s="44">
        <v>9.85</v>
      </c>
      <c r="L37" s="44">
        <v>9.11</v>
      </c>
      <c r="M37" s="44">
        <v>8.5</v>
      </c>
      <c r="N37" s="44">
        <v>7.98</v>
      </c>
      <c r="O37" s="44">
        <v>7.54</v>
      </c>
      <c r="P37" s="44">
        <v>7.16</v>
      </c>
      <c r="Q37" s="44">
        <v>6.83</v>
      </c>
      <c r="R37" s="44">
        <v>6.53</v>
      </c>
      <c r="S37" s="44">
        <v>6.27</v>
      </c>
      <c r="T37" s="44">
        <v>6.04</v>
      </c>
      <c r="U37" s="44">
        <v>5.84</v>
      </c>
      <c r="V37" s="44">
        <v>5.65</v>
      </c>
      <c r="W37" s="44">
        <v>5.48</v>
      </c>
      <c r="X37" s="44">
        <v>5.33</v>
      </c>
      <c r="Y37" s="44">
        <v>5.19</v>
      </c>
      <c r="Z37" s="44">
        <v>5.07</v>
      </c>
      <c r="AA37" s="44">
        <v>4.95</v>
      </c>
      <c r="AB37" s="44">
        <v>4.8499999999999996</v>
      </c>
      <c r="AC37" s="44">
        <v>4.75</v>
      </c>
      <c r="AD37" s="44">
        <v>4.66</v>
      </c>
      <c r="AE37" s="44">
        <v>4.58</v>
      </c>
      <c r="AF37" s="44">
        <v>4.5</v>
      </c>
      <c r="AG37" s="44">
        <v>4.43</v>
      </c>
      <c r="AH37" s="44">
        <v>4.37</v>
      </c>
      <c r="AI37" s="44">
        <v>4.3099999999999996</v>
      </c>
      <c r="AJ37" s="44">
        <v>4.25</v>
      </c>
      <c r="AK37" s="44">
        <v>4.2</v>
      </c>
      <c r="AL37" s="44">
        <v>4.1500000000000004</v>
      </c>
      <c r="AM37" s="44">
        <v>4.1100000000000003</v>
      </c>
      <c r="AN37" s="44">
        <v>4.07</v>
      </c>
      <c r="AO37" s="44">
        <v>4.05</v>
      </c>
      <c r="AP37" s="44"/>
      <c r="AQ37" s="44"/>
      <c r="AR37" s="44"/>
      <c r="AS37" s="44"/>
      <c r="AT37" s="44"/>
      <c r="AU37" s="44"/>
      <c r="AV37" s="44"/>
      <c r="AW37" s="44"/>
      <c r="AX37" s="44"/>
      <c r="AY37" s="44"/>
    </row>
    <row r="38" spans="1:51" x14ac:dyDescent="0.25">
      <c r="A38" s="43">
        <v>27</v>
      </c>
      <c r="B38" s="44">
        <v>85.05</v>
      </c>
      <c r="C38" s="44">
        <v>43.31</v>
      </c>
      <c r="D38" s="44">
        <v>29.4</v>
      </c>
      <c r="E38" s="44">
        <v>22.46</v>
      </c>
      <c r="F38" s="44">
        <v>18.29</v>
      </c>
      <c r="G38" s="44">
        <v>15.52</v>
      </c>
      <c r="H38" s="44">
        <v>13.54</v>
      </c>
      <c r="I38" s="44">
        <v>12.06</v>
      </c>
      <c r="J38" s="44">
        <v>10.91</v>
      </c>
      <c r="K38" s="44">
        <v>9.99</v>
      </c>
      <c r="L38" s="44">
        <v>9.25</v>
      </c>
      <c r="M38" s="44">
        <v>8.6199999999999992</v>
      </c>
      <c r="N38" s="44">
        <v>8.1</v>
      </c>
      <c r="O38" s="44">
        <v>7.65</v>
      </c>
      <c r="P38" s="44">
        <v>7.26</v>
      </c>
      <c r="Q38" s="44">
        <v>6.93</v>
      </c>
      <c r="R38" s="44">
        <v>6.63</v>
      </c>
      <c r="S38" s="44">
        <v>6.37</v>
      </c>
      <c r="T38" s="44">
        <v>6.13</v>
      </c>
      <c r="U38" s="44">
        <v>5.92</v>
      </c>
      <c r="V38" s="44">
        <v>5.74</v>
      </c>
      <c r="W38" s="44">
        <v>5.57</v>
      </c>
      <c r="X38" s="44">
        <v>5.41</v>
      </c>
      <c r="Y38" s="44">
        <v>5.27</v>
      </c>
      <c r="Z38" s="44">
        <v>5.15</v>
      </c>
      <c r="AA38" s="44">
        <v>5.03</v>
      </c>
      <c r="AB38" s="44">
        <v>4.92</v>
      </c>
      <c r="AC38" s="44">
        <v>4.82</v>
      </c>
      <c r="AD38" s="44">
        <v>4.7300000000000004</v>
      </c>
      <c r="AE38" s="44">
        <v>4.6500000000000004</v>
      </c>
      <c r="AF38" s="44">
        <v>4.57</v>
      </c>
      <c r="AG38" s="44">
        <v>4.5</v>
      </c>
      <c r="AH38" s="44">
        <v>4.4400000000000004</v>
      </c>
      <c r="AI38" s="44">
        <v>4.38</v>
      </c>
      <c r="AJ38" s="44">
        <v>4.32</v>
      </c>
      <c r="AK38" s="44">
        <v>4.2699999999999996</v>
      </c>
      <c r="AL38" s="44">
        <v>4.22</v>
      </c>
      <c r="AM38" s="44">
        <v>4.18</v>
      </c>
      <c r="AN38" s="44">
        <v>4.16</v>
      </c>
      <c r="AO38" s="44"/>
      <c r="AP38" s="44"/>
      <c r="AQ38" s="44"/>
      <c r="AR38" s="44"/>
      <c r="AS38" s="44"/>
      <c r="AT38" s="44"/>
      <c r="AU38" s="44"/>
      <c r="AV38" s="44"/>
      <c r="AW38" s="44"/>
      <c r="AX38" s="44"/>
      <c r="AY38" s="44"/>
    </row>
    <row r="39" spans="1:51" x14ac:dyDescent="0.25">
      <c r="A39" s="43">
        <v>28</v>
      </c>
      <c r="B39" s="44">
        <v>86.27</v>
      </c>
      <c r="C39" s="44">
        <v>43.93</v>
      </c>
      <c r="D39" s="44">
        <v>29.83</v>
      </c>
      <c r="E39" s="44">
        <v>22.78</v>
      </c>
      <c r="F39" s="44">
        <v>18.559999999999999</v>
      </c>
      <c r="G39" s="44">
        <v>15.74</v>
      </c>
      <c r="H39" s="44">
        <v>13.74</v>
      </c>
      <c r="I39" s="44">
        <v>12.24</v>
      </c>
      <c r="J39" s="44">
        <v>11.07</v>
      </c>
      <c r="K39" s="44">
        <v>10.14</v>
      </c>
      <c r="L39" s="44">
        <v>9.3800000000000008</v>
      </c>
      <c r="M39" s="44">
        <v>8.75</v>
      </c>
      <c r="N39" s="44">
        <v>8.2200000000000006</v>
      </c>
      <c r="O39" s="44">
        <v>7.76</v>
      </c>
      <c r="P39" s="44">
        <v>7.37</v>
      </c>
      <c r="Q39" s="44">
        <v>7.03</v>
      </c>
      <c r="R39" s="44">
        <v>6.73</v>
      </c>
      <c r="S39" s="44">
        <v>6.46</v>
      </c>
      <c r="T39" s="44">
        <v>6.23</v>
      </c>
      <c r="U39" s="44">
        <v>6.01</v>
      </c>
      <c r="V39" s="44">
        <v>5.82</v>
      </c>
      <c r="W39" s="44">
        <v>5.65</v>
      </c>
      <c r="X39" s="44">
        <v>5.5</v>
      </c>
      <c r="Y39" s="44">
        <v>5.35</v>
      </c>
      <c r="Z39" s="44">
        <v>5.22</v>
      </c>
      <c r="AA39" s="44">
        <v>5.1100000000000003</v>
      </c>
      <c r="AB39" s="44">
        <v>5</v>
      </c>
      <c r="AC39" s="44">
        <v>4.9000000000000004</v>
      </c>
      <c r="AD39" s="44">
        <v>4.8099999999999996</v>
      </c>
      <c r="AE39" s="44">
        <v>4.72</v>
      </c>
      <c r="AF39" s="44">
        <v>4.6500000000000004</v>
      </c>
      <c r="AG39" s="44">
        <v>4.58</v>
      </c>
      <c r="AH39" s="44">
        <v>4.51</v>
      </c>
      <c r="AI39" s="44">
        <v>4.45</v>
      </c>
      <c r="AJ39" s="44">
        <v>4.4000000000000004</v>
      </c>
      <c r="AK39" s="44">
        <v>4.34</v>
      </c>
      <c r="AL39" s="44">
        <v>4.3</v>
      </c>
      <c r="AM39" s="44">
        <v>4.2699999999999996</v>
      </c>
      <c r="AN39" s="44"/>
      <c r="AO39" s="44"/>
      <c r="AP39" s="44"/>
      <c r="AQ39" s="44"/>
      <c r="AR39" s="44"/>
      <c r="AS39" s="44"/>
      <c r="AT39" s="44"/>
      <c r="AU39" s="44"/>
      <c r="AV39" s="44"/>
      <c r="AW39" s="44"/>
      <c r="AX39" s="44"/>
      <c r="AY39" s="44"/>
    </row>
    <row r="40" spans="1:51" x14ac:dyDescent="0.25">
      <c r="A40" s="43">
        <v>29</v>
      </c>
      <c r="B40" s="44">
        <v>87.5</v>
      </c>
      <c r="C40" s="44">
        <v>44.56</v>
      </c>
      <c r="D40" s="44">
        <v>30.26</v>
      </c>
      <c r="E40" s="44">
        <v>23.11</v>
      </c>
      <c r="F40" s="44">
        <v>18.82</v>
      </c>
      <c r="G40" s="44">
        <v>15.97</v>
      </c>
      <c r="H40" s="44">
        <v>13.94</v>
      </c>
      <c r="I40" s="44">
        <v>12.41</v>
      </c>
      <c r="J40" s="44">
        <v>11.23</v>
      </c>
      <c r="K40" s="44">
        <v>10.29</v>
      </c>
      <c r="L40" s="44">
        <v>9.52</v>
      </c>
      <c r="M40" s="44">
        <v>8.8800000000000008</v>
      </c>
      <c r="N40" s="44">
        <v>8.34</v>
      </c>
      <c r="O40" s="44">
        <v>7.88</v>
      </c>
      <c r="P40" s="44">
        <v>7.48</v>
      </c>
      <c r="Q40" s="44">
        <v>7.13</v>
      </c>
      <c r="R40" s="44">
        <v>6.83</v>
      </c>
      <c r="S40" s="44">
        <v>6.56</v>
      </c>
      <c r="T40" s="44">
        <v>6.32</v>
      </c>
      <c r="U40" s="44">
        <v>6.1</v>
      </c>
      <c r="V40" s="44">
        <v>5.91</v>
      </c>
      <c r="W40" s="44">
        <v>5.74</v>
      </c>
      <c r="X40" s="44">
        <v>5.58</v>
      </c>
      <c r="Y40" s="44">
        <v>5.44</v>
      </c>
      <c r="Z40" s="44">
        <v>5.31</v>
      </c>
      <c r="AA40" s="44">
        <v>5.19</v>
      </c>
      <c r="AB40" s="44">
        <v>5.08</v>
      </c>
      <c r="AC40" s="44">
        <v>4.9800000000000004</v>
      </c>
      <c r="AD40" s="44">
        <v>4.8899999999999997</v>
      </c>
      <c r="AE40" s="44">
        <v>4.8</v>
      </c>
      <c r="AF40" s="44">
        <v>4.72</v>
      </c>
      <c r="AG40" s="44">
        <v>4.6500000000000004</v>
      </c>
      <c r="AH40" s="44">
        <v>4.59</v>
      </c>
      <c r="AI40" s="44">
        <v>4.53</v>
      </c>
      <c r="AJ40" s="44">
        <v>4.47</v>
      </c>
      <c r="AK40" s="44">
        <v>4.42</v>
      </c>
      <c r="AL40" s="44">
        <v>4.3899999999999997</v>
      </c>
      <c r="AM40" s="44"/>
      <c r="AN40" s="44"/>
      <c r="AO40" s="44"/>
      <c r="AP40" s="44"/>
      <c r="AQ40" s="44"/>
      <c r="AR40" s="44"/>
      <c r="AS40" s="44"/>
      <c r="AT40" s="44"/>
      <c r="AU40" s="44"/>
      <c r="AV40" s="44"/>
      <c r="AW40" s="44"/>
      <c r="AX40" s="44"/>
      <c r="AY40" s="44"/>
    </row>
    <row r="41" spans="1:51" x14ac:dyDescent="0.25">
      <c r="A41" s="43">
        <v>30</v>
      </c>
      <c r="B41" s="44">
        <v>88.74</v>
      </c>
      <c r="C41" s="44">
        <v>45.2</v>
      </c>
      <c r="D41" s="44">
        <v>30.69</v>
      </c>
      <c r="E41" s="44">
        <v>23.44</v>
      </c>
      <c r="F41" s="44">
        <v>19.09</v>
      </c>
      <c r="G41" s="44">
        <v>16.2</v>
      </c>
      <c r="H41" s="44">
        <v>14.14</v>
      </c>
      <c r="I41" s="44">
        <v>12.59</v>
      </c>
      <c r="J41" s="44">
        <v>11.39</v>
      </c>
      <c r="K41" s="44">
        <v>10.44</v>
      </c>
      <c r="L41" s="44">
        <v>9.66</v>
      </c>
      <c r="M41" s="44">
        <v>9.01</v>
      </c>
      <c r="N41" s="44">
        <v>8.4600000000000009</v>
      </c>
      <c r="O41" s="44">
        <v>7.99</v>
      </c>
      <c r="P41" s="44">
        <v>7.59</v>
      </c>
      <c r="Q41" s="44">
        <v>7.24</v>
      </c>
      <c r="R41" s="44">
        <v>6.93</v>
      </c>
      <c r="S41" s="44">
        <v>6.65</v>
      </c>
      <c r="T41" s="44">
        <v>6.41</v>
      </c>
      <c r="U41" s="44">
        <v>6.19</v>
      </c>
      <c r="V41" s="44">
        <v>6</v>
      </c>
      <c r="W41" s="44">
        <v>5.82</v>
      </c>
      <c r="X41" s="44">
        <v>5.66</v>
      </c>
      <c r="Y41" s="44">
        <v>5.52</v>
      </c>
      <c r="Z41" s="44">
        <v>5.39</v>
      </c>
      <c r="AA41" s="44">
        <v>5.27</v>
      </c>
      <c r="AB41" s="44">
        <v>5.16</v>
      </c>
      <c r="AC41" s="44">
        <v>5.0599999999999996</v>
      </c>
      <c r="AD41" s="44">
        <v>4.96</v>
      </c>
      <c r="AE41" s="44">
        <v>4.88</v>
      </c>
      <c r="AF41" s="44">
        <v>4.8</v>
      </c>
      <c r="AG41" s="44">
        <v>4.7300000000000004</v>
      </c>
      <c r="AH41" s="44">
        <v>4.67</v>
      </c>
      <c r="AI41" s="44">
        <v>4.5999999999999996</v>
      </c>
      <c r="AJ41" s="44">
        <v>4.55</v>
      </c>
      <c r="AK41" s="44">
        <v>4.5199999999999996</v>
      </c>
      <c r="AL41" s="44"/>
      <c r="AM41" s="44"/>
      <c r="AN41" s="44"/>
      <c r="AO41" s="44"/>
      <c r="AP41" s="44"/>
      <c r="AQ41" s="44"/>
      <c r="AR41" s="44"/>
      <c r="AS41" s="44"/>
      <c r="AT41" s="44"/>
      <c r="AU41" s="44"/>
      <c r="AV41" s="44"/>
      <c r="AW41" s="44"/>
      <c r="AX41" s="44"/>
      <c r="AY41" s="44"/>
    </row>
    <row r="42" spans="1:51" x14ac:dyDescent="0.25">
      <c r="A42" s="43">
        <v>31</v>
      </c>
      <c r="B42" s="44">
        <v>90</v>
      </c>
      <c r="C42" s="44">
        <v>45.84</v>
      </c>
      <c r="D42" s="44">
        <v>31.12</v>
      </c>
      <c r="E42" s="44">
        <v>23.77</v>
      </c>
      <c r="F42" s="44">
        <v>19.36</v>
      </c>
      <c r="G42" s="44">
        <v>16.43</v>
      </c>
      <c r="H42" s="44">
        <v>14.34</v>
      </c>
      <c r="I42" s="44">
        <v>12.77</v>
      </c>
      <c r="J42" s="44">
        <v>11.56</v>
      </c>
      <c r="K42" s="44">
        <v>10.59</v>
      </c>
      <c r="L42" s="44">
        <v>9.7899999999999991</v>
      </c>
      <c r="M42" s="44">
        <v>9.14</v>
      </c>
      <c r="N42" s="44">
        <v>8.58</v>
      </c>
      <c r="O42" s="44">
        <v>8.11</v>
      </c>
      <c r="P42" s="44">
        <v>7.7</v>
      </c>
      <c r="Q42" s="44">
        <v>7.34</v>
      </c>
      <c r="R42" s="44">
        <v>7.03</v>
      </c>
      <c r="S42" s="44">
        <v>6.75</v>
      </c>
      <c r="T42" s="44">
        <v>6.51</v>
      </c>
      <c r="U42" s="44">
        <v>6.29</v>
      </c>
      <c r="V42" s="44">
        <v>6.09</v>
      </c>
      <c r="W42" s="44">
        <v>5.91</v>
      </c>
      <c r="X42" s="44">
        <v>5.75</v>
      </c>
      <c r="Y42" s="44">
        <v>5.6</v>
      </c>
      <c r="Z42" s="44">
        <v>5.47</v>
      </c>
      <c r="AA42" s="44">
        <v>5.35</v>
      </c>
      <c r="AB42" s="44">
        <v>5.24</v>
      </c>
      <c r="AC42" s="44">
        <v>5.14</v>
      </c>
      <c r="AD42" s="44">
        <v>5.05</v>
      </c>
      <c r="AE42" s="44">
        <v>4.96</v>
      </c>
      <c r="AF42" s="44">
        <v>4.88</v>
      </c>
      <c r="AG42" s="44">
        <v>4.8099999999999996</v>
      </c>
      <c r="AH42" s="44">
        <v>4.75</v>
      </c>
      <c r="AI42" s="44">
        <v>4.6900000000000004</v>
      </c>
      <c r="AJ42" s="44">
        <v>4.6500000000000004</v>
      </c>
      <c r="AK42" s="44"/>
      <c r="AL42" s="44"/>
      <c r="AM42" s="44"/>
      <c r="AN42" s="44"/>
      <c r="AO42" s="44"/>
      <c r="AP42" s="44"/>
      <c r="AQ42" s="44"/>
      <c r="AR42" s="44"/>
      <c r="AS42" s="44"/>
      <c r="AT42" s="44"/>
      <c r="AU42" s="44"/>
      <c r="AV42" s="44"/>
      <c r="AW42" s="44"/>
      <c r="AX42" s="44"/>
      <c r="AY42" s="44"/>
    </row>
    <row r="43" spans="1:51" x14ac:dyDescent="0.25">
      <c r="A43" s="43">
        <v>32</v>
      </c>
      <c r="B43" s="44">
        <v>91.27</v>
      </c>
      <c r="C43" s="44">
        <v>46.48</v>
      </c>
      <c r="D43" s="44">
        <v>31.56</v>
      </c>
      <c r="E43" s="44">
        <v>24.11</v>
      </c>
      <c r="F43" s="44">
        <v>19.64</v>
      </c>
      <c r="G43" s="44">
        <v>16.670000000000002</v>
      </c>
      <c r="H43" s="44">
        <v>14.54</v>
      </c>
      <c r="I43" s="44">
        <v>12.96</v>
      </c>
      <c r="J43" s="44">
        <v>11.72</v>
      </c>
      <c r="K43" s="44">
        <v>10.74</v>
      </c>
      <c r="L43" s="44">
        <v>9.94</v>
      </c>
      <c r="M43" s="44">
        <v>9.27</v>
      </c>
      <c r="N43" s="44">
        <v>8.7100000000000009</v>
      </c>
      <c r="O43" s="44">
        <v>8.23</v>
      </c>
      <c r="P43" s="44">
        <v>7.81</v>
      </c>
      <c r="Q43" s="44">
        <v>7.45</v>
      </c>
      <c r="R43" s="44">
        <v>7.13</v>
      </c>
      <c r="S43" s="44">
        <v>6.85</v>
      </c>
      <c r="T43" s="44">
        <v>6.61</v>
      </c>
      <c r="U43" s="44">
        <v>6.38</v>
      </c>
      <c r="V43" s="44">
        <v>6.18</v>
      </c>
      <c r="W43" s="44">
        <v>6</v>
      </c>
      <c r="X43" s="44">
        <v>5.84</v>
      </c>
      <c r="Y43" s="44">
        <v>5.69</v>
      </c>
      <c r="Z43" s="44">
        <v>5.56</v>
      </c>
      <c r="AA43" s="44">
        <v>5.44</v>
      </c>
      <c r="AB43" s="44">
        <v>5.32</v>
      </c>
      <c r="AC43" s="44">
        <v>5.22</v>
      </c>
      <c r="AD43" s="44">
        <v>5.13</v>
      </c>
      <c r="AE43" s="44">
        <v>5.04</v>
      </c>
      <c r="AF43" s="44">
        <v>4.97</v>
      </c>
      <c r="AG43" s="44">
        <v>4.8899999999999997</v>
      </c>
      <c r="AH43" s="44">
        <v>4.83</v>
      </c>
      <c r="AI43" s="44">
        <v>4.79</v>
      </c>
      <c r="AJ43" s="44"/>
      <c r="AK43" s="44"/>
      <c r="AL43" s="44"/>
      <c r="AM43" s="44"/>
      <c r="AN43" s="44"/>
      <c r="AO43" s="44"/>
      <c r="AP43" s="44"/>
      <c r="AQ43" s="44"/>
      <c r="AR43" s="44"/>
      <c r="AS43" s="44"/>
      <c r="AT43" s="44"/>
      <c r="AU43" s="44"/>
      <c r="AV43" s="44"/>
      <c r="AW43" s="44"/>
      <c r="AX43" s="44"/>
      <c r="AY43" s="44"/>
    </row>
    <row r="44" spans="1:51" x14ac:dyDescent="0.25">
      <c r="A44" s="43">
        <v>33</v>
      </c>
      <c r="B44" s="44">
        <v>92.55</v>
      </c>
      <c r="C44" s="44">
        <v>47.14</v>
      </c>
      <c r="D44" s="44">
        <v>32.01</v>
      </c>
      <c r="E44" s="44">
        <v>24.45</v>
      </c>
      <c r="F44" s="44">
        <v>19.920000000000002</v>
      </c>
      <c r="G44" s="44">
        <v>16.899999999999999</v>
      </c>
      <c r="H44" s="44">
        <v>14.75</v>
      </c>
      <c r="I44" s="44">
        <v>13.14</v>
      </c>
      <c r="J44" s="44">
        <v>11.89</v>
      </c>
      <c r="K44" s="44">
        <v>10.89</v>
      </c>
      <c r="L44" s="44">
        <v>10.08</v>
      </c>
      <c r="M44" s="44">
        <v>9.4</v>
      </c>
      <c r="N44" s="44">
        <v>8.83</v>
      </c>
      <c r="O44" s="44">
        <v>8.35</v>
      </c>
      <c r="P44" s="44">
        <v>7.93</v>
      </c>
      <c r="Q44" s="44">
        <v>7.56</v>
      </c>
      <c r="R44" s="44">
        <v>7.24</v>
      </c>
      <c r="S44" s="44">
        <v>6.96</v>
      </c>
      <c r="T44" s="44">
        <v>6.7</v>
      </c>
      <c r="U44" s="44">
        <v>6.48</v>
      </c>
      <c r="V44" s="44">
        <v>6.28</v>
      </c>
      <c r="W44" s="44">
        <v>6.1</v>
      </c>
      <c r="X44" s="44">
        <v>5.93</v>
      </c>
      <c r="Y44" s="44">
        <v>5.78</v>
      </c>
      <c r="Z44" s="44">
        <v>5.65</v>
      </c>
      <c r="AA44" s="44">
        <v>5.52</v>
      </c>
      <c r="AB44" s="44">
        <v>5.41</v>
      </c>
      <c r="AC44" s="44">
        <v>5.31</v>
      </c>
      <c r="AD44" s="44">
        <v>5.22</v>
      </c>
      <c r="AE44" s="44">
        <v>5.13</v>
      </c>
      <c r="AF44" s="44">
        <v>5.05</v>
      </c>
      <c r="AG44" s="44">
        <v>4.9800000000000004</v>
      </c>
      <c r="AH44" s="44">
        <v>4.93</v>
      </c>
      <c r="AI44" s="44"/>
      <c r="AJ44" s="44"/>
      <c r="AK44" s="44"/>
      <c r="AL44" s="44"/>
      <c r="AM44" s="44"/>
      <c r="AN44" s="44"/>
      <c r="AO44" s="44"/>
      <c r="AP44" s="44"/>
      <c r="AQ44" s="44"/>
      <c r="AR44" s="44"/>
      <c r="AS44" s="44"/>
      <c r="AT44" s="44"/>
      <c r="AU44" s="44"/>
      <c r="AV44" s="44"/>
      <c r="AW44" s="44"/>
      <c r="AX44" s="44"/>
      <c r="AY44" s="44"/>
    </row>
    <row r="45" spans="1:51" x14ac:dyDescent="0.25">
      <c r="A45" s="43">
        <v>34</v>
      </c>
      <c r="B45" s="44">
        <v>93.85</v>
      </c>
      <c r="C45" s="44">
        <v>47.8</v>
      </c>
      <c r="D45" s="44">
        <v>32.46</v>
      </c>
      <c r="E45" s="44">
        <v>24.8</v>
      </c>
      <c r="F45" s="44">
        <v>20.2</v>
      </c>
      <c r="G45" s="44">
        <v>17.14</v>
      </c>
      <c r="H45" s="44">
        <v>14.96</v>
      </c>
      <c r="I45" s="44">
        <v>13.33</v>
      </c>
      <c r="J45" s="44">
        <v>12.06</v>
      </c>
      <c r="K45" s="44">
        <v>11.05</v>
      </c>
      <c r="L45" s="44">
        <v>10.23</v>
      </c>
      <c r="M45" s="44">
        <v>9.5399999999999991</v>
      </c>
      <c r="N45" s="44">
        <v>8.9600000000000009</v>
      </c>
      <c r="O45" s="44">
        <v>8.4700000000000006</v>
      </c>
      <c r="P45" s="44">
        <v>8.0399999999999991</v>
      </c>
      <c r="Q45" s="44">
        <v>7.67</v>
      </c>
      <c r="R45" s="44">
        <v>7.35</v>
      </c>
      <c r="S45" s="44">
        <v>7.06</v>
      </c>
      <c r="T45" s="44">
        <v>6.81</v>
      </c>
      <c r="U45" s="44">
        <v>6.58</v>
      </c>
      <c r="V45" s="44">
        <v>6.37</v>
      </c>
      <c r="W45" s="44">
        <v>6.19</v>
      </c>
      <c r="X45" s="44">
        <v>6.03</v>
      </c>
      <c r="Y45" s="44">
        <v>5.88</v>
      </c>
      <c r="Z45" s="44">
        <v>5.74</v>
      </c>
      <c r="AA45" s="44">
        <v>5.62</v>
      </c>
      <c r="AB45" s="44">
        <v>5.5</v>
      </c>
      <c r="AC45" s="44">
        <v>5.4</v>
      </c>
      <c r="AD45" s="44">
        <v>5.31</v>
      </c>
      <c r="AE45" s="44">
        <v>5.22</v>
      </c>
      <c r="AF45" s="44">
        <v>5.14</v>
      </c>
      <c r="AG45" s="44">
        <v>5.09</v>
      </c>
      <c r="AH45" s="44"/>
      <c r="AI45" s="44"/>
      <c r="AJ45" s="44"/>
      <c r="AK45" s="44"/>
      <c r="AL45" s="44"/>
      <c r="AM45" s="44"/>
      <c r="AN45" s="44"/>
      <c r="AO45" s="44"/>
      <c r="AP45" s="44"/>
      <c r="AQ45" s="44"/>
      <c r="AR45" s="44"/>
      <c r="AS45" s="44"/>
      <c r="AT45" s="44"/>
      <c r="AU45" s="44"/>
      <c r="AV45" s="44"/>
      <c r="AW45" s="44"/>
      <c r="AX45" s="44"/>
      <c r="AY45" s="44"/>
    </row>
    <row r="46" spans="1:51" x14ac:dyDescent="0.25">
      <c r="A46" s="43">
        <v>35</v>
      </c>
      <c r="B46" s="44">
        <v>95.17</v>
      </c>
      <c r="C46" s="44">
        <v>48.47</v>
      </c>
      <c r="D46" s="44">
        <v>32.92</v>
      </c>
      <c r="E46" s="44">
        <v>25.15</v>
      </c>
      <c r="F46" s="44">
        <v>20.49</v>
      </c>
      <c r="G46" s="44">
        <v>17.39</v>
      </c>
      <c r="H46" s="44">
        <v>15.17</v>
      </c>
      <c r="I46" s="44">
        <v>13.52</v>
      </c>
      <c r="J46" s="44">
        <v>12.23</v>
      </c>
      <c r="K46" s="44">
        <v>11.21</v>
      </c>
      <c r="L46" s="44">
        <v>10.37</v>
      </c>
      <c r="M46" s="44">
        <v>9.68</v>
      </c>
      <c r="N46" s="44">
        <v>9.09</v>
      </c>
      <c r="O46" s="44">
        <v>8.59</v>
      </c>
      <c r="P46" s="44">
        <v>8.16</v>
      </c>
      <c r="Q46" s="44">
        <v>7.79</v>
      </c>
      <c r="R46" s="44">
        <v>7.46</v>
      </c>
      <c r="S46" s="44">
        <v>7.17</v>
      </c>
      <c r="T46" s="44">
        <v>6.91</v>
      </c>
      <c r="U46" s="44">
        <v>6.68</v>
      </c>
      <c r="V46" s="44">
        <v>6.47</v>
      </c>
      <c r="W46" s="44">
        <v>6.29</v>
      </c>
      <c r="X46" s="44">
        <v>6.12</v>
      </c>
      <c r="Y46" s="44">
        <v>5.97</v>
      </c>
      <c r="Z46" s="44">
        <v>5.83</v>
      </c>
      <c r="AA46" s="44">
        <v>5.71</v>
      </c>
      <c r="AB46" s="44">
        <v>5.6</v>
      </c>
      <c r="AC46" s="44">
        <v>5.5</v>
      </c>
      <c r="AD46" s="44">
        <v>5.4</v>
      </c>
      <c r="AE46" s="44">
        <v>5.32</v>
      </c>
      <c r="AF46" s="44">
        <v>5.25</v>
      </c>
      <c r="AG46" s="44"/>
      <c r="AH46" s="44"/>
      <c r="AI46" s="44"/>
      <c r="AJ46" s="44"/>
      <c r="AK46" s="44"/>
      <c r="AL46" s="44"/>
      <c r="AM46" s="44"/>
      <c r="AN46" s="44"/>
      <c r="AO46" s="44"/>
      <c r="AP46" s="44"/>
      <c r="AQ46" s="44"/>
      <c r="AR46" s="44"/>
      <c r="AS46" s="44"/>
      <c r="AT46" s="44"/>
      <c r="AU46" s="44"/>
      <c r="AV46" s="44"/>
      <c r="AW46" s="44"/>
      <c r="AX46" s="44"/>
      <c r="AY46" s="44"/>
    </row>
    <row r="47" spans="1:51" x14ac:dyDescent="0.25">
      <c r="A47" s="43">
        <v>36</v>
      </c>
      <c r="B47" s="44">
        <v>96.5</v>
      </c>
      <c r="C47" s="44">
        <v>49.15</v>
      </c>
      <c r="D47" s="44">
        <v>33.380000000000003</v>
      </c>
      <c r="E47" s="44">
        <v>25.5</v>
      </c>
      <c r="F47" s="44">
        <v>20.78</v>
      </c>
      <c r="G47" s="44">
        <v>17.63</v>
      </c>
      <c r="H47" s="44">
        <v>15.39</v>
      </c>
      <c r="I47" s="44">
        <v>13.71</v>
      </c>
      <c r="J47" s="44">
        <v>12.41</v>
      </c>
      <c r="K47" s="44">
        <v>11.37</v>
      </c>
      <c r="L47" s="44">
        <v>10.52</v>
      </c>
      <c r="M47" s="44">
        <v>9.82</v>
      </c>
      <c r="N47" s="44">
        <v>9.23</v>
      </c>
      <c r="O47" s="44">
        <v>8.7200000000000006</v>
      </c>
      <c r="P47" s="44">
        <v>8.2799999999999994</v>
      </c>
      <c r="Q47" s="44">
        <v>7.9</v>
      </c>
      <c r="R47" s="44">
        <v>7.57</v>
      </c>
      <c r="S47" s="44">
        <v>7.28</v>
      </c>
      <c r="T47" s="44">
        <v>7.02</v>
      </c>
      <c r="U47" s="44">
        <v>6.79</v>
      </c>
      <c r="V47" s="44">
        <v>6.58</v>
      </c>
      <c r="W47" s="44">
        <v>6.39</v>
      </c>
      <c r="X47" s="44">
        <v>6.22</v>
      </c>
      <c r="Y47" s="44">
        <v>6.07</v>
      </c>
      <c r="Z47" s="44">
        <v>5.93</v>
      </c>
      <c r="AA47" s="44">
        <v>5.81</v>
      </c>
      <c r="AB47" s="44">
        <v>5.7</v>
      </c>
      <c r="AC47" s="44">
        <v>5.59</v>
      </c>
      <c r="AD47" s="44">
        <v>5.5</v>
      </c>
      <c r="AE47" s="44">
        <v>5.43</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5">
      <c r="A48" s="43">
        <v>37</v>
      </c>
      <c r="B48" s="44">
        <v>97.85</v>
      </c>
      <c r="C48" s="44">
        <v>49.84</v>
      </c>
      <c r="D48" s="44">
        <v>33.85</v>
      </c>
      <c r="E48" s="44">
        <v>25.86</v>
      </c>
      <c r="F48" s="44">
        <v>21.07</v>
      </c>
      <c r="G48" s="44">
        <v>17.88</v>
      </c>
      <c r="H48" s="44">
        <v>15.61</v>
      </c>
      <c r="I48" s="44">
        <v>13.91</v>
      </c>
      <c r="J48" s="44">
        <v>12.59</v>
      </c>
      <c r="K48" s="44">
        <v>11.54</v>
      </c>
      <c r="L48" s="44">
        <v>10.68</v>
      </c>
      <c r="M48" s="44">
        <v>9.9600000000000009</v>
      </c>
      <c r="N48" s="44">
        <v>9.36</v>
      </c>
      <c r="O48" s="44">
        <v>8.85</v>
      </c>
      <c r="P48" s="44">
        <v>8.41</v>
      </c>
      <c r="Q48" s="44">
        <v>8.0299999999999994</v>
      </c>
      <c r="R48" s="44">
        <v>7.69</v>
      </c>
      <c r="S48" s="44">
        <v>7.39</v>
      </c>
      <c r="T48" s="44">
        <v>7.13</v>
      </c>
      <c r="U48" s="44">
        <v>6.89</v>
      </c>
      <c r="V48" s="44">
        <v>6.69</v>
      </c>
      <c r="W48" s="44">
        <v>6.5</v>
      </c>
      <c r="X48" s="44">
        <v>6.33</v>
      </c>
      <c r="Y48" s="44">
        <v>6.18</v>
      </c>
      <c r="Z48" s="44">
        <v>6.04</v>
      </c>
      <c r="AA48" s="44">
        <v>5.91</v>
      </c>
      <c r="AB48" s="44">
        <v>5.8</v>
      </c>
      <c r="AC48" s="44">
        <v>5.7</v>
      </c>
      <c r="AD48" s="44">
        <v>5.62</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5">
      <c r="A49" s="43">
        <v>38</v>
      </c>
      <c r="B49" s="44">
        <v>99.22</v>
      </c>
      <c r="C49" s="44">
        <v>50.55</v>
      </c>
      <c r="D49" s="44">
        <v>34.33</v>
      </c>
      <c r="E49" s="44">
        <v>26.23</v>
      </c>
      <c r="F49" s="44">
        <v>21.37</v>
      </c>
      <c r="G49" s="44">
        <v>18.14</v>
      </c>
      <c r="H49" s="44">
        <v>15.84</v>
      </c>
      <c r="I49" s="44">
        <v>14.11</v>
      </c>
      <c r="J49" s="44">
        <v>12.77</v>
      </c>
      <c r="K49" s="44">
        <v>11.7</v>
      </c>
      <c r="L49" s="44">
        <v>10.83</v>
      </c>
      <c r="M49" s="44">
        <v>10.11</v>
      </c>
      <c r="N49" s="44">
        <v>9.5</v>
      </c>
      <c r="O49" s="44">
        <v>8.98</v>
      </c>
      <c r="P49" s="44">
        <v>8.5399999999999991</v>
      </c>
      <c r="Q49" s="44">
        <v>8.15</v>
      </c>
      <c r="R49" s="44">
        <v>7.81</v>
      </c>
      <c r="S49" s="44">
        <v>7.51</v>
      </c>
      <c r="T49" s="44">
        <v>7.24</v>
      </c>
      <c r="U49" s="44">
        <v>7.01</v>
      </c>
      <c r="V49" s="44">
        <v>6.8</v>
      </c>
      <c r="W49" s="44">
        <v>6.61</v>
      </c>
      <c r="X49" s="44">
        <v>6.44</v>
      </c>
      <c r="Y49" s="44">
        <v>6.28</v>
      </c>
      <c r="Z49" s="44">
        <v>6.15</v>
      </c>
      <c r="AA49" s="44">
        <v>6.02</v>
      </c>
      <c r="AB49" s="44">
        <v>5.91</v>
      </c>
      <c r="AC49" s="44">
        <v>5.82</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5">
      <c r="A50" s="43">
        <v>39</v>
      </c>
      <c r="B50" s="44">
        <v>100.62</v>
      </c>
      <c r="C50" s="44">
        <v>51.26</v>
      </c>
      <c r="D50" s="44">
        <v>34.82</v>
      </c>
      <c r="E50" s="44">
        <v>26.6</v>
      </c>
      <c r="F50" s="44">
        <v>21.68</v>
      </c>
      <c r="G50" s="44">
        <v>18.399999999999999</v>
      </c>
      <c r="H50" s="44">
        <v>16.059999999999999</v>
      </c>
      <c r="I50" s="44">
        <v>14.32</v>
      </c>
      <c r="J50" s="44">
        <v>12.96</v>
      </c>
      <c r="K50" s="44">
        <v>11.88</v>
      </c>
      <c r="L50" s="44">
        <v>11</v>
      </c>
      <c r="M50" s="44">
        <v>10.26</v>
      </c>
      <c r="N50" s="44">
        <v>9.65</v>
      </c>
      <c r="O50" s="44">
        <v>9.1199999999999992</v>
      </c>
      <c r="P50" s="44">
        <v>8.67</v>
      </c>
      <c r="Q50" s="44">
        <v>8.2799999999999994</v>
      </c>
      <c r="R50" s="44">
        <v>7.93</v>
      </c>
      <c r="S50" s="44">
        <v>7.63</v>
      </c>
      <c r="T50" s="44">
        <v>7.36</v>
      </c>
      <c r="U50" s="44">
        <v>7.12</v>
      </c>
      <c r="V50" s="44">
        <v>6.91</v>
      </c>
      <c r="W50" s="44">
        <v>6.72</v>
      </c>
      <c r="X50" s="44">
        <v>6.55</v>
      </c>
      <c r="Y50" s="44">
        <v>6.4</v>
      </c>
      <c r="Z50" s="44">
        <v>6.26</v>
      </c>
      <c r="AA50" s="44">
        <v>6.13</v>
      </c>
      <c r="AB50" s="44">
        <v>6.03</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5">
      <c r="A51" s="43">
        <v>40</v>
      </c>
      <c r="B51" s="44">
        <v>102.03</v>
      </c>
      <c r="C51" s="44">
        <v>51.98</v>
      </c>
      <c r="D51" s="44">
        <v>35.31</v>
      </c>
      <c r="E51" s="44">
        <v>26.98</v>
      </c>
      <c r="F51" s="44">
        <v>21.99</v>
      </c>
      <c r="G51" s="44">
        <v>18.670000000000002</v>
      </c>
      <c r="H51" s="44">
        <v>16.3</v>
      </c>
      <c r="I51" s="44">
        <v>14.52</v>
      </c>
      <c r="J51" s="44">
        <v>13.15</v>
      </c>
      <c r="K51" s="44">
        <v>12.05</v>
      </c>
      <c r="L51" s="44">
        <v>11.16</v>
      </c>
      <c r="M51" s="44">
        <v>10.42</v>
      </c>
      <c r="N51" s="44">
        <v>9.8000000000000007</v>
      </c>
      <c r="O51" s="44">
        <v>9.26</v>
      </c>
      <c r="P51" s="44">
        <v>8.81</v>
      </c>
      <c r="Q51" s="44">
        <v>8.41</v>
      </c>
      <c r="R51" s="44">
        <v>8.06</v>
      </c>
      <c r="S51" s="44">
        <v>7.76</v>
      </c>
      <c r="T51" s="44">
        <v>7.49</v>
      </c>
      <c r="U51" s="44">
        <v>7.25</v>
      </c>
      <c r="V51" s="44">
        <v>7.03</v>
      </c>
      <c r="W51" s="44">
        <v>6.84</v>
      </c>
      <c r="X51" s="44">
        <v>6.67</v>
      </c>
      <c r="Y51" s="44">
        <v>6.52</v>
      </c>
      <c r="Z51" s="44">
        <v>6.38</v>
      </c>
      <c r="AA51" s="44">
        <v>6.26</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5">
      <c r="A52" s="43">
        <v>41</v>
      </c>
      <c r="B52" s="44">
        <v>103.47</v>
      </c>
      <c r="C52" s="44">
        <v>52.72</v>
      </c>
      <c r="D52" s="44">
        <v>35.81</v>
      </c>
      <c r="E52" s="44">
        <v>27.37</v>
      </c>
      <c r="F52" s="44">
        <v>22.31</v>
      </c>
      <c r="G52" s="44">
        <v>18.940000000000001</v>
      </c>
      <c r="H52" s="44">
        <v>16.54</v>
      </c>
      <c r="I52" s="44">
        <v>14.74</v>
      </c>
      <c r="J52" s="44">
        <v>13.35</v>
      </c>
      <c r="K52" s="44">
        <v>12.24</v>
      </c>
      <c r="L52" s="44">
        <v>11.33</v>
      </c>
      <c r="M52" s="44">
        <v>10.58</v>
      </c>
      <c r="N52" s="44">
        <v>9.9499999999999993</v>
      </c>
      <c r="O52" s="44">
        <v>9.41</v>
      </c>
      <c r="P52" s="44">
        <v>8.9499999999999993</v>
      </c>
      <c r="Q52" s="44">
        <v>8.5500000000000007</v>
      </c>
      <c r="R52" s="44">
        <v>8.1999999999999993</v>
      </c>
      <c r="S52" s="44">
        <v>7.89</v>
      </c>
      <c r="T52" s="44">
        <v>7.62</v>
      </c>
      <c r="U52" s="44">
        <v>7.38</v>
      </c>
      <c r="V52" s="44">
        <v>7.16</v>
      </c>
      <c r="W52" s="44">
        <v>6.97</v>
      </c>
      <c r="X52" s="44">
        <v>6.8</v>
      </c>
      <c r="Y52" s="44">
        <v>6.64</v>
      </c>
      <c r="Z52" s="44">
        <v>6.51</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5">
      <c r="A53" s="43">
        <v>42</v>
      </c>
      <c r="B53" s="44">
        <v>104.94</v>
      </c>
      <c r="C53" s="44">
        <v>53.47</v>
      </c>
      <c r="D53" s="44">
        <v>36.33</v>
      </c>
      <c r="E53" s="44">
        <v>27.76</v>
      </c>
      <c r="F53" s="44">
        <v>22.63</v>
      </c>
      <c r="G53" s="44">
        <v>19.21</v>
      </c>
      <c r="H53" s="44">
        <v>16.78</v>
      </c>
      <c r="I53" s="44">
        <v>14.96</v>
      </c>
      <c r="J53" s="44">
        <v>13.55</v>
      </c>
      <c r="K53" s="44">
        <v>12.42</v>
      </c>
      <c r="L53" s="44">
        <v>11.51</v>
      </c>
      <c r="M53" s="44">
        <v>10.75</v>
      </c>
      <c r="N53" s="44">
        <v>10.11</v>
      </c>
      <c r="O53" s="44">
        <v>9.56</v>
      </c>
      <c r="P53" s="44">
        <v>9.1</v>
      </c>
      <c r="Q53" s="44">
        <v>8.69</v>
      </c>
      <c r="R53" s="44">
        <v>8.34</v>
      </c>
      <c r="S53" s="44">
        <v>8.0299999999999994</v>
      </c>
      <c r="T53" s="44">
        <v>7.75</v>
      </c>
      <c r="U53" s="44">
        <v>7.51</v>
      </c>
      <c r="V53" s="44">
        <v>7.3</v>
      </c>
      <c r="W53" s="44">
        <v>7.1</v>
      </c>
      <c r="X53" s="44">
        <v>6.93</v>
      </c>
      <c r="Y53" s="44">
        <v>6.78</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5">
      <c r="A54" s="43">
        <v>43</v>
      </c>
      <c r="B54" s="44">
        <v>106.43</v>
      </c>
      <c r="C54" s="44">
        <v>54.24</v>
      </c>
      <c r="D54" s="44">
        <v>36.85</v>
      </c>
      <c r="E54" s="44">
        <v>28.16</v>
      </c>
      <c r="F54" s="44">
        <v>22.96</v>
      </c>
      <c r="G54" s="44">
        <v>19.5</v>
      </c>
      <c r="H54" s="44">
        <v>17.03</v>
      </c>
      <c r="I54" s="44">
        <v>15.19</v>
      </c>
      <c r="J54" s="44">
        <v>13.76</v>
      </c>
      <c r="K54" s="44">
        <v>12.62</v>
      </c>
      <c r="L54" s="44">
        <v>11.69</v>
      </c>
      <c r="M54" s="44">
        <v>10.92</v>
      </c>
      <c r="N54" s="44">
        <v>10.27</v>
      </c>
      <c r="O54" s="44">
        <v>9.7200000000000006</v>
      </c>
      <c r="P54" s="44">
        <v>9.25</v>
      </c>
      <c r="Q54" s="44">
        <v>8.84</v>
      </c>
      <c r="R54" s="44">
        <v>8.49</v>
      </c>
      <c r="S54" s="44">
        <v>8.17</v>
      </c>
      <c r="T54" s="44">
        <v>7.9</v>
      </c>
      <c r="U54" s="44">
        <v>7.65</v>
      </c>
      <c r="V54" s="44">
        <v>7.44</v>
      </c>
      <c r="W54" s="44">
        <v>7.24</v>
      </c>
      <c r="X54" s="44">
        <v>7.08</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5">
      <c r="A55" s="43">
        <v>44</v>
      </c>
      <c r="B55" s="44">
        <v>107.94</v>
      </c>
      <c r="C55" s="44">
        <v>55.01</v>
      </c>
      <c r="D55" s="44">
        <v>37.380000000000003</v>
      </c>
      <c r="E55" s="44">
        <v>28.57</v>
      </c>
      <c r="F55" s="44">
        <v>23.3</v>
      </c>
      <c r="G55" s="44">
        <v>19.79</v>
      </c>
      <c r="H55" s="44">
        <v>17.29</v>
      </c>
      <c r="I55" s="44">
        <v>15.42</v>
      </c>
      <c r="J55" s="44">
        <v>13.97</v>
      </c>
      <c r="K55" s="44">
        <v>12.81</v>
      </c>
      <c r="L55" s="44">
        <v>11.87</v>
      </c>
      <c r="M55" s="44">
        <v>11.1</v>
      </c>
      <c r="N55" s="44">
        <v>10.44</v>
      </c>
      <c r="O55" s="44">
        <v>9.89</v>
      </c>
      <c r="P55" s="44">
        <v>9.41</v>
      </c>
      <c r="Q55" s="44">
        <v>9</v>
      </c>
      <c r="R55" s="44">
        <v>8.64</v>
      </c>
      <c r="S55" s="44">
        <v>8.33</v>
      </c>
      <c r="T55" s="44">
        <v>8.0500000000000007</v>
      </c>
      <c r="U55" s="44">
        <v>7.8</v>
      </c>
      <c r="V55" s="44">
        <v>7.58</v>
      </c>
      <c r="W55" s="44">
        <v>7.4</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5">
      <c r="A56" s="43">
        <v>45</v>
      </c>
      <c r="B56" s="44">
        <v>109.47</v>
      </c>
      <c r="C56" s="44">
        <v>55.8</v>
      </c>
      <c r="D56" s="44">
        <v>37.92</v>
      </c>
      <c r="E56" s="44">
        <v>28.99</v>
      </c>
      <c r="F56" s="44">
        <v>23.64</v>
      </c>
      <c r="G56" s="44">
        <v>20.079999999999998</v>
      </c>
      <c r="H56" s="44">
        <v>17.55</v>
      </c>
      <c r="I56" s="44">
        <v>15.66</v>
      </c>
      <c r="J56" s="44">
        <v>14.19</v>
      </c>
      <c r="K56" s="44">
        <v>13.02</v>
      </c>
      <c r="L56" s="44">
        <v>12.07</v>
      </c>
      <c r="M56" s="44">
        <v>11.28</v>
      </c>
      <c r="N56" s="44">
        <v>10.62</v>
      </c>
      <c r="O56" s="44">
        <v>10.06</v>
      </c>
      <c r="P56" s="44">
        <v>9.58</v>
      </c>
      <c r="Q56" s="44">
        <v>9.17</v>
      </c>
      <c r="R56" s="44">
        <v>8.8000000000000007</v>
      </c>
      <c r="S56" s="44">
        <v>8.49</v>
      </c>
      <c r="T56" s="44">
        <v>8.2100000000000009</v>
      </c>
      <c r="U56" s="44">
        <v>7.96</v>
      </c>
      <c r="V56" s="44">
        <v>7.75</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5">
      <c r="A57" s="43">
        <v>46</v>
      </c>
      <c r="B57" s="44">
        <v>111.02</v>
      </c>
      <c r="C57" s="44">
        <v>56.6</v>
      </c>
      <c r="D57" s="44">
        <v>38.47</v>
      </c>
      <c r="E57" s="44">
        <v>29.42</v>
      </c>
      <c r="F57" s="44">
        <v>24</v>
      </c>
      <c r="G57" s="44">
        <v>20.39</v>
      </c>
      <c r="H57" s="44">
        <v>17.82</v>
      </c>
      <c r="I57" s="44">
        <v>15.9</v>
      </c>
      <c r="J57" s="44">
        <v>14.42</v>
      </c>
      <c r="K57" s="44">
        <v>13.23</v>
      </c>
      <c r="L57" s="44">
        <v>12.27</v>
      </c>
      <c r="M57" s="44">
        <v>11.48</v>
      </c>
      <c r="N57" s="44">
        <v>10.81</v>
      </c>
      <c r="O57" s="44">
        <v>10.24</v>
      </c>
      <c r="P57" s="44">
        <v>9.76</v>
      </c>
      <c r="Q57" s="44">
        <v>9.34</v>
      </c>
      <c r="R57" s="44">
        <v>8.9700000000000006</v>
      </c>
      <c r="S57" s="44">
        <v>8.65</v>
      </c>
      <c r="T57" s="44">
        <v>8.3699999999999992</v>
      </c>
      <c r="U57" s="44">
        <v>8.1300000000000008</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5">
      <c r="A58" s="43">
        <v>47</v>
      </c>
      <c r="B58" s="44">
        <v>112.6</v>
      </c>
      <c r="C58" s="44">
        <v>57.42</v>
      </c>
      <c r="D58" s="44">
        <v>39.04</v>
      </c>
      <c r="E58" s="44">
        <v>29.86</v>
      </c>
      <c r="F58" s="44">
        <v>24.36</v>
      </c>
      <c r="G58" s="44">
        <v>20.7</v>
      </c>
      <c r="H58" s="44">
        <v>18.100000000000001</v>
      </c>
      <c r="I58" s="44">
        <v>16.16</v>
      </c>
      <c r="J58" s="44">
        <v>14.65</v>
      </c>
      <c r="K58" s="44">
        <v>13.46</v>
      </c>
      <c r="L58" s="44">
        <v>12.48</v>
      </c>
      <c r="M58" s="44">
        <v>11.68</v>
      </c>
      <c r="N58" s="44">
        <v>11.01</v>
      </c>
      <c r="O58" s="44">
        <v>10.43</v>
      </c>
      <c r="P58" s="44">
        <v>9.9499999999999993</v>
      </c>
      <c r="Q58" s="44">
        <v>9.52</v>
      </c>
      <c r="R58" s="44">
        <v>9.16</v>
      </c>
      <c r="S58" s="44">
        <v>8.83</v>
      </c>
      <c r="T58" s="44">
        <v>8.5500000000000007</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5">
      <c r="A59" s="43">
        <v>48</v>
      </c>
      <c r="B59" s="44">
        <v>114.21</v>
      </c>
      <c r="C59" s="44">
        <v>58.25</v>
      </c>
      <c r="D59" s="44">
        <v>39.61</v>
      </c>
      <c r="E59" s="44">
        <v>30.31</v>
      </c>
      <c r="F59" s="44">
        <v>24.73</v>
      </c>
      <c r="G59" s="44">
        <v>21.03</v>
      </c>
      <c r="H59" s="44">
        <v>18.39</v>
      </c>
      <c r="I59" s="44">
        <v>16.420000000000002</v>
      </c>
      <c r="J59" s="44">
        <v>14.9</v>
      </c>
      <c r="K59" s="44">
        <v>13.69</v>
      </c>
      <c r="L59" s="44">
        <v>12.7</v>
      </c>
      <c r="M59" s="44">
        <v>11.89</v>
      </c>
      <c r="N59" s="44">
        <v>11.21</v>
      </c>
      <c r="O59" s="44">
        <v>10.64</v>
      </c>
      <c r="P59" s="44">
        <v>10.14</v>
      </c>
      <c r="Q59" s="44">
        <v>9.7200000000000006</v>
      </c>
      <c r="R59" s="44">
        <v>9.34</v>
      </c>
      <c r="S59" s="44">
        <v>9.02</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5">
      <c r="A60" s="43">
        <v>49</v>
      </c>
      <c r="B60" s="44">
        <v>115.83</v>
      </c>
      <c r="C60" s="44">
        <v>59.09</v>
      </c>
      <c r="D60" s="44">
        <v>40.19</v>
      </c>
      <c r="E60" s="44">
        <v>30.76</v>
      </c>
      <c r="F60" s="44">
        <v>25.11</v>
      </c>
      <c r="G60" s="44">
        <v>21.36</v>
      </c>
      <c r="H60" s="44">
        <v>18.690000000000001</v>
      </c>
      <c r="I60" s="44">
        <v>16.690000000000001</v>
      </c>
      <c r="J60" s="44">
        <v>15.15</v>
      </c>
      <c r="K60" s="44">
        <v>13.93</v>
      </c>
      <c r="L60" s="44">
        <v>12.93</v>
      </c>
      <c r="M60" s="44">
        <v>12.11</v>
      </c>
      <c r="N60" s="44">
        <v>11.43</v>
      </c>
      <c r="O60" s="44">
        <v>10.84</v>
      </c>
      <c r="P60" s="44">
        <v>10.35</v>
      </c>
      <c r="Q60" s="44">
        <v>9.92</v>
      </c>
      <c r="R60" s="44">
        <v>9.5500000000000007</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5">
      <c r="A61" s="43">
        <v>50</v>
      </c>
      <c r="B61" s="44">
        <v>117.47</v>
      </c>
      <c r="C61" s="44">
        <v>59.94</v>
      </c>
      <c r="D61" s="44">
        <v>40.78</v>
      </c>
      <c r="E61" s="44">
        <v>31.22</v>
      </c>
      <c r="F61" s="44">
        <v>25.5</v>
      </c>
      <c r="G61" s="44">
        <v>21.7</v>
      </c>
      <c r="H61" s="44">
        <v>18.989999999999998</v>
      </c>
      <c r="I61" s="44">
        <v>16.98</v>
      </c>
      <c r="J61" s="44">
        <v>15.42</v>
      </c>
      <c r="K61" s="44">
        <v>14.18</v>
      </c>
      <c r="L61" s="44">
        <v>13.17</v>
      </c>
      <c r="M61" s="44">
        <v>12.34</v>
      </c>
      <c r="N61" s="44">
        <v>11.65</v>
      </c>
      <c r="O61" s="44">
        <v>11.06</v>
      </c>
      <c r="P61" s="44">
        <v>10.56</v>
      </c>
      <c r="Q61" s="44">
        <v>10.130000000000001</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5">
      <c r="A62" s="43">
        <v>51</v>
      </c>
      <c r="B62" s="44">
        <v>119.13</v>
      </c>
      <c r="C62" s="44">
        <v>60.81</v>
      </c>
      <c r="D62" s="44">
        <v>41.39</v>
      </c>
      <c r="E62" s="44">
        <v>31.7</v>
      </c>
      <c r="F62" s="44">
        <v>25.9</v>
      </c>
      <c r="G62" s="44">
        <v>22.05</v>
      </c>
      <c r="H62" s="44">
        <v>19.309999999999999</v>
      </c>
      <c r="I62" s="44">
        <v>17.27</v>
      </c>
      <c r="J62" s="44">
        <v>15.69</v>
      </c>
      <c r="K62" s="44">
        <v>14.44</v>
      </c>
      <c r="L62" s="44">
        <v>13.43</v>
      </c>
      <c r="M62" s="44">
        <v>12.59</v>
      </c>
      <c r="N62" s="44">
        <v>11.89</v>
      </c>
      <c r="O62" s="44">
        <v>11.29</v>
      </c>
      <c r="P62" s="44">
        <v>10.79</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5">
      <c r="A63" s="43">
        <v>52</v>
      </c>
      <c r="B63" s="44">
        <v>120.83</v>
      </c>
      <c r="C63" s="44">
        <v>61.7</v>
      </c>
      <c r="D63" s="44">
        <v>42.02</v>
      </c>
      <c r="E63" s="44">
        <v>32.200000000000003</v>
      </c>
      <c r="F63" s="44">
        <v>26.32</v>
      </c>
      <c r="G63" s="44">
        <v>22.42</v>
      </c>
      <c r="H63" s="44">
        <v>19.649999999999999</v>
      </c>
      <c r="I63" s="44">
        <v>17.579999999999998</v>
      </c>
      <c r="J63" s="44">
        <v>15.99</v>
      </c>
      <c r="K63" s="44">
        <v>14.72</v>
      </c>
      <c r="L63" s="44">
        <v>13.69</v>
      </c>
      <c r="M63" s="44">
        <v>12.85</v>
      </c>
      <c r="N63" s="44">
        <v>12.14</v>
      </c>
      <c r="O63" s="44">
        <v>11.54</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5">
      <c r="A64" s="43">
        <v>53</v>
      </c>
      <c r="B64" s="44">
        <v>122.56</v>
      </c>
      <c r="C64" s="44">
        <v>62.62</v>
      </c>
      <c r="D64" s="44">
        <v>42.67</v>
      </c>
      <c r="E64" s="44">
        <v>32.71</v>
      </c>
      <c r="F64" s="44">
        <v>26.76</v>
      </c>
      <c r="G64" s="44">
        <v>22.8</v>
      </c>
      <c r="H64" s="44">
        <v>20</v>
      </c>
      <c r="I64" s="44">
        <v>17.899999999999999</v>
      </c>
      <c r="J64" s="44">
        <v>16.29</v>
      </c>
      <c r="K64" s="44">
        <v>15.01</v>
      </c>
      <c r="L64" s="44">
        <v>13.97</v>
      </c>
      <c r="M64" s="44">
        <v>13.11</v>
      </c>
      <c r="N64" s="44">
        <v>12.4</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5">
      <c r="A65" s="43">
        <v>54</v>
      </c>
      <c r="B65" s="44">
        <v>124.3</v>
      </c>
      <c r="C65" s="44">
        <v>63.55</v>
      </c>
      <c r="D65" s="44">
        <v>43.32</v>
      </c>
      <c r="E65" s="44">
        <v>33.229999999999997</v>
      </c>
      <c r="F65" s="44">
        <v>27.2</v>
      </c>
      <c r="G65" s="44">
        <v>23.2</v>
      </c>
      <c r="H65" s="44">
        <v>20.36</v>
      </c>
      <c r="I65" s="44">
        <v>18.239999999999998</v>
      </c>
      <c r="J65" s="44">
        <v>16.600000000000001</v>
      </c>
      <c r="K65" s="44">
        <v>15.31</v>
      </c>
      <c r="L65" s="44">
        <v>14.26</v>
      </c>
      <c r="M65" s="44">
        <v>13.4</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5">
      <c r="A66" s="43">
        <v>55</v>
      </c>
      <c r="B66" s="44">
        <v>126.09</v>
      </c>
      <c r="C66" s="44">
        <v>64.489999999999995</v>
      </c>
      <c r="D66" s="44">
        <v>43.99</v>
      </c>
      <c r="E66" s="44">
        <v>33.770000000000003</v>
      </c>
      <c r="F66" s="44">
        <v>27.66</v>
      </c>
      <c r="G66" s="44">
        <v>23.61</v>
      </c>
      <c r="H66" s="44">
        <v>20.73</v>
      </c>
      <c r="I66" s="44">
        <v>18.59</v>
      </c>
      <c r="J66" s="44">
        <v>16.93</v>
      </c>
      <c r="K66" s="44">
        <v>15.62</v>
      </c>
      <c r="L66" s="44">
        <v>14.56</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5">
      <c r="A67" s="43">
        <v>56</v>
      </c>
      <c r="B67" s="44">
        <v>127.91</v>
      </c>
      <c r="C67" s="44">
        <v>65.47</v>
      </c>
      <c r="D67" s="44">
        <v>44.7</v>
      </c>
      <c r="E67" s="44">
        <v>34.340000000000003</v>
      </c>
      <c r="F67" s="44">
        <v>28.15</v>
      </c>
      <c r="G67" s="44">
        <v>24.04</v>
      </c>
      <c r="H67" s="44">
        <v>21.12</v>
      </c>
      <c r="I67" s="44">
        <v>18.95</v>
      </c>
      <c r="J67" s="44">
        <v>17.27</v>
      </c>
      <c r="K67" s="44">
        <v>15.95</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5">
      <c r="A68" s="43">
        <v>57</v>
      </c>
      <c r="B68" s="44">
        <v>129.83000000000001</v>
      </c>
      <c r="C68" s="44">
        <v>66.5</v>
      </c>
      <c r="D68" s="44">
        <v>45.44</v>
      </c>
      <c r="E68" s="44">
        <v>34.94</v>
      </c>
      <c r="F68" s="44">
        <v>28.66</v>
      </c>
      <c r="G68" s="44">
        <v>24.49</v>
      </c>
      <c r="H68" s="44">
        <v>21.53</v>
      </c>
      <c r="I68" s="44">
        <v>19.329999999999998</v>
      </c>
      <c r="J68" s="44">
        <v>17.649999999999999</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5">
      <c r="A69" s="43">
        <v>58</v>
      </c>
      <c r="B69" s="44">
        <v>131.84</v>
      </c>
      <c r="C69" s="44">
        <v>67.59</v>
      </c>
      <c r="D69" s="44">
        <v>46.22</v>
      </c>
      <c r="E69" s="44">
        <v>35.56</v>
      </c>
      <c r="F69" s="44">
        <v>29.19</v>
      </c>
      <c r="G69" s="44">
        <v>24.96</v>
      </c>
      <c r="H69" s="44">
        <v>21.96</v>
      </c>
      <c r="I69" s="44">
        <v>19.75</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5">
      <c r="A70" s="43">
        <v>59</v>
      </c>
      <c r="B70" s="44">
        <v>133.94999999999999</v>
      </c>
      <c r="C70" s="44">
        <v>68.73</v>
      </c>
      <c r="D70" s="44">
        <v>47.03</v>
      </c>
      <c r="E70" s="44">
        <v>36.21</v>
      </c>
      <c r="F70" s="44">
        <v>29.74</v>
      </c>
      <c r="G70" s="44">
        <v>25.45</v>
      </c>
      <c r="H70" s="44">
        <v>22.44</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5">
      <c r="A71" s="43">
        <v>60</v>
      </c>
      <c r="B71" s="44">
        <v>136.19</v>
      </c>
      <c r="C71" s="44">
        <v>69.930000000000007</v>
      </c>
      <c r="D71" s="44">
        <v>47.88</v>
      </c>
      <c r="E71" s="44">
        <v>36.880000000000003</v>
      </c>
      <c r="F71" s="44">
        <v>30.31</v>
      </c>
      <c r="G71" s="44">
        <v>26</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5">
      <c r="A72" s="43">
        <v>61</v>
      </c>
      <c r="B72" s="44">
        <v>138.56</v>
      </c>
      <c r="C72" s="44">
        <v>71.180000000000007</v>
      </c>
      <c r="D72" s="44">
        <v>48.76</v>
      </c>
      <c r="E72" s="44">
        <v>37.590000000000003</v>
      </c>
      <c r="F72" s="44">
        <v>30.97</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5">
      <c r="A73" s="43">
        <v>62</v>
      </c>
      <c r="B73" s="44">
        <v>141.09</v>
      </c>
      <c r="C73" s="44">
        <v>72.52</v>
      </c>
      <c r="D73" s="44">
        <v>49.73</v>
      </c>
      <c r="E73" s="44">
        <v>38.4</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5">
      <c r="A74" s="43">
        <v>63</v>
      </c>
      <c r="B74" s="44">
        <v>143.82</v>
      </c>
      <c r="C74" s="44">
        <v>74.02</v>
      </c>
      <c r="D74" s="44">
        <v>50.8</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5">
      <c r="A75" s="43">
        <v>64</v>
      </c>
      <c r="B75" s="44">
        <v>146.87</v>
      </c>
      <c r="C75" s="44">
        <v>75.61</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5">
      <c r="A76" s="43">
        <v>65</v>
      </c>
      <c r="B76" s="44">
        <v>150.04</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Qi6hodeGSySLu+GbFdP/ECY8wGxrNCvGsozAo3OBpLMLyPbRCxrKK1lhwO/LBM8niuIFVGlvKgKPBjMO54og0A==" saltValue="s4XbddyKgrLCZRrnzwQoXg==" spinCount="100000" sheet="1" objects="1" scenarios="1"/>
  <conditionalFormatting sqref="A6:A21">
    <cfRule type="expression" dxfId="91" priority="1" stopIfTrue="1">
      <formula>MOD(ROW(),2)=0</formula>
    </cfRule>
    <cfRule type="expression" dxfId="90" priority="2" stopIfTrue="1">
      <formula>MOD(ROW(),2)&lt;&gt;0</formula>
    </cfRule>
  </conditionalFormatting>
  <conditionalFormatting sqref="B6:M21">
    <cfRule type="expression" dxfId="89" priority="3" stopIfTrue="1">
      <formula>MOD(ROW(),2)=0</formula>
    </cfRule>
    <cfRule type="expression" dxfId="88" priority="4" stopIfTrue="1">
      <formula>MOD(ROW(),2)&lt;&gt;0</formula>
    </cfRule>
  </conditionalFormatting>
  <conditionalFormatting sqref="A26:A76">
    <cfRule type="expression" dxfId="87" priority="5" stopIfTrue="1">
      <formula>MOD(ROW(),2)=0</formula>
    </cfRule>
    <cfRule type="expression" dxfId="86" priority="6" stopIfTrue="1">
      <formula>MOD(ROW(),2)&lt;&gt;0</formula>
    </cfRule>
  </conditionalFormatting>
  <conditionalFormatting sqref="B26:AY76">
    <cfRule type="expression" dxfId="85" priority="7" stopIfTrue="1">
      <formula>MOD(ROW(),2)=0</formula>
    </cfRule>
    <cfRule type="expression" dxfId="84"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F269-054E-4D72-B1DB-4BD779C4F1D7}">
  <sheetPr codeName="Sheet68"/>
  <dimension ref="A1:AZ77"/>
  <sheetViews>
    <sheetView workbookViewId="0">
      <selection activeCell="C31" sqref="C31"/>
    </sheetView>
  </sheetViews>
  <sheetFormatPr defaultRowHeight="12.5" x14ac:dyDescent="0.25"/>
  <cols>
    <col min="1" max="1" width="31.54296875" customWidth="1"/>
    <col min="2" max="52"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x-717</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333</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347</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717</v>
      </c>
      <c r="C14" s="49"/>
      <c r="D14" s="49"/>
      <c r="E14" s="49"/>
      <c r="F14" s="49"/>
      <c r="G14" s="49"/>
      <c r="H14" s="49"/>
      <c r="I14" s="49"/>
      <c r="J14" s="49"/>
      <c r="K14" s="49"/>
      <c r="L14" s="49"/>
      <c r="M14" s="49"/>
    </row>
    <row r="15" spans="1:13" x14ac:dyDescent="0.25">
      <c r="A15" s="40" t="s">
        <v>380</v>
      </c>
      <c r="B15" s="49" t="s">
        <v>348</v>
      </c>
      <c r="C15" s="49"/>
      <c r="D15" s="49"/>
      <c r="E15" s="49"/>
      <c r="F15" s="49"/>
      <c r="G15" s="49"/>
      <c r="H15" s="49"/>
      <c r="I15" s="49"/>
      <c r="J15" s="49"/>
      <c r="K15" s="49"/>
      <c r="L15" s="49"/>
      <c r="M15" s="49"/>
    </row>
    <row r="16" spans="1:13" x14ac:dyDescent="0.25">
      <c r="A16" s="40" t="s">
        <v>156</v>
      </c>
      <c r="B16" s="49" t="s">
        <v>349</v>
      </c>
      <c r="C16" s="49"/>
      <c r="D16" s="49"/>
      <c r="E16" s="49"/>
      <c r="F16" s="49"/>
      <c r="G16" s="49"/>
      <c r="H16" s="49"/>
      <c r="I16" s="49"/>
      <c r="J16" s="49"/>
      <c r="K16" s="49"/>
      <c r="L16" s="49"/>
      <c r="M16" s="49"/>
    </row>
    <row r="17" spans="1:52" x14ac:dyDescent="0.25">
      <c r="A17" s="41" t="s">
        <v>381</v>
      </c>
      <c r="B17" s="49"/>
      <c r="C17" s="49"/>
      <c r="D17" s="49"/>
      <c r="E17" s="49"/>
      <c r="F17" s="49"/>
      <c r="G17" s="49"/>
      <c r="H17" s="49"/>
      <c r="I17" s="49"/>
      <c r="J17" s="49"/>
      <c r="K17" s="49"/>
      <c r="L17" s="49"/>
      <c r="M17" s="49"/>
    </row>
    <row r="18" spans="1:52" x14ac:dyDescent="0.25">
      <c r="A18" s="40" t="s">
        <v>158</v>
      </c>
      <c r="B18" s="50">
        <v>45233</v>
      </c>
      <c r="C18" s="50"/>
      <c r="D18" s="50"/>
      <c r="E18" s="50"/>
      <c r="F18" s="50"/>
      <c r="G18" s="50"/>
      <c r="H18" s="50"/>
      <c r="I18" s="50"/>
      <c r="J18" s="50"/>
      <c r="K18" s="50"/>
      <c r="L18" s="50"/>
      <c r="M18" s="50"/>
    </row>
    <row r="19" spans="1:52" x14ac:dyDescent="0.25">
      <c r="A19" s="40" t="s">
        <v>159</v>
      </c>
      <c r="B19" s="50">
        <v>45383</v>
      </c>
      <c r="C19" s="49"/>
      <c r="D19" s="49"/>
      <c r="E19" s="49"/>
      <c r="F19" s="49"/>
      <c r="G19" s="49"/>
      <c r="H19" s="49"/>
      <c r="I19" s="49"/>
      <c r="J19" s="49"/>
      <c r="K19" s="49"/>
      <c r="L19" s="49"/>
      <c r="M19" s="49"/>
    </row>
    <row r="20" spans="1:52" x14ac:dyDescent="0.25">
      <c r="A20" s="40" t="s">
        <v>160</v>
      </c>
      <c r="B20" s="49" t="s">
        <v>169</v>
      </c>
      <c r="C20" s="49"/>
      <c r="D20" s="49"/>
      <c r="E20" s="49"/>
      <c r="F20" s="49"/>
      <c r="G20" s="49"/>
      <c r="H20" s="49"/>
      <c r="I20" s="49"/>
      <c r="J20" s="49"/>
      <c r="K20" s="49"/>
      <c r="L20" s="49"/>
      <c r="M20" s="49"/>
    </row>
    <row r="21" spans="1:52" x14ac:dyDescent="0.25">
      <c r="A21" s="40" t="s">
        <v>382</v>
      </c>
      <c r="B21" s="49" t="s">
        <v>85</v>
      </c>
      <c r="C21" s="49"/>
      <c r="D21" s="49"/>
      <c r="E21" s="49"/>
      <c r="F21" s="49"/>
      <c r="G21" s="49"/>
      <c r="H21" s="49"/>
      <c r="I21" s="49"/>
      <c r="J21" s="49"/>
      <c r="K21" s="49"/>
      <c r="L21" s="49"/>
      <c r="M21" s="49"/>
    </row>
    <row r="23" spans="1:52" x14ac:dyDescent="0.25">
      <c r="A23" s="23" t="str">
        <f>HYPERLINK("#'Factor List'!A1", "Back to Factor List")</f>
        <v>Back to Factor List</v>
      </c>
      <c r="B23" s="23" t="str">
        <f>HYPERLINK("#'Assumptions'!A1", "Assumptions")</f>
        <v>Assumptions</v>
      </c>
    </row>
    <row r="26" spans="1:52" s="57" customFormat="1" ht="26" x14ac:dyDescent="0.25">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c r="AZ26" s="56" t="s">
        <v>532</v>
      </c>
    </row>
    <row r="27" spans="1:52" x14ac:dyDescent="0.25">
      <c r="A27" s="43">
        <v>16</v>
      </c>
      <c r="B27" s="44">
        <v>69.540000000000006</v>
      </c>
      <c r="C27" s="44">
        <v>35.409999999999997</v>
      </c>
      <c r="D27" s="44">
        <v>24.04</v>
      </c>
      <c r="E27" s="44">
        <v>18.350000000000001</v>
      </c>
      <c r="F27" s="44">
        <v>14.95</v>
      </c>
      <c r="G27" s="44">
        <v>12.68</v>
      </c>
      <c r="H27" s="44">
        <v>11.06</v>
      </c>
      <c r="I27" s="44">
        <v>9.85</v>
      </c>
      <c r="J27" s="44">
        <v>8.91</v>
      </c>
      <c r="K27" s="44">
        <v>8.16</v>
      </c>
      <c r="L27" s="44">
        <v>7.55</v>
      </c>
      <c r="M27" s="44">
        <v>7.04</v>
      </c>
      <c r="N27" s="44">
        <v>6.61</v>
      </c>
      <c r="O27" s="44">
        <v>6.24</v>
      </c>
      <c r="P27" s="44">
        <v>5.92</v>
      </c>
      <c r="Q27" s="44">
        <v>5.65</v>
      </c>
      <c r="R27" s="44">
        <v>5.4</v>
      </c>
      <c r="S27" s="44">
        <v>5.19</v>
      </c>
      <c r="T27" s="44">
        <v>5</v>
      </c>
      <c r="U27" s="44">
        <v>4.83</v>
      </c>
      <c r="V27" s="44">
        <v>4.67</v>
      </c>
      <c r="W27" s="44">
        <v>4.53</v>
      </c>
      <c r="X27" s="44">
        <v>4.4000000000000004</v>
      </c>
      <c r="Y27" s="44">
        <v>4.29</v>
      </c>
      <c r="Z27" s="44">
        <v>4.18</v>
      </c>
      <c r="AA27" s="44">
        <v>4.09</v>
      </c>
      <c r="AB27" s="44">
        <v>4</v>
      </c>
      <c r="AC27" s="44">
        <v>3.91</v>
      </c>
      <c r="AD27" s="44">
        <v>3.84</v>
      </c>
      <c r="AE27" s="44">
        <v>3.77</v>
      </c>
      <c r="AF27" s="44">
        <v>3.7</v>
      </c>
      <c r="AG27" s="44">
        <v>3.64</v>
      </c>
      <c r="AH27" s="44">
        <v>3.58</v>
      </c>
      <c r="AI27" s="44">
        <v>3.53</v>
      </c>
      <c r="AJ27" s="44">
        <v>3.48</v>
      </c>
      <c r="AK27" s="44">
        <v>3.44</v>
      </c>
      <c r="AL27" s="44">
        <v>3.39</v>
      </c>
      <c r="AM27" s="44">
        <v>3.35</v>
      </c>
      <c r="AN27" s="44">
        <v>3.32</v>
      </c>
      <c r="AO27" s="44">
        <v>3.28</v>
      </c>
      <c r="AP27" s="44">
        <v>3.25</v>
      </c>
      <c r="AQ27" s="44">
        <v>3.22</v>
      </c>
      <c r="AR27" s="44">
        <v>3.19</v>
      </c>
      <c r="AS27" s="44">
        <v>3.16</v>
      </c>
      <c r="AT27" s="44">
        <v>3.14</v>
      </c>
      <c r="AU27" s="44">
        <v>3.11</v>
      </c>
      <c r="AV27" s="44">
        <v>3.09</v>
      </c>
      <c r="AW27" s="44">
        <v>3.07</v>
      </c>
      <c r="AX27" s="44">
        <v>3.05</v>
      </c>
      <c r="AY27" s="44">
        <v>3.04</v>
      </c>
      <c r="AZ27" s="44">
        <v>3</v>
      </c>
    </row>
    <row r="28" spans="1:52" x14ac:dyDescent="0.25">
      <c r="A28" s="43">
        <v>17</v>
      </c>
      <c r="B28" s="44">
        <v>70.540000000000006</v>
      </c>
      <c r="C28" s="44">
        <v>35.92</v>
      </c>
      <c r="D28" s="44">
        <v>24.38</v>
      </c>
      <c r="E28" s="44">
        <v>18.62</v>
      </c>
      <c r="F28" s="44">
        <v>15.16</v>
      </c>
      <c r="G28" s="44">
        <v>12.86</v>
      </c>
      <c r="H28" s="44">
        <v>11.22</v>
      </c>
      <c r="I28" s="44">
        <v>9.99</v>
      </c>
      <c r="J28" s="44">
        <v>9.0399999999999991</v>
      </c>
      <c r="K28" s="44">
        <v>8.2799999999999994</v>
      </c>
      <c r="L28" s="44">
        <v>7.66</v>
      </c>
      <c r="M28" s="44">
        <v>7.14</v>
      </c>
      <c r="N28" s="44">
        <v>6.71</v>
      </c>
      <c r="O28" s="44">
        <v>6.33</v>
      </c>
      <c r="P28" s="44">
        <v>6.01</v>
      </c>
      <c r="Q28" s="44">
        <v>5.73</v>
      </c>
      <c r="R28" s="44">
        <v>5.48</v>
      </c>
      <c r="S28" s="44">
        <v>5.27</v>
      </c>
      <c r="T28" s="44">
        <v>5.07</v>
      </c>
      <c r="U28" s="44">
        <v>4.9000000000000004</v>
      </c>
      <c r="V28" s="44">
        <v>4.74</v>
      </c>
      <c r="W28" s="44">
        <v>4.5999999999999996</v>
      </c>
      <c r="X28" s="44">
        <v>4.47</v>
      </c>
      <c r="Y28" s="44">
        <v>4.3499999999999996</v>
      </c>
      <c r="Z28" s="44">
        <v>4.24</v>
      </c>
      <c r="AA28" s="44">
        <v>4.1500000000000004</v>
      </c>
      <c r="AB28" s="44">
        <v>4.0599999999999996</v>
      </c>
      <c r="AC28" s="44">
        <v>3.97</v>
      </c>
      <c r="AD28" s="44">
        <v>3.9</v>
      </c>
      <c r="AE28" s="44">
        <v>3.82</v>
      </c>
      <c r="AF28" s="44">
        <v>3.76</v>
      </c>
      <c r="AG28" s="44">
        <v>3.7</v>
      </c>
      <c r="AH28" s="44">
        <v>3.64</v>
      </c>
      <c r="AI28" s="44">
        <v>3.59</v>
      </c>
      <c r="AJ28" s="44">
        <v>3.54</v>
      </c>
      <c r="AK28" s="44">
        <v>3.49</v>
      </c>
      <c r="AL28" s="44">
        <v>3.45</v>
      </c>
      <c r="AM28" s="44">
        <v>3.41</v>
      </c>
      <c r="AN28" s="44">
        <v>3.37</v>
      </c>
      <c r="AO28" s="44">
        <v>3.33</v>
      </c>
      <c r="AP28" s="44">
        <v>3.3</v>
      </c>
      <c r="AQ28" s="44">
        <v>3.27</v>
      </c>
      <c r="AR28" s="44">
        <v>3.24</v>
      </c>
      <c r="AS28" s="44">
        <v>3.21</v>
      </c>
      <c r="AT28" s="44">
        <v>3.19</v>
      </c>
      <c r="AU28" s="44">
        <v>3.16</v>
      </c>
      <c r="AV28" s="44">
        <v>3.14</v>
      </c>
      <c r="AW28" s="44">
        <v>3.12</v>
      </c>
      <c r="AX28" s="44">
        <v>3.1</v>
      </c>
      <c r="AY28" s="44">
        <v>3.1</v>
      </c>
      <c r="AZ28" s="44"/>
    </row>
    <row r="29" spans="1:52" x14ac:dyDescent="0.25">
      <c r="A29" s="43">
        <v>18</v>
      </c>
      <c r="B29" s="44">
        <v>71.56</v>
      </c>
      <c r="C29" s="44">
        <v>36.44</v>
      </c>
      <c r="D29" s="44">
        <v>24.74</v>
      </c>
      <c r="E29" s="44">
        <v>18.89</v>
      </c>
      <c r="F29" s="44">
        <v>15.39</v>
      </c>
      <c r="G29" s="44">
        <v>13.05</v>
      </c>
      <c r="H29" s="44">
        <v>11.39</v>
      </c>
      <c r="I29" s="44">
        <v>10.14</v>
      </c>
      <c r="J29" s="44">
        <v>9.17</v>
      </c>
      <c r="K29" s="44">
        <v>8.4</v>
      </c>
      <c r="L29" s="44">
        <v>7.77</v>
      </c>
      <c r="M29" s="44">
        <v>7.25</v>
      </c>
      <c r="N29" s="44">
        <v>6.8</v>
      </c>
      <c r="O29" s="44">
        <v>6.43</v>
      </c>
      <c r="P29" s="44">
        <v>6.1</v>
      </c>
      <c r="Q29" s="44">
        <v>5.81</v>
      </c>
      <c r="R29" s="44">
        <v>5.56</v>
      </c>
      <c r="S29" s="44">
        <v>5.34</v>
      </c>
      <c r="T29" s="44">
        <v>5.15</v>
      </c>
      <c r="U29" s="44">
        <v>4.97</v>
      </c>
      <c r="V29" s="44">
        <v>4.8099999999999996</v>
      </c>
      <c r="W29" s="44">
        <v>4.67</v>
      </c>
      <c r="X29" s="44">
        <v>4.54</v>
      </c>
      <c r="Y29" s="44">
        <v>4.42</v>
      </c>
      <c r="Z29" s="44">
        <v>4.3099999999999996</v>
      </c>
      <c r="AA29" s="44">
        <v>4.21</v>
      </c>
      <c r="AB29" s="44">
        <v>4.12</v>
      </c>
      <c r="AC29" s="44">
        <v>4.03</v>
      </c>
      <c r="AD29" s="44">
        <v>3.95</v>
      </c>
      <c r="AE29" s="44">
        <v>3.88</v>
      </c>
      <c r="AF29" s="44">
        <v>3.81</v>
      </c>
      <c r="AG29" s="44">
        <v>3.75</v>
      </c>
      <c r="AH29" s="44">
        <v>3.69</v>
      </c>
      <c r="AI29" s="44">
        <v>3.64</v>
      </c>
      <c r="AJ29" s="44">
        <v>3.59</v>
      </c>
      <c r="AK29" s="44">
        <v>3.54</v>
      </c>
      <c r="AL29" s="44">
        <v>3.5</v>
      </c>
      <c r="AM29" s="44">
        <v>3.46</v>
      </c>
      <c r="AN29" s="44">
        <v>3.42</v>
      </c>
      <c r="AO29" s="44">
        <v>3.38</v>
      </c>
      <c r="AP29" s="44">
        <v>3.35</v>
      </c>
      <c r="AQ29" s="44">
        <v>3.32</v>
      </c>
      <c r="AR29" s="44">
        <v>3.29</v>
      </c>
      <c r="AS29" s="44">
        <v>3.26</v>
      </c>
      <c r="AT29" s="44">
        <v>3.24</v>
      </c>
      <c r="AU29" s="44">
        <v>3.22</v>
      </c>
      <c r="AV29" s="44">
        <v>3.19</v>
      </c>
      <c r="AW29" s="44">
        <v>3.17</v>
      </c>
      <c r="AX29" s="44">
        <v>3.17</v>
      </c>
      <c r="AY29" s="44"/>
      <c r="AZ29" s="44"/>
    </row>
    <row r="30" spans="1:52" x14ac:dyDescent="0.25">
      <c r="A30" s="43">
        <v>19</v>
      </c>
      <c r="B30" s="44">
        <v>72.599999999999994</v>
      </c>
      <c r="C30" s="44">
        <v>36.97</v>
      </c>
      <c r="D30" s="44">
        <v>25.1</v>
      </c>
      <c r="E30" s="44">
        <v>19.170000000000002</v>
      </c>
      <c r="F30" s="44">
        <v>15.61</v>
      </c>
      <c r="G30" s="44">
        <v>13.24</v>
      </c>
      <c r="H30" s="44">
        <v>11.55</v>
      </c>
      <c r="I30" s="44">
        <v>10.29</v>
      </c>
      <c r="J30" s="44">
        <v>9.31</v>
      </c>
      <c r="K30" s="44">
        <v>8.52</v>
      </c>
      <c r="L30" s="44">
        <v>7.88</v>
      </c>
      <c r="M30" s="44">
        <v>7.35</v>
      </c>
      <c r="N30" s="44">
        <v>6.9</v>
      </c>
      <c r="O30" s="44">
        <v>6.52</v>
      </c>
      <c r="P30" s="44">
        <v>6.19</v>
      </c>
      <c r="Q30" s="44">
        <v>5.9</v>
      </c>
      <c r="R30" s="44">
        <v>5.65</v>
      </c>
      <c r="S30" s="44">
        <v>5.42</v>
      </c>
      <c r="T30" s="44">
        <v>5.22</v>
      </c>
      <c r="U30" s="44">
        <v>5.04</v>
      </c>
      <c r="V30" s="44">
        <v>4.88</v>
      </c>
      <c r="W30" s="44">
        <v>4.74</v>
      </c>
      <c r="X30" s="44">
        <v>4.5999999999999996</v>
      </c>
      <c r="Y30" s="44">
        <v>4.4800000000000004</v>
      </c>
      <c r="Z30" s="44">
        <v>4.37</v>
      </c>
      <c r="AA30" s="44">
        <v>4.2699999999999996</v>
      </c>
      <c r="AB30" s="44">
        <v>4.18</v>
      </c>
      <c r="AC30" s="44">
        <v>4.09</v>
      </c>
      <c r="AD30" s="44">
        <v>4.01</v>
      </c>
      <c r="AE30" s="44">
        <v>3.94</v>
      </c>
      <c r="AF30" s="44">
        <v>3.87</v>
      </c>
      <c r="AG30" s="44">
        <v>3.81</v>
      </c>
      <c r="AH30" s="44">
        <v>3.75</v>
      </c>
      <c r="AI30" s="44">
        <v>3.7</v>
      </c>
      <c r="AJ30" s="44">
        <v>3.64</v>
      </c>
      <c r="AK30" s="44">
        <v>3.6</v>
      </c>
      <c r="AL30" s="44">
        <v>3.55</v>
      </c>
      <c r="AM30" s="44">
        <v>3.51</v>
      </c>
      <c r="AN30" s="44">
        <v>3.47</v>
      </c>
      <c r="AO30" s="44">
        <v>3.44</v>
      </c>
      <c r="AP30" s="44">
        <v>3.4</v>
      </c>
      <c r="AQ30" s="44">
        <v>3.37</v>
      </c>
      <c r="AR30" s="44">
        <v>3.34</v>
      </c>
      <c r="AS30" s="44">
        <v>3.32</v>
      </c>
      <c r="AT30" s="44">
        <v>3.29</v>
      </c>
      <c r="AU30" s="44">
        <v>3.27</v>
      </c>
      <c r="AV30" s="44">
        <v>3.25</v>
      </c>
      <c r="AW30" s="44">
        <v>3.25</v>
      </c>
      <c r="AX30" s="44"/>
      <c r="AY30" s="44"/>
      <c r="AZ30" s="44"/>
    </row>
    <row r="31" spans="1:52" x14ac:dyDescent="0.25">
      <c r="A31" s="43">
        <v>20</v>
      </c>
      <c r="B31" s="44">
        <v>73.650000000000006</v>
      </c>
      <c r="C31" s="44">
        <v>37.51</v>
      </c>
      <c r="D31" s="44">
        <v>25.46</v>
      </c>
      <c r="E31" s="44">
        <v>19.440000000000001</v>
      </c>
      <c r="F31" s="44">
        <v>15.84</v>
      </c>
      <c r="G31" s="44">
        <v>13.44</v>
      </c>
      <c r="H31" s="44">
        <v>11.72</v>
      </c>
      <c r="I31" s="44">
        <v>10.44</v>
      </c>
      <c r="J31" s="44">
        <v>9.44</v>
      </c>
      <c r="K31" s="44">
        <v>8.65</v>
      </c>
      <c r="L31" s="44">
        <v>8</v>
      </c>
      <c r="M31" s="44">
        <v>7.46</v>
      </c>
      <c r="N31" s="44">
        <v>7</v>
      </c>
      <c r="O31" s="44">
        <v>6.62</v>
      </c>
      <c r="P31" s="44">
        <v>6.28</v>
      </c>
      <c r="Q31" s="44">
        <v>5.99</v>
      </c>
      <c r="R31" s="44">
        <v>5.73</v>
      </c>
      <c r="S31" s="44">
        <v>5.5</v>
      </c>
      <c r="T31" s="44">
        <v>5.3</v>
      </c>
      <c r="U31" s="44">
        <v>5.12</v>
      </c>
      <c r="V31" s="44">
        <v>4.95</v>
      </c>
      <c r="W31" s="44">
        <v>4.8099999999999996</v>
      </c>
      <c r="X31" s="44">
        <v>4.67</v>
      </c>
      <c r="Y31" s="44">
        <v>4.55</v>
      </c>
      <c r="Z31" s="44">
        <v>4.4400000000000004</v>
      </c>
      <c r="AA31" s="44">
        <v>4.33</v>
      </c>
      <c r="AB31" s="44">
        <v>4.24</v>
      </c>
      <c r="AC31" s="44">
        <v>4.1500000000000004</v>
      </c>
      <c r="AD31" s="44">
        <v>4.07</v>
      </c>
      <c r="AE31" s="44">
        <v>4</v>
      </c>
      <c r="AF31" s="44">
        <v>3.93</v>
      </c>
      <c r="AG31" s="44">
        <v>3.87</v>
      </c>
      <c r="AH31" s="44">
        <v>3.81</v>
      </c>
      <c r="AI31" s="44">
        <v>3.75</v>
      </c>
      <c r="AJ31" s="44">
        <v>3.7</v>
      </c>
      <c r="AK31" s="44">
        <v>3.65</v>
      </c>
      <c r="AL31" s="44">
        <v>3.61</v>
      </c>
      <c r="AM31" s="44">
        <v>3.57</v>
      </c>
      <c r="AN31" s="44">
        <v>3.53</v>
      </c>
      <c r="AO31" s="44">
        <v>3.49</v>
      </c>
      <c r="AP31" s="44">
        <v>3.46</v>
      </c>
      <c r="AQ31" s="44">
        <v>3.43</v>
      </c>
      <c r="AR31" s="44">
        <v>3.4</v>
      </c>
      <c r="AS31" s="44">
        <v>3.37</v>
      </c>
      <c r="AT31" s="44">
        <v>3.35</v>
      </c>
      <c r="AU31" s="44">
        <v>3.32</v>
      </c>
      <c r="AV31" s="44">
        <v>3.32</v>
      </c>
      <c r="AW31" s="44"/>
      <c r="AX31" s="44"/>
      <c r="AY31" s="44"/>
      <c r="AZ31" s="44"/>
    </row>
    <row r="32" spans="1:52" x14ac:dyDescent="0.25">
      <c r="A32" s="43">
        <v>21</v>
      </c>
      <c r="B32" s="44">
        <v>74.73</v>
      </c>
      <c r="C32" s="44">
        <v>38.049999999999997</v>
      </c>
      <c r="D32" s="44">
        <v>25.83</v>
      </c>
      <c r="E32" s="44">
        <v>19.73</v>
      </c>
      <c r="F32" s="44">
        <v>16.07</v>
      </c>
      <c r="G32" s="44">
        <v>13.63</v>
      </c>
      <c r="H32" s="44">
        <v>11.89</v>
      </c>
      <c r="I32" s="44">
        <v>10.59</v>
      </c>
      <c r="J32" s="44">
        <v>9.58</v>
      </c>
      <c r="K32" s="44">
        <v>8.77</v>
      </c>
      <c r="L32" s="44">
        <v>8.1199999999999992</v>
      </c>
      <c r="M32" s="44">
        <v>7.57</v>
      </c>
      <c r="N32" s="44">
        <v>7.11</v>
      </c>
      <c r="O32" s="44">
        <v>6.71</v>
      </c>
      <c r="P32" s="44">
        <v>6.37</v>
      </c>
      <c r="Q32" s="44">
        <v>6.07</v>
      </c>
      <c r="R32" s="44">
        <v>5.81</v>
      </c>
      <c r="S32" s="44">
        <v>5.58</v>
      </c>
      <c r="T32" s="44">
        <v>5.38</v>
      </c>
      <c r="U32" s="44">
        <v>5.19</v>
      </c>
      <c r="V32" s="44">
        <v>5.03</v>
      </c>
      <c r="W32" s="44">
        <v>4.88</v>
      </c>
      <c r="X32" s="44">
        <v>4.74</v>
      </c>
      <c r="Y32" s="44">
        <v>4.62</v>
      </c>
      <c r="Z32" s="44">
        <v>4.5</v>
      </c>
      <c r="AA32" s="44">
        <v>4.4000000000000004</v>
      </c>
      <c r="AB32" s="44">
        <v>4.3</v>
      </c>
      <c r="AC32" s="44">
        <v>4.22</v>
      </c>
      <c r="AD32" s="44">
        <v>4.13</v>
      </c>
      <c r="AE32" s="44">
        <v>4.0599999999999996</v>
      </c>
      <c r="AF32" s="44">
        <v>3.99</v>
      </c>
      <c r="AG32" s="44">
        <v>3.93</v>
      </c>
      <c r="AH32" s="44">
        <v>3.87</v>
      </c>
      <c r="AI32" s="44">
        <v>3.81</v>
      </c>
      <c r="AJ32" s="44">
        <v>3.76</v>
      </c>
      <c r="AK32" s="44">
        <v>3.71</v>
      </c>
      <c r="AL32" s="44">
        <v>3.67</v>
      </c>
      <c r="AM32" s="44">
        <v>3.62</v>
      </c>
      <c r="AN32" s="44">
        <v>3.59</v>
      </c>
      <c r="AO32" s="44">
        <v>3.55</v>
      </c>
      <c r="AP32" s="44">
        <v>3.52</v>
      </c>
      <c r="AQ32" s="44">
        <v>3.49</v>
      </c>
      <c r="AR32" s="44">
        <v>3.46</v>
      </c>
      <c r="AS32" s="44">
        <v>3.43</v>
      </c>
      <c r="AT32" s="44">
        <v>3.4</v>
      </c>
      <c r="AU32" s="44">
        <v>3.4</v>
      </c>
      <c r="AV32" s="44"/>
      <c r="AW32" s="44"/>
      <c r="AX32" s="44"/>
      <c r="AY32" s="44"/>
      <c r="AZ32" s="44"/>
    </row>
    <row r="33" spans="1:52" x14ac:dyDescent="0.25">
      <c r="A33" s="43">
        <v>22</v>
      </c>
      <c r="B33" s="44">
        <v>75.8</v>
      </c>
      <c r="C33" s="44">
        <v>38.6</v>
      </c>
      <c r="D33" s="44">
        <v>26.21</v>
      </c>
      <c r="E33" s="44">
        <v>20.010000000000002</v>
      </c>
      <c r="F33" s="44">
        <v>16.3</v>
      </c>
      <c r="G33" s="44">
        <v>13.83</v>
      </c>
      <c r="H33" s="44">
        <v>12.06</v>
      </c>
      <c r="I33" s="44">
        <v>10.74</v>
      </c>
      <c r="J33" s="44">
        <v>9.7200000000000006</v>
      </c>
      <c r="K33" s="44">
        <v>8.9</v>
      </c>
      <c r="L33" s="44">
        <v>8.23</v>
      </c>
      <c r="M33" s="44">
        <v>7.68</v>
      </c>
      <c r="N33" s="44">
        <v>7.21</v>
      </c>
      <c r="O33" s="44">
        <v>6.81</v>
      </c>
      <c r="P33" s="44">
        <v>6.46</v>
      </c>
      <c r="Q33" s="44">
        <v>6.16</v>
      </c>
      <c r="R33" s="44">
        <v>5.9</v>
      </c>
      <c r="S33" s="44">
        <v>5.66</v>
      </c>
      <c r="T33" s="44">
        <v>5.46</v>
      </c>
      <c r="U33" s="44">
        <v>5.27</v>
      </c>
      <c r="V33" s="44">
        <v>5.0999999999999996</v>
      </c>
      <c r="W33" s="44">
        <v>4.95</v>
      </c>
      <c r="X33" s="44">
        <v>4.8099999999999996</v>
      </c>
      <c r="Y33" s="44">
        <v>4.6900000000000004</v>
      </c>
      <c r="Z33" s="44">
        <v>4.57</v>
      </c>
      <c r="AA33" s="44">
        <v>4.47</v>
      </c>
      <c r="AB33" s="44">
        <v>4.37</v>
      </c>
      <c r="AC33" s="44">
        <v>4.28</v>
      </c>
      <c r="AD33" s="44">
        <v>4.2</v>
      </c>
      <c r="AE33" s="44">
        <v>4.12</v>
      </c>
      <c r="AF33" s="44">
        <v>4.05</v>
      </c>
      <c r="AG33" s="44">
        <v>3.99</v>
      </c>
      <c r="AH33" s="44">
        <v>3.93</v>
      </c>
      <c r="AI33" s="44">
        <v>3.87</v>
      </c>
      <c r="AJ33" s="44">
        <v>3.82</v>
      </c>
      <c r="AK33" s="44">
        <v>3.77</v>
      </c>
      <c r="AL33" s="44">
        <v>3.72</v>
      </c>
      <c r="AM33" s="44">
        <v>3.68</v>
      </c>
      <c r="AN33" s="44">
        <v>3.64</v>
      </c>
      <c r="AO33" s="44">
        <v>3.61</v>
      </c>
      <c r="AP33" s="44">
        <v>3.57</v>
      </c>
      <c r="AQ33" s="44">
        <v>3.54</v>
      </c>
      <c r="AR33" s="44">
        <v>3.51</v>
      </c>
      <c r="AS33" s="44">
        <v>3.49</v>
      </c>
      <c r="AT33" s="44">
        <v>3.48</v>
      </c>
      <c r="AU33" s="44"/>
      <c r="AV33" s="44"/>
      <c r="AW33" s="44"/>
      <c r="AX33" s="44"/>
      <c r="AY33" s="44"/>
      <c r="AZ33" s="44"/>
    </row>
    <row r="34" spans="1:52" x14ac:dyDescent="0.25">
      <c r="A34" s="43">
        <v>23</v>
      </c>
      <c r="B34" s="44">
        <v>76.89</v>
      </c>
      <c r="C34" s="44">
        <v>39.15</v>
      </c>
      <c r="D34" s="44">
        <v>26.58</v>
      </c>
      <c r="E34" s="44">
        <v>20.3</v>
      </c>
      <c r="F34" s="44">
        <v>16.53</v>
      </c>
      <c r="G34" s="44">
        <v>14.03</v>
      </c>
      <c r="H34" s="44">
        <v>12.24</v>
      </c>
      <c r="I34" s="44">
        <v>10.9</v>
      </c>
      <c r="J34" s="44">
        <v>9.86</v>
      </c>
      <c r="K34" s="44">
        <v>9.0299999999999994</v>
      </c>
      <c r="L34" s="44">
        <v>8.35</v>
      </c>
      <c r="M34" s="44">
        <v>7.79</v>
      </c>
      <c r="N34" s="44">
        <v>7.31</v>
      </c>
      <c r="O34" s="44">
        <v>6.91</v>
      </c>
      <c r="P34" s="44">
        <v>6.56</v>
      </c>
      <c r="Q34" s="44">
        <v>6.25</v>
      </c>
      <c r="R34" s="44">
        <v>5.98</v>
      </c>
      <c r="S34" s="44">
        <v>5.75</v>
      </c>
      <c r="T34" s="44">
        <v>5.54</v>
      </c>
      <c r="U34" s="44">
        <v>5.35</v>
      </c>
      <c r="V34" s="44">
        <v>5.18</v>
      </c>
      <c r="W34" s="44">
        <v>5.0199999999999996</v>
      </c>
      <c r="X34" s="44">
        <v>4.88</v>
      </c>
      <c r="Y34" s="44">
        <v>4.75</v>
      </c>
      <c r="Z34" s="44">
        <v>4.6399999999999997</v>
      </c>
      <c r="AA34" s="44">
        <v>4.53</v>
      </c>
      <c r="AB34" s="44">
        <v>4.43</v>
      </c>
      <c r="AC34" s="44">
        <v>4.34</v>
      </c>
      <c r="AD34" s="44">
        <v>4.26</v>
      </c>
      <c r="AE34" s="44">
        <v>4.18</v>
      </c>
      <c r="AF34" s="44">
        <v>4.1100000000000003</v>
      </c>
      <c r="AG34" s="44">
        <v>4.05</v>
      </c>
      <c r="AH34" s="44">
        <v>3.99</v>
      </c>
      <c r="AI34" s="44">
        <v>3.93</v>
      </c>
      <c r="AJ34" s="44">
        <v>3.88</v>
      </c>
      <c r="AK34" s="44">
        <v>3.83</v>
      </c>
      <c r="AL34" s="44">
        <v>3.78</v>
      </c>
      <c r="AM34" s="44">
        <v>3.74</v>
      </c>
      <c r="AN34" s="44">
        <v>3.7</v>
      </c>
      <c r="AO34" s="44">
        <v>3.67</v>
      </c>
      <c r="AP34" s="44">
        <v>3.63</v>
      </c>
      <c r="AQ34" s="44">
        <v>3.6</v>
      </c>
      <c r="AR34" s="44">
        <v>3.57</v>
      </c>
      <c r="AS34" s="44">
        <v>3.57</v>
      </c>
      <c r="AT34" s="44"/>
      <c r="AU34" s="44"/>
      <c r="AV34" s="44"/>
      <c r="AW34" s="44"/>
      <c r="AX34" s="44"/>
      <c r="AY34" s="44"/>
      <c r="AZ34" s="44"/>
    </row>
    <row r="35" spans="1:52" x14ac:dyDescent="0.25">
      <c r="A35" s="43">
        <v>24</v>
      </c>
      <c r="B35" s="44">
        <v>77.98</v>
      </c>
      <c r="C35" s="44">
        <v>39.71</v>
      </c>
      <c r="D35" s="44">
        <v>26.96</v>
      </c>
      <c r="E35" s="44">
        <v>20.59</v>
      </c>
      <c r="F35" s="44">
        <v>16.77</v>
      </c>
      <c r="G35" s="44">
        <v>14.23</v>
      </c>
      <c r="H35" s="44">
        <v>12.41</v>
      </c>
      <c r="I35" s="44">
        <v>11.05</v>
      </c>
      <c r="J35" s="44">
        <v>10</v>
      </c>
      <c r="K35" s="44">
        <v>9.16</v>
      </c>
      <c r="L35" s="44">
        <v>8.4700000000000006</v>
      </c>
      <c r="M35" s="44">
        <v>7.9</v>
      </c>
      <c r="N35" s="44">
        <v>7.42</v>
      </c>
      <c r="O35" s="44">
        <v>7.01</v>
      </c>
      <c r="P35" s="44">
        <v>6.65</v>
      </c>
      <c r="Q35" s="44">
        <v>6.34</v>
      </c>
      <c r="R35" s="44">
        <v>6.07</v>
      </c>
      <c r="S35" s="44">
        <v>5.83</v>
      </c>
      <c r="T35" s="44">
        <v>5.62</v>
      </c>
      <c r="U35" s="44">
        <v>5.42</v>
      </c>
      <c r="V35" s="44">
        <v>5.25</v>
      </c>
      <c r="W35" s="44">
        <v>5.0999999999999996</v>
      </c>
      <c r="X35" s="44">
        <v>4.95</v>
      </c>
      <c r="Y35" s="44">
        <v>4.82</v>
      </c>
      <c r="Z35" s="44">
        <v>4.71</v>
      </c>
      <c r="AA35" s="44">
        <v>4.5999999999999996</v>
      </c>
      <c r="AB35" s="44">
        <v>4.5</v>
      </c>
      <c r="AC35" s="44">
        <v>4.41</v>
      </c>
      <c r="AD35" s="44">
        <v>4.32</v>
      </c>
      <c r="AE35" s="44">
        <v>4.25</v>
      </c>
      <c r="AF35" s="44">
        <v>4.18</v>
      </c>
      <c r="AG35" s="44">
        <v>4.1100000000000003</v>
      </c>
      <c r="AH35" s="44">
        <v>4.05</v>
      </c>
      <c r="AI35" s="44">
        <v>3.99</v>
      </c>
      <c r="AJ35" s="44">
        <v>3.94</v>
      </c>
      <c r="AK35" s="44">
        <v>3.89</v>
      </c>
      <c r="AL35" s="44">
        <v>3.84</v>
      </c>
      <c r="AM35" s="44">
        <v>3.8</v>
      </c>
      <c r="AN35" s="44">
        <v>3.76</v>
      </c>
      <c r="AO35" s="44">
        <v>3.73</v>
      </c>
      <c r="AP35" s="44">
        <v>3.69</v>
      </c>
      <c r="AQ35" s="44">
        <v>3.66</v>
      </c>
      <c r="AR35" s="44">
        <v>3.65</v>
      </c>
      <c r="AS35" s="44"/>
      <c r="AT35" s="44"/>
      <c r="AU35" s="44"/>
      <c r="AV35" s="44"/>
      <c r="AW35" s="44"/>
      <c r="AX35" s="44"/>
      <c r="AY35" s="44"/>
      <c r="AZ35" s="44"/>
    </row>
    <row r="36" spans="1:52" x14ac:dyDescent="0.25">
      <c r="A36" s="43">
        <v>25</v>
      </c>
      <c r="B36" s="44">
        <v>79.099999999999994</v>
      </c>
      <c r="C36" s="44">
        <v>40.28</v>
      </c>
      <c r="D36" s="44">
        <v>27.34</v>
      </c>
      <c r="E36" s="44">
        <v>20.88</v>
      </c>
      <c r="F36" s="44">
        <v>17.010000000000002</v>
      </c>
      <c r="G36" s="44">
        <v>14.43</v>
      </c>
      <c r="H36" s="44">
        <v>12.59</v>
      </c>
      <c r="I36" s="44">
        <v>11.21</v>
      </c>
      <c r="J36" s="44">
        <v>10.14</v>
      </c>
      <c r="K36" s="44">
        <v>9.2899999999999991</v>
      </c>
      <c r="L36" s="44">
        <v>8.59</v>
      </c>
      <c r="M36" s="44">
        <v>8.02</v>
      </c>
      <c r="N36" s="44">
        <v>7.53</v>
      </c>
      <c r="O36" s="44">
        <v>7.11</v>
      </c>
      <c r="P36" s="44">
        <v>6.75</v>
      </c>
      <c r="Q36" s="44">
        <v>6.44</v>
      </c>
      <c r="R36" s="44">
        <v>6.16</v>
      </c>
      <c r="S36" s="44">
        <v>5.92</v>
      </c>
      <c r="T36" s="44">
        <v>5.7</v>
      </c>
      <c r="U36" s="44">
        <v>5.5</v>
      </c>
      <c r="V36" s="44">
        <v>5.33</v>
      </c>
      <c r="W36" s="44">
        <v>5.17</v>
      </c>
      <c r="X36" s="44">
        <v>5.03</v>
      </c>
      <c r="Y36" s="44">
        <v>4.9000000000000004</v>
      </c>
      <c r="Z36" s="44">
        <v>4.78</v>
      </c>
      <c r="AA36" s="44">
        <v>4.67</v>
      </c>
      <c r="AB36" s="44">
        <v>4.57</v>
      </c>
      <c r="AC36" s="44">
        <v>4.4800000000000004</v>
      </c>
      <c r="AD36" s="44">
        <v>4.3899999999999997</v>
      </c>
      <c r="AE36" s="44">
        <v>4.3099999999999996</v>
      </c>
      <c r="AF36" s="44">
        <v>4.24</v>
      </c>
      <c r="AG36" s="44">
        <v>4.17</v>
      </c>
      <c r="AH36" s="44">
        <v>4.1100000000000003</v>
      </c>
      <c r="AI36" s="44">
        <v>4.05</v>
      </c>
      <c r="AJ36" s="44">
        <v>4</v>
      </c>
      <c r="AK36" s="44">
        <v>3.95</v>
      </c>
      <c r="AL36" s="44">
        <v>3.91</v>
      </c>
      <c r="AM36" s="44">
        <v>3.87</v>
      </c>
      <c r="AN36" s="44">
        <v>3.83</v>
      </c>
      <c r="AO36" s="44">
        <v>3.79</v>
      </c>
      <c r="AP36" s="44">
        <v>3.76</v>
      </c>
      <c r="AQ36" s="44">
        <v>3.75</v>
      </c>
      <c r="AR36" s="44"/>
      <c r="AS36" s="44"/>
      <c r="AT36" s="44"/>
      <c r="AU36" s="44"/>
      <c r="AV36" s="44"/>
      <c r="AW36" s="44"/>
      <c r="AX36" s="44"/>
      <c r="AY36" s="44"/>
      <c r="AZ36" s="44"/>
    </row>
    <row r="37" spans="1:52" x14ac:dyDescent="0.25">
      <c r="A37" s="43">
        <v>26</v>
      </c>
      <c r="B37" s="44">
        <v>80.22</v>
      </c>
      <c r="C37" s="44">
        <v>40.85</v>
      </c>
      <c r="D37" s="44">
        <v>27.73</v>
      </c>
      <c r="E37" s="44">
        <v>21.18</v>
      </c>
      <c r="F37" s="44">
        <v>17.25</v>
      </c>
      <c r="G37" s="44">
        <v>14.64</v>
      </c>
      <c r="H37" s="44">
        <v>12.77</v>
      </c>
      <c r="I37" s="44">
        <v>11.37</v>
      </c>
      <c r="J37" s="44">
        <v>10.29</v>
      </c>
      <c r="K37" s="44">
        <v>9.43</v>
      </c>
      <c r="L37" s="44">
        <v>8.7200000000000006</v>
      </c>
      <c r="M37" s="44">
        <v>8.1300000000000008</v>
      </c>
      <c r="N37" s="44">
        <v>7.64</v>
      </c>
      <c r="O37" s="44">
        <v>7.21</v>
      </c>
      <c r="P37" s="44">
        <v>6.85</v>
      </c>
      <c r="Q37" s="44">
        <v>6.53</v>
      </c>
      <c r="R37" s="44">
        <v>6.25</v>
      </c>
      <c r="S37" s="44">
        <v>6</v>
      </c>
      <c r="T37" s="44">
        <v>5.78</v>
      </c>
      <c r="U37" s="44">
        <v>5.59</v>
      </c>
      <c r="V37" s="44">
        <v>5.41</v>
      </c>
      <c r="W37" s="44">
        <v>5.25</v>
      </c>
      <c r="X37" s="44">
        <v>5.0999999999999996</v>
      </c>
      <c r="Y37" s="44">
        <v>4.97</v>
      </c>
      <c r="Z37" s="44">
        <v>4.8499999999999996</v>
      </c>
      <c r="AA37" s="44">
        <v>4.74</v>
      </c>
      <c r="AB37" s="44">
        <v>4.6399999999999997</v>
      </c>
      <c r="AC37" s="44">
        <v>4.54</v>
      </c>
      <c r="AD37" s="44">
        <v>4.46</v>
      </c>
      <c r="AE37" s="44">
        <v>4.38</v>
      </c>
      <c r="AF37" s="44">
        <v>4.3099999999999996</v>
      </c>
      <c r="AG37" s="44">
        <v>4.24</v>
      </c>
      <c r="AH37" s="44">
        <v>4.18</v>
      </c>
      <c r="AI37" s="44">
        <v>4.12</v>
      </c>
      <c r="AJ37" s="44">
        <v>4.07</v>
      </c>
      <c r="AK37" s="44">
        <v>4.0199999999999996</v>
      </c>
      <c r="AL37" s="44">
        <v>3.97</v>
      </c>
      <c r="AM37" s="44">
        <v>3.93</v>
      </c>
      <c r="AN37" s="44">
        <v>3.89</v>
      </c>
      <c r="AO37" s="44">
        <v>3.86</v>
      </c>
      <c r="AP37" s="44">
        <v>3.84</v>
      </c>
      <c r="AQ37" s="44"/>
      <c r="AR37" s="44"/>
      <c r="AS37" s="44"/>
      <c r="AT37" s="44"/>
      <c r="AU37" s="44"/>
      <c r="AV37" s="44"/>
      <c r="AW37" s="44"/>
      <c r="AX37" s="44"/>
      <c r="AY37" s="44"/>
      <c r="AZ37" s="44"/>
    </row>
    <row r="38" spans="1:52" x14ac:dyDescent="0.25">
      <c r="A38" s="43">
        <v>27</v>
      </c>
      <c r="B38" s="44">
        <v>81.37</v>
      </c>
      <c r="C38" s="44">
        <v>41.44</v>
      </c>
      <c r="D38" s="44">
        <v>28.13</v>
      </c>
      <c r="E38" s="44">
        <v>21.48</v>
      </c>
      <c r="F38" s="44">
        <v>17.5</v>
      </c>
      <c r="G38" s="44">
        <v>14.85</v>
      </c>
      <c r="H38" s="44">
        <v>12.96</v>
      </c>
      <c r="I38" s="44">
        <v>11.54</v>
      </c>
      <c r="J38" s="44">
        <v>10.44</v>
      </c>
      <c r="K38" s="44">
        <v>9.56</v>
      </c>
      <c r="L38" s="44">
        <v>8.85</v>
      </c>
      <c r="M38" s="44">
        <v>8.25</v>
      </c>
      <c r="N38" s="44">
        <v>7.75</v>
      </c>
      <c r="O38" s="44">
        <v>7.32</v>
      </c>
      <c r="P38" s="44">
        <v>6.95</v>
      </c>
      <c r="Q38" s="44">
        <v>6.63</v>
      </c>
      <c r="R38" s="44">
        <v>6.34</v>
      </c>
      <c r="S38" s="44">
        <v>6.09</v>
      </c>
      <c r="T38" s="44">
        <v>5.87</v>
      </c>
      <c r="U38" s="44">
        <v>5.67</v>
      </c>
      <c r="V38" s="44">
        <v>5.49</v>
      </c>
      <c r="W38" s="44">
        <v>5.33</v>
      </c>
      <c r="X38" s="44">
        <v>5.18</v>
      </c>
      <c r="Y38" s="44">
        <v>5.05</v>
      </c>
      <c r="Z38" s="44">
        <v>4.92</v>
      </c>
      <c r="AA38" s="44">
        <v>4.8099999999999996</v>
      </c>
      <c r="AB38" s="44">
        <v>4.71</v>
      </c>
      <c r="AC38" s="44">
        <v>4.6100000000000003</v>
      </c>
      <c r="AD38" s="44">
        <v>4.53</v>
      </c>
      <c r="AE38" s="44">
        <v>4.45</v>
      </c>
      <c r="AF38" s="44">
        <v>4.38</v>
      </c>
      <c r="AG38" s="44">
        <v>4.3099999999999996</v>
      </c>
      <c r="AH38" s="44">
        <v>4.25</v>
      </c>
      <c r="AI38" s="44">
        <v>4.1900000000000004</v>
      </c>
      <c r="AJ38" s="44">
        <v>4.13</v>
      </c>
      <c r="AK38" s="44">
        <v>4.09</v>
      </c>
      <c r="AL38" s="44">
        <v>4.04</v>
      </c>
      <c r="AM38" s="44">
        <v>4</v>
      </c>
      <c r="AN38" s="44">
        <v>3.96</v>
      </c>
      <c r="AO38" s="44">
        <v>3.94</v>
      </c>
      <c r="AP38" s="44"/>
      <c r="AQ38" s="44"/>
      <c r="AR38" s="44"/>
      <c r="AS38" s="44"/>
      <c r="AT38" s="44"/>
      <c r="AU38" s="44"/>
      <c r="AV38" s="44"/>
      <c r="AW38" s="44"/>
      <c r="AX38" s="44"/>
      <c r="AY38" s="44"/>
      <c r="AZ38" s="44"/>
    </row>
    <row r="39" spans="1:52" x14ac:dyDescent="0.25">
      <c r="A39" s="43">
        <v>28</v>
      </c>
      <c r="B39" s="44">
        <v>82.53</v>
      </c>
      <c r="C39" s="44">
        <v>42.03</v>
      </c>
      <c r="D39" s="44">
        <v>28.53</v>
      </c>
      <c r="E39" s="44">
        <v>21.79</v>
      </c>
      <c r="F39" s="44">
        <v>17.75</v>
      </c>
      <c r="G39" s="44">
        <v>15.06</v>
      </c>
      <c r="H39" s="44">
        <v>13.14</v>
      </c>
      <c r="I39" s="44">
        <v>11.71</v>
      </c>
      <c r="J39" s="44">
        <v>10.59</v>
      </c>
      <c r="K39" s="44">
        <v>9.6999999999999993</v>
      </c>
      <c r="L39" s="44">
        <v>8.9700000000000006</v>
      </c>
      <c r="M39" s="44">
        <v>8.3699999999999992</v>
      </c>
      <c r="N39" s="44">
        <v>7.86</v>
      </c>
      <c r="O39" s="44">
        <v>7.43</v>
      </c>
      <c r="P39" s="44">
        <v>7.05</v>
      </c>
      <c r="Q39" s="44">
        <v>6.72</v>
      </c>
      <c r="R39" s="44">
        <v>6.44</v>
      </c>
      <c r="S39" s="44">
        <v>6.18</v>
      </c>
      <c r="T39" s="44">
        <v>5.96</v>
      </c>
      <c r="U39" s="44">
        <v>5.75</v>
      </c>
      <c r="V39" s="44">
        <v>5.57</v>
      </c>
      <c r="W39" s="44">
        <v>5.41</v>
      </c>
      <c r="X39" s="44">
        <v>5.26</v>
      </c>
      <c r="Y39" s="44">
        <v>5.12</v>
      </c>
      <c r="Z39" s="44">
        <v>5</v>
      </c>
      <c r="AA39" s="44">
        <v>4.8899999999999997</v>
      </c>
      <c r="AB39" s="44">
        <v>4.78</v>
      </c>
      <c r="AC39" s="44">
        <v>4.6900000000000004</v>
      </c>
      <c r="AD39" s="44">
        <v>4.5999999999999996</v>
      </c>
      <c r="AE39" s="44">
        <v>4.5199999999999996</v>
      </c>
      <c r="AF39" s="44">
        <v>4.45</v>
      </c>
      <c r="AG39" s="44">
        <v>4.38</v>
      </c>
      <c r="AH39" s="44">
        <v>4.32</v>
      </c>
      <c r="AI39" s="44">
        <v>4.26</v>
      </c>
      <c r="AJ39" s="44">
        <v>4.2</v>
      </c>
      <c r="AK39" s="44">
        <v>4.16</v>
      </c>
      <c r="AL39" s="44">
        <v>4.1100000000000003</v>
      </c>
      <c r="AM39" s="44">
        <v>4.07</v>
      </c>
      <c r="AN39" s="44">
        <v>4.05</v>
      </c>
      <c r="AO39" s="44"/>
      <c r="AP39" s="44"/>
      <c r="AQ39" s="44"/>
      <c r="AR39" s="44"/>
      <c r="AS39" s="44"/>
      <c r="AT39" s="44"/>
      <c r="AU39" s="44"/>
      <c r="AV39" s="44"/>
      <c r="AW39" s="44"/>
      <c r="AX39" s="44"/>
      <c r="AY39" s="44"/>
      <c r="AZ39" s="44"/>
    </row>
    <row r="40" spans="1:52" x14ac:dyDescent="0.25">
      <c r="A40" s="43">
        <v>29</v>
      </c>
      <c r="B40" s="44">
        <v>83.7</v>
      </c>
      <c r="C40" s="44">
        <v>42.63</v>
      </c>
      <c r="D40" s="44">
        <v>28.94</v>
      </c>
      <c r="E40" s="44">
        <v>22.1</v>
      </c>
      <c r="F40" s="44">
        <v>18.010000000000002</v>
      </c>
      <c r="G40" s="44">
        <v>15.28</v>
      </c>
      <c r="H40" s="44">
        <v>13.33</v>
      </c>
      <c r="I40" s="44">
        <v>11.87</v>
      </c>
      <c r="J40" s="44">
        <v>10.74</v>
      </c>
      <c r="K40" s="44">
        <v>9.84</v>
      </c>
      <c r="L40" s="44">
        <v>9.1</v>
      </c>
      <c r="M40" s="44">
        <v>8.49</v>
      </c>
      <c r="N40" s="44">
        <v>7.98</v>
      </c>
      <c r="O40" s="44">
        <v>7.53</v>
      </c>
      <c r="P40" s="44">
        <v>7.15</v>
      </c>
      <c r="Q40" s="44">
        <v>6.82</v>
      </c>
      <c r="R40" s="44">
        <v>6.53</v>
      </c>
      <c r="S40" s="44">
        <v>6.27</v>
      </c>
      <c r="T40" s="44">
        <v>6.04</v>
      </c>
      <c r="U40" s="44">
        <v>5.84</v>
      </c>
      <c r="V40" s="44">
        <v>5.65</v>
      </c>
      <c r="W40" s="44">
        <v>5.49</v>
      </c>
      <c r="X40" s="44">
        <v>5.34</v>
      </c>
      <c r="Y40" s="44">
        <v>5.2</v>
      </c>
      <c r="Z40" s="44">
        <v>5.08</v>
      </c>
      <c r="AA40" s="44">
        <v>4.96</v>
      </c>
      <c r="AB40" s="44">
        <v>4.8600000000000003</v>
      </c>
      <c r="AC40" s="44">
        <v>4.76</v>
      </c>
      <c r="AD40" s="44">
        <v>4.67</v>
      </c>
      <c r="AE40" s="44">
        <v>4.59</v>
      </c>
      <c r="AF40" s="44">
        <v>4.5199999999999996</v>
      </c>
      <c r="AG40" s="44">
        <v>4.45</v>
      </c>
      <c r="AH40" s="44">
        <v>4.3899999999999997</v>
      </c>
      <c r="AI40" s="44">
        <v>4.33</v>
      </c>
      <c r="AJ40" s="44">
        <v>4.28</v>
      </c>
      <c r="AK40" s="44">
        <v>4.2300000000000004</v>
      </c>
      <c r="AL40" s="44">
        <v>4.18</v>
      </c>
      <c r="AM40" s="44">
        <v>4.16</v>
      </c>
      <c r="AN40" s="44"/>
      <c r="AO40" s="44"/>
      <c r="AP40" s="44"/>
      <c r="AQ40" s="44"/>
      <c r="AR40" s="44"/>
      <c r="AS40" s="44"/>
      <c r="AT40" s="44"/>
      <c r="AU40" s="44"/>
      <c r="AV40" s="44"/>
      <c r="AW40" s="44"/>
      <c r="AX40" s="44"/>
      <c r="AY40" s="44"/>
      <c r="AZ40" s="44"/>
    </row>
    <row r="41" spans="1:52" x14ac:dyDescent="0.25">
      <c r="A41" s="43">
        <v>30</v>
      </c>
      <c r="B41" s="44">
        <v>84.88</v>
      </c>
      <c r="C41" s="44">
        <v>43.23</v>
      </c>
      <c r="D41" s="44">
        <v>29.35</v>
      </c>
      <c r="E41" s="44">
        <v>22.42</v>
      </c>
      <c r="F41" s="44">
        <v>18.260000000000002</v>
      </c>
      <c r="G41" s="44">
        <v>15.5</v>
      </c>
      <c r="H41" s="44">
        <v>13.52</v>
      </c>
      <c r="I41" s="44">
        <v>12.04</v>
      </c>
      <c r="J41" s="44">
        <v>10.9</v>
      </c>
      <c r="K41" s="44">
        <v>9.98</v>
      </c>
      <c r="L41" s="44">
        <v>9.24</v>
      </c>
      <c r="M41" s="44">
        <v>8.61</v>
      </c>
      <c r="N41" s="44">
        <v>8.09</v>
      </c>
      <c r="O41" s="44">
        <v>7.64</v>
      </c>
      <c r="P41" s="44">
        <v>7.26</v>
      </c>
      <c r="Q41" s="44">
        <v>6.92</v>
      </c>
      <c r="R41" s="44">
        <v>6.63</v>
      </c>
      <c r="S41" s="44">
        <v>6.37</v>
      </c>
      <c r="T41" s="44">
        <v>6.13</v>
      </c>
      <c r="U41" s="44">
        <v>5.93</v>
      </c>
      <c r="V41" s="44">
        <v>5.74</v>
      </c>
      <c r="W41" s="44">
        <v>5.57</v>
      </c>
      <c r="X41" s="44">
        <v>5.42</v>
      </c>
      <c r="Y41" s="44">
        <v>5.28</v>
      </c>
      <c r="Z41" s="44">
        <v>5.15</v>
      </c>
      <c r="AA41" s="44">
        <v>5.04</v>
      </c>
      <c r="AB41" s="44">
        <v>4.93</v>
      </c>
      <c r="AC41" s="44">
        <v>4.84</v>
      </c>
      <c r="AD41" s="44">
        <v>4.75</v>
      </c>
      <c r="AE41" s="44">
        <v>4.67</v>
      </c>
      <c r="AF41" s="44">
        <v>4.59</v>
      </c>
      <c r="AG41" s="44">
        <v>4.5199999999999996</v>
      </c>
      <c r="AH41" s="44">
        <v>4.46</v>
      </c>
      <c r="AI41" s="44">
        <v>4.4000000000000004</v>
      </c>
      <c r="AJ41" s="44">
        <v>4.3499999999999996</v>
      </c>
      <c r="AK41" s="44">
        <v>4.3</v>
      </c>
      <c r="AL41" s="44">
        <v>4.28</v>
      </c>
      <c r="AM41" s="44"/>
      <c r="AN41" s="44"/>
      <c r="AO41" s="44"/>
      <c r="AP41" s="44"/>
      <c r="AQ41" s="44"/>
      <c r="AR41" s="44"/>
      <c r="AS41" s="44"/>
      <c r="AT41" s="44"/>
      <c r="AU41" s="44"/>
      <c r="AV41" s="44"/>
      <c r="AW41" s="44"/>
      <c r="AX41" s="44"/>
      <c r="AY41" s="44"/>
      <c r="AZ41" s="44"/>
    </row>
    <row r="42" spans="1:52" x14ac:dyDescent="0.25">
      <c r="A42" s="43">
        <v>31</v>
      </c>
      <c r="B42" s="44">
        <v>86.07</v>
      </c>
      <c r="C42" s="44">
        <v>43.84</v>
      </c>
      <c r="D42" s="44">
        <v>29.77</v>
      </c>
      <c r="E42" s="44">
        <v>22.74</v>
      </c>
      <c r="F42" s="44">
        <v>18.52</v>
      </c>
      <c r="G42" s="44">
        <v>15.72</v>
      </c>
      <c r="H42" s="44">
        <v>13.71</v>
      </c>
      <c r="I42" s="44">
        <v>12.22</v>
      </c>
      <c r="J42" s="44">
        <v>11.05</v>
      </c>
      <c r="K42" s="44">
        <v>10.119999999999999</v>
      </c>
      <c r="L42" s="44">
        <v>9.3699999999999992</v>
      </c>
      <c r="M42" s="44">
        <v>8.74</v>
      </c>
      <c r="N42" s="44">
        <v>8.2100000000000009</v>
      </c>
      <c r="O42" s="44">
        <v>7.75</v>
      </c>
      <c r="P42" s="44">
        <v>7.36</v>
      </c>
      <c r="Q42" s="44">
        <v>7.02</v>
      </c>
      <c r="R42" s="44">
        <v>6.72</v>
      </c>
      <c r="S42" s="44">
        <v>6.46</v>
      </c>
      <c r="T42" s="44">
        <v>6.22</v>
      </c>
      <c r="U42" s="44">
        <v>6.01</v>
      </c>
      <c r="V42" s="44">
        <v>5.82</v>
      </c>
      <c r="W42" s="44">
        <v>5.65</v>
      </c>
      <c r="X42" s="44">
        <v>5.5</v>
      </c>
      <c r="Y42" s="44">
        <v>5.36</v>
      </c>
      <c r="Z42" s="44">
        <v>5.23</v>
      </c>
      <c r="AA42" s="44">
        <v>5.12</v>
      </c>
      <c r="AB42" s="44">
        <v>5.01</v>
      </c>
      <c r="AC42" s="44">
        <v>4.91</v>
      </c>
      <c r="AD42" s="44">
        <v>4.83</v>
      </c>
      <c r="AE42" s="44">
        <v>4.74</v>
      </c>
      <c r="AF42" s="44">
        <v>4.67</v>
      </c>
      <c r="AG42" s="44">
        <v>4.5999999999999996</v>
      </c>
      <c r="AH42" s="44">
        <v>4.54</v>
      </c>
      <c r="AI42" s="44">
        <v>4.4800000000000004</v>
      </c>
      <c r="AJ42" s="44">
        <v>4.43</v>
      </c>
      <c r="AK42" s="44">
        <v>4.4000000000000004</v>
      </c>
      <c r="AL42" s="44"/>
      <c r="AM42" s="44"/>
      <c r="AN42" s="44"/>
      <c r="AO42" s="44"/>
      <c r="AP42" s="44"/>
      <c r="AQ42" s="44"/>
      <c r="AR42" s="44"/>
      <c r="AS42" s="44"/>
      <c r="AT42" s="44"/>
      <c r="AU42" s="44"/>
      <c r="AV42" s="44"/>
      <c r="AW42" s="44"/>
      <c r="AX42" s="44"/>
      <c r="AY42" s="44"/>
      <c r="AZ42" s="44"/>
    </row>
    <row r="43" spans="1:52" x14ac:dyDescent="0.25">
      <c r="A43" s="43">
        <v>32</v>
      </c>
      <c r="B43" s="44">
        <v>87.28</v>
      </c>
      <c r="C43" s="44">
        <v>44.45</v>
      </c>
      <c r="D43" s="44">
        <v>30.18</v>
      </c>
      <c r="E43" s="44">
        <v>23.06</v>
      </c>
      <c r="F43" s="44">
        <v>18.78</v>
      </c>
      <c r="G43" s="44">
        <v>15.94</v>
      </c>
      <c r="H43" s="44">
        <v>13.91</v>
      </c>
      <c r="I43" s="44">
        <v>12.39</v>
      </c>
      <c r="J43" s="44">
        <v>11.21</v>
      </c>
      <c r="K43" s="44">
        <v>10.27</v>
      </c>
      <c r="L43" s="44">
        <v>9.5</v>
      </c>
      <c r="M43" s="44">
        <v>8.86</v>
      </c>
      <c r="N43" s="44">
        <v>8.33</v>
      </c>
      <c r="O43" s="44">
        <v>7.87</v>
      </c>
      <c r="P43" s="44">
        <v>7.47</v>
      </c>
      <c r="Q43" s="44">
        <v>7.13</v>
      </c>
      <c r="R43" s="44">
        <v>6.82</v>
      </c>
      <c r="S43" s="44">
        <v>6.55</v>
      </c>
      <c r="T43" s="44">
        <v>6.32</v>
      </c>
      <c r="U43" s="44">
        <v>6.1</v>
      </c>
      <c r="V43" s="44">
        <v>5.91</v>
      </c>
      <c r="W43" s="44">
        <v>5.74</v>
      </c>
      <c r="X43" s="44">
        <v>5.59</v>
      </c>
      <c r="Y43" s="44">
        <v>5.44</v>
      </c>
      <c r="Z43" s="44">
        <v>5.32</v>
      </c>
      <c r="AA43" s="44">
        <v>5.2</v>
      </c>
      <c r="AB43" s="44">
        <v>5.09</v>
      </c>
      <c r="AC43" s="44">
        <v>4.99</v>
      </c>
      <c r="AD43" s="44">
        <v>4.91</v>
      </c>
      <c r="AE43" s="44">
        <v>4.82</v>
      </c>
      <c r="AF43" s="44">
        <v>4.75</v>
      </c>
      <c r="AG43" s="44">
        <v>4.68</v>
      </c>
      <c r="AH43" s="44">
        <v>4.62</v>
      </c>
      <c r="AI43" s="44">
        <v>4.5599999999999996</v>
      </c>
      <c r="AJ43" s="44">
        <v>4.53</v>
      </c>
      <c r="AK43" s="44"/>
      <c r="AL43" s="44"/>
      <c r="AM43" s="44"/>
      <c r="AN43" s="44"/>
      <c r="AO43" s="44"/>
      <c r="AP43" s="44"/>
      <c r="AQ43" s="44"/>
      <c r="AR43" s="44"/>
      <c r="AS43" s="44"/>
      <c r="AT43" s="44"/>
      <c r="AU43" s="44"/>
      <c r="AV43" s="44"/>
      <c r="AW43" s="44"/>
      <c r="AX43" s="44"/>
      <c r="AY43" s="44"/>
      <c r="AZ43" s="44"/>
    </row>
    <row r="44" spans="1:52" x14ac:dyDescent="0.25">
      <c r="A44" s="43">
        <v>33</v>
      </c>
      <c r="B44" s="44">
        <v>88.5</v>
      </c>
      <c r="C44" s="44">
        <v>45.08</v>
      </c>
      <c r="D44" s="44">
        <v>30.61</v>
      </c>
      <c r="E44" s="44">
        <v>23.38</v>
      </c>
      <c r="F44" s="44">
        <v>19.05</v>
      </c>
      <c r="G44" s="44">
        <v>16.16</v>
      </c>
      <c r="H44" s="44">
        <v>14.11</v>
      </c>
      <c r="I44" s="44">
        <v>12.57</v>
      </c>
      <c r="J44" s="44">
        <v>11.37</v>
      </c>
      <c r="K44" s="44">
        <v>10.42</v>
      </c>
      <c r="L44" s="44">
        <v>9.64</v>
      </c>
      <c r="M44" s="44">
        <v>8.99</v>
      </c>
      <c r="N44" s="44">
        <v>8.4499999999999993</v>
      </c>
      <c r="O44" s="44">
        <v>7.98</v>
      </c>
      <c r="P44" s="44">
        <v>7.58</v>
      </c>
      <c r="Q44" s="44">
        <v>7.23</v>
      </c>
      <c r="R44" s="44">
        <v>6.92</v>
      </c>
      <c r="S44" s="44">
        <v>6.65</v>
      </c>
      <c r="T44" s="44">
        <v>6.41</v>
      </c>
      <c r="U44" s="44">
        <v>6.2</v>
      </c>
      <c r="V44" s="44">
        <v>6</v>
      </c>
      <c r="W44" s="44">
        <v>5.83</v>
      </c>
      <c r="X44" s="44">
        <v>5.67</v>
      </c>
      <c r="Y44" s="44">
        <v>5.53</v>
      </c>
      <c r="Z44" s="44">
        <v>5.4</v>
      </c>
      <c r="AA44" s="44">
        <v>5.28</v>
      </c>
      <c r="AB44" s="44">
        <v>5.18</v>
      </c>
      <c r="AC44" s="44">
        <v>5.08</v>
      </c>
      <c r="AD44" s="44">
        <v>4.99</v>
      </c>
      <c r="AE44" s="44">
        <v>4.91</v>
      </c>
      <c r="AF44" s="44">
        <v>4.83</v>
      </c>
      <c r="AG44" s="44">
        <v>4.76</v>
      </c>
      <c r="AH44" s="44">
        <v>4.7</v>
      </c>
      <c r="AI44" s="44">
        <v>4.66</v>
      </c>
      <c r="AJ44" s="44"/>
      <c r="AK44" s="44"/>
      <c r="AL44" s="44"/>
      <c r="AM44" s="44"/>
      <c r="AN44" s="44"/>
      <c r="AO44" s="44"/>
      <c r="AP44" s="44"/>
      <c r="AQ44" s="44"/>
      <c r="AR44" s="44"/>
      <c r="AS44" s="44"/>
      <c r="AT44" s="44"/>
      <c r="AU44" s="44"/>
      <c r="AV44" s="44"/>
      <c r="AW44" s="44"/>
      <c r="AX44" s="44"/>
      <c r="AY44" s="44"/>
      <c r="AZ44" s="44"/>
    </row>
    <row r="45" spans="1:52" x14ac:dyDescent="0.25">
      <c r="A45" s="43">
        <v>34</v>
      </c>
      <c r="B45" s="44">
        <v>89.74</v>
      </c>
      <c r="C45" s="44">
        <v>45.71</v>
      </c>
      <c r="D45" s="44">
        <v>31.04</v>
      </c>
      <c r="E45" s="44">
        <v>23.71</v>
      </c>
      <c r="F45" s="44">
        <v>19.32</v>
      </c>
      <c r="G45" s="44">
        <v>16.39</v>
      </c>
      <c r="H45" s="44">
        <v>14.31</v>
      </c>
      <c r="I45" s="44">
        <v>12.74</v>
      </c>
      <c r="J45" s="44">
        <v>11.53</v>
      </c>
      <c r="K45" s="44">
        <v>10.57</v>
      </c>
      <c r="L45" s="44">
        <v>9.7799999999999994</v>
      </c>
      <c r="M45" s="44">
        <v>9.1199999999999992</v>
      </c>
      <c r="N45" s="44">
        <v>8.57</v>
      </c>
      <c r="O45" s="44">
        <v>8.1</v>
      </c>
      <c r="P45" s="44">
        <v>7.69</v>
      </c>
      <c r="Q45" s="44">
        <v>7.34</v>
      </c>
      <c r="R45" s="44">
        <v>7.03</v>
      </c>
      <c r="S45" s="44">
        <v>6.75</v>
      </c>
      <c r="T45" s="44">
        <v>6.51</v>
      </c>
      <c r="U45" s="44">
        <v>6.29</v>
      </c>
      <c r="V45" s="44">
        <v>6.1</v>
      </c>
      <c r="W45" s="44">
        <v>5.92</v>
      </c>
      <c r="X45" s="44">
        <v>5.76</v>
      </c>
      <c r="Y45" s="44">
        <v>5.62</v>
      </c>
      <c r="Z45" s="44">
        <v>5.49</v>
      </c>
      <c r="AA45" s="44">
        <v>5.37</v>
      </c>
      <c r="AB45" s="44">
        <v>5.26</v>
      </c>
      <c r="AC45" s="44">
        <v>5.16</v>
      </c>
      <c r="AD45" s="44">
        <v>5.07</v>
      </c>
      <c r="AE45" s="44">
        <v>4.99</v>
      </c>
      <c r="AF45" s="44">
        <v>4.92</v>
      </c>
      <c r="AG45" s="44">
        <v>4.8499999999999996</v>
      </c>
      <c r="AH45" s="44">
        <v>4.8099999999999996</v>
      </c>
      <c r="AI45" s="44"/>
      <c r="AJ45" s="44"/>
      <c r="AK45" s="44"/>
      <c r="AL45" s="44"/>
      <c r="AM45" s="44"/>
      <c r="AN45" s="44"/>
      <c r="AO45" s="44"/>
      <c r="AP45" s="44"/>
      <c r="AQ45" s="44"/>
      <c r="AR45" s="44"/>
      <c r="AS45" s="44"/>
      <c r="AT45" s="44"/>
      <c r="AU45" s="44"/>
      <c r="AV45" s="44"/>
      <c r="AW45" s="44"/>
      <c r="AX45" s="44"/>
      <c r="AY45" s="44"/>
      <c r="AZ45" s="44"/>
    </row>
    <row r="46" spans="1:52" x14ac:dyDescent="0.25">
      <c r="A46" s="43">
        <v>35</v>
      </c>
      <c r="B46" s="44">
        <v>90.98</v>
      </c>
      <c r="C46" s="44">
        <v>46.34</v>
      </c>
      <c r="D46" s="44">
        <v>31.47</v>
      </c>
      <c r="E46" s="44">
        <v>24.04</v>
      </c>
      <c r="F46" s="44">
        <v>19.59</v>
      </c>
      <c r="G46" s="44">
        <v>16.62</v>
      </c>
      <c r="H46" s="44">
        <v>14.51</v>
      </c>
      <c r="I46" s="44">
        <v>12.93</v>
      </c>
      <c r="J46" s="44">
        <v>11.7</v>
      </c>
      <c r="K46" s="44">
        <v>10.72</v>
      </c>
      <c r="L46" s="44">
        <v>9.92</v>
      </c>
      <c r="M46" s="44">
        <v>9.25</v>
      </c>
      <c r="N46" s="44">
        <v>8.69</v>
      </c>
      <c r="O46" s="44">
        <v>8.2200000000000006</v>
      </c>
      <c r="P46" s="44">
        <v>7.8</v>
      </c>
      <c r="Q46" s="44">
        <v>7.45</v>
      </c>
      <c r="R46" s="44">
        <v>7.13</v>
      </c>
      <c r="S46" s="44">
        <v>6.85</v>
      </c>
      <c r="T46" s="44">
        <v>6.61</v>
      </c>
      <c r="U46" s="44">
        <v>6.39</v>
      </c>
      <c r="V46" s="44">
        <v>6.19</v>
      </c>
      <c r="W46" s="44">
        <v>6.01</v>
      </c>
      <c r="X46" s="44">
        <v>5.85</v>
      </c>
      <c r="Y46" s="44">
        <v>5.71</v>
      </c>
      <c r="Z46" s="44">
        <v>5.58</v>
      </c>
      <c r="AA46" s="44">
        <v>5.46</v>
      </c>
      <c r="AB46" s="44">
        <v>5.35</v>
      </c>
      <c r="AC46" s="44">
        <v>5.25</v>
      </c>
      <c r="AD46" s="44">
        <v>5.16</v>
      </c>
      <c r="AE46" s="44">
        <v>5.08</v>
      </c>
      <c r="AF46" s="44">
        <v>5.01</v>
      </c>
      <c r="AG46" s="44">
        <v>4.96</v>
      </c>
      <c r="AH46" s="44"/>
      <c r="AI46" s="44"/>
      <c r="AJ46" s="44"/>
      <c r="AK46" s="44"/>
      <c r="AL46" s="44"/>
      <c r="AM46" s="44"/>
      <c r="AN46" s="44"/>
      <c r="AO46" s="44"/>
      <c r="AP46" s="44"/>
      <c r="AQ46" s="44"/>
      <c r="AR46" s="44"/>
      <c r="AS46" s="44"/>
      <c r="AT46" s="44"/>
      <c r="AU46" s="44"/>
      <c r="AV46" s="44"/>
      <c r="AW46" s="44"/>
      <c r="AX46" s="44"/>
      <c r="AY46" s="44"/>
      <c r="AZ46" s="44"/>
    </row>
    <row r="47" spans="1:52" x14ac:dyDescent="0.25">
      <c r="A47" s="43">
        <v>36</v>
      </c>
      <c r="B47" s="44">
        <v>92.25</v>
      </c>
      <c r="C47" s="44">
        <v>46.99</v>
      </c>
      <c r="D47" s="44">
        <v>31.91</v>
      </c>
      <c r="E47" s="44">
        <v>24.38</v>
      </c>
      <c r="F47" s="44">
        <v>19.86</v>
      </c>
      <c r="G47" s="44">
        <v>16.86</v>
      </c>
      <c r="H47" s="44">
        <v>14.71</v>
      </c>
      <c r="I47" s="44">
        <v>13.11</v>
      </c>
      <c r="J47" s="44">
        <v>11.86</v>
      </c>
      <c r="K47" s="44">
        <v>10.87</v>
      </c>
      <c r="L47" s="44">
        <v>10.06</v>
      </c>
      <c r="M47" s="44">
        <v>9.39</v>
      </c>
      <c r="N47" s="44">
        <v>8.82</v>
      </c>
      <c r="O47" s="44">
        <v>8.34</v>
      </c>
      <c r="P47" s="44">
        <v>7.92</v>
      </c>
      <c r="Q47" s="44">
        <v>7.56</v>
      </c>
      <c r="R47" s="44">
        <v>7.24</v>
      </c>
      <c r="S47" s="44">
        <v>6.96</v>
      </c>
      <c r="T47" s="44">
        <v>6.71</v>
      </c>
      <c r="U47" s="44">
        <v>6.49</v>
      </c>
      <c r="V47" s="44">
        <v>6.29</v>
      </c>
      <c r="W47" s="44">
        <v>6.11</v>
      </c>
      <c r="X47" s="44">
        <v>5.95</v>
      </c>
      <c r="Y47" s="44">
        <v>5.8</v>
      </c>
      <c r="Z47" s="44">
        <v>5.67</v>
      </c>
      <c r="AA47" s="44">
        <v>5.55</v>
      </c>
      <c r="AB47" s="44">
        <v>5.45</v>
      </c>
      <c r="AC47" s="44">
        <v>5.35</v>
      </c>
      <c r="AD47" s="44">
        <v>5.26</v>
      </c>
      <c r="AE47" s="44">
        <v>5.18</v>
      </c>
      <c r="AF47" s="44">
        <v>5.12</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5">
      <c r="A48" s="43">
        <v>37</v>
      </c>
      <c r="B48" s="44">
        <v>93.53</v>
      </c>
      <c r="C48" s="44">
        <v>47.64</v>
      </c>
      <c r="D48" s="44">
        <v>32.36</v>
      </c>
      <c r="E48" s="44">
        <v>24.72</v>
      </c>
      <c r="F48" s="44">
        <v>20.14</v>
      </c>
      <c r="G48" s="44">
        <v>17.09</v>
      </c>
      <c r="H48" s="44">
        <v>14.92</v>
      </c>
      <c r="I48" s="44">
        <v>13.3</v>
      </c>
      <c r="J48" s="44">
        <v>12.03</v>
      </c>
      <c r="K48" s="44">
        <v>11.03</v>
      </c>
      <c r="L48" s="44">
        <v>10.210000000000001</v>
      </c>
      <c r="M48" s="44">
        <v>9.52</v>
      </c>
      <c r="N48" s="44">
        <v>8.9499999999999993</v>
      </c>
      <c r="O48" s="44">
        <v>8.4600000000000009</v>
      </c>
      <c r="P48" s="44">
        <v>8.0399999999999991</v>
      </c>
      <c r="Q48" s="44">
        <v>7.67</v>
      </c>
      <c r="R48" s="44">
        <v>7.35</v>
      </c>
      <c r="S48" s="44">
        <v>7.07</v>
      </c>
      <c r="T48" s="44">
        <v>6.81</v>
      </c>
      <c r="U48" s="44">
        <v>6.59</v>
      </c>
      <c r="V48" s="44">
        <v>6.39</v>
      </c>
      <c r="W48" s="44">
        <v>6.21</v>
      </c>
      <c r="X48" s="44">
        <v>6.05</v>
      </c>
      <c r="Y48" s="44">
        <v>5.9</v>
      </c>
      <c r="Z48" s="44">
        <v>5.77</v>
      </c>
      <c r="AA48" s="44">
        <v>5.65</v>
      </c>
      <c r="AB48" s="44">
        <v>5.54</v>
      </c>
      <c r="AC48" s="44">
        <v>5.44</v>
      </c>
      <c r="AD48" s="44">
        <v>5.35</v>
      </c>
      <c r="AE48" s="44">
        <v>5.29</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5">
      <c r="A49" s="43">
        <v>38</v>
      </c>
      <c r="B49" s="44">
        <v>94.83</v>
      </c>
      <c r="C49" s="44">
        <v>48.31</v>
      </c>
      <c r="D49" s="44">
        <v>32.81</v>
      </c>
      <c r="E49" s="44">
        <v>25.07</v>
      </c>
      <c r="F49" s="44">
        <v>20.43</v>
      </c>
      <c r="G49" s="44">
        <v>17.34</v>
      </c>
      <c r="H49" s="44">
        <v>15.13</v>
      </c>
      <c r="I49" s="44">
        <v>13.49</v>
      </c>
      <c r="J49" s="44">
        <v>12.21</v>
      </c>
      <c r="K49" s="44">
        <v>11.19</v>
      </c>
      <c r="L49" s="44">
        <v>10.35</v>
      </c>
      <c r="M49" s="44">
        <v>9.66</v>
      </c>
      <c r="N49" s="44">
        <v>9.08</v>
      </c>
      <c r="O49" s="44">
        <v>8.59</v>
      </c>
      <c r="P49" s="44">
        <v>8.16</v>
      </c>
      <c r="Q49" s="44">
        <v>7.79</v>
      </c>
      <c r="R49" s="44">
        <v>7.46</v>
      </c>
      <c r="S49" s="44">
        <v>7.18</v>
      </c>
      <c r="T49" s="44">
        <v>6.92</v>
      </c>
      <c r="U49" s="44">
        <v>6.7</v>
      </c>
      <c r="V49" s="44">
        <v>6.5</v>
      </c>
      <c r="W49" s="44">
        <v>6.31</v>
      </c>
      <c r="X49" s="44">
        <v>6.15</v>
      </c>
      <c r="Y49" s="44">
        <v>6.01</v>
      </c>
      <c r="Z49" s="44">
        <v>5.87</v>
      </c>
      <c r="AA49" s="44">
        <v>5.75</v>
      </c>
      <c r="AB49" s="44">
        <v>5.64</v>
      </c>
      <c r="AC49" s="44">
        <v>5.55</v>
      </c>
      <c r="AD49" s="44">
        <v>5.47</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5">
      <c r="A50" s="43">
        <v>39</v>
      </c>
      <c r="B50" s="44">
        <v>96.15</v>
      </c>
      <c r="C50" s="44">
        <v>48.99</v>
      </c>
      <c r="D50" s="44">
        <v>33.270000000000003</v>
      </c>
      <c r="E50" s="44">
        <v>25.42</v>
      </c>
      <c r="F50" s="44">
        <v>20.72</v>
      </c>
      <c r="G50" s="44">
        <v>17.579999999999998</v>
      </c>
      <c r="H50" s="44">
        <v>15.35</v>
      </c>
      <c r="I50" s="44">
        <v>13.68</v>
      </c>
      <c r="J50" s="44">
        <v>12.38</v>
      </c>
      <c r="K50" s="44">
        <v>11.35</v>
      </c>
      <c r="L50" s="44">
        <v>10.51</v>
      </c>
      <c r="M50" s="44">
        <v>9.81</v>
      </c>
      <c r="N50" s="44">
        <v>9.2200000000000006</v>
      </c>
      <c r="O50" s="44">
        <v>8.7200000000000006</v>
      </c>
      <c r="P50" s="44">
        <v>8.2899999999999991</v>
      </c>
      <c r="Q50" s="44">
        <v>7.91</v>
      </c>
      <c r="R50" s="44">
        <v>7.58</v>
      </c>
      <c r="S50" s="44">
        <v>7.29</v>
      </c>
      <c r="T50" s="44">
        <v>7.04</v>
      </c>
      <c r="U50" s="44">
        <v>6.81</v>
      </c>
      <c r="V50" s="44">
        <v>6.61</v>
      </c>
      <c r="W50" s="44">
        <v>6.42</v>
      </c>
      <c r="X50" s="44">
        <v>6.26</v>
      </c>
      <c r="Y50" s="44">
        <v>6.11</v>
      </c>
      <c r="Z50" s="44">
        <v>5.98</v>
      </c>
      <c r="AA50" s="44">
        <v>5.86</v>
      </c>
      <c r="AB50" s="44">
        <v>5.75</v>
      </c>
      <c r="AC50" s="44">
        <v>5.67</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5">
      <c r="A51" s="43">
        <v>40</v>
      </c>
      <c r="B51" s="44">
        <v>97.5</v>
      </c>
      <c r="C51" s="44">
        <v>49.67</v>
      </c>
      <c r="D51" s="44">
        <v>33.74</v>
      </c>
      <c r="E51" s="44">
        <v>25.78</v>
      </c>
      <c r="F51" s="44">
        <v>21.01</v>
      </c>
      <c r="G51" s="44">
        <v>17.84</v>
      </c>
      <c r="H51" s="44">
        <v>15.57</v>
      </c>
      <c r="I51" s="44">
        <v>13.88</v>
      </c>
      <c r="J51" s="44">
        <v>12.56</v>
      </c>
      <c r="K51" s="44">
        <v>11.52</v>
      </c>
      <c r="L51" s="44">
        <v>10.66</v>
      </c>
      <c r="M51" s="44">
        <v>9.9600000000000009</v>
      </c>
      <c r="N51" s="44">
        <v>9.36</v>
      </c>
      <c r="O51" s="44">
        <v>8.85</v>
      </c>
      <c r="P51" s="44">
        <v>8.42</v>
      </c>
      <c r="Q51" s="44">
        <v>8.0399999999999991</v>
      </c>
      <c r="R51" s="44">
        <v>7.7</v>
      </c>
      <c r="S51" s="44">
        <v>7.41</v>
      </c>
      <c r="T51" s="44">
        <v>7.15</v>
      </c>
      <c r="U51" s="44">
        <v>6.93</v>
      </c>
      <c r="V51" s="44">
        <v>6.72</v>
      </c>
      <c r="W51" s="44">
        <v>6.54</v>
      </c>
      <c r="X51" s="44">
        <v>6.37</v>
      </c>
      <c r="Y51" s="44">
        <v>6.23</v>
      </c>
      <c r="Z51" s="44">
        <v>6.09</v>
      </c>
      <c r="AA51" s="44">
        <v>5.97</v>
      </c>
      <c r="AB51" s="44">
        <v>5.88</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5">
      <c r="A52" s="43">
        <v>41</v>
      </c>
      <c r="B52" s="44">
        <v>98.86</v>
      </c>
      <c r="C52" s="44">
        <v>50.37</v>
      </c>
      <c r="D52" s="44">
        <v>34.22</v>
      </c>
      <c r="E52" s="44">
        <v>26.15</v>
      </c>
      <c r="F52" s="44">
        <v>21.31</v>
      </c>
      <c r="G52" s="44">
        <v>18.09</v>
      </c>
      <c r="H52" s="44">
        <v>15.8</v>
      </c>
      <c r="I52" s="44">
        <v>14.08</v>
      </c>
      <c r="J52" s="44">
        <v>12.75</v>
      </c>
      <c r="K52" s="44">
        <v>11.69</v>
      </c>
      <c r="L52" s="44">
        <v>10.83</v>
      </c>
      <c r="M52" s="44">
        <v>10.11</v>
      </c>
      <c r="N52" s="44">
        <v>9.51</v>
      </c>
      <c r="O52" s="44">
        <v>8.99</v>
      </c>
      <c r="P52" s="44">
        <v>8.5500000000000007</v>
      </c>
      <c r="Q52" s="44">
        <v>8.17</v>
      </c>
      <c r="R52" s="44">
        <v>7.83</v>
      </c>
      <c r="S52" s="44">
        <v>7.54</v>
      </c>
      <c r="T52" s="44">
        <v>7.28</v>
      </c>
      <c r="U52" s="44">
        <v>7.05</v>
      </c>
      <c r="V52" s="44">
        <v>6.84</v>
      </c>
      <c r="W52" s="44">
        <v>6.66</v>
      </c>
      <c r="X52" s="44">
        <v>6.49</v>
      </c>
      <c r="Y52" s="44">
        <v>6.35</v>
      </c>
      <c r="Z52" s="44">
        <v>6.21</v>
      </c>
      <c r="AA52" s="44">
        <v>6.11</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5">
      <c r="A53" s="43">
        <v>42</v>
      </c>
      <c r="B53" s="44">
        <v>100.25</v>
      </c>
      <c r="C53" s="44">
        <v>51.08</v>
      </c>
      <c r="D53" s="44">
        <v>34.700000000000003</v>
      </c>
      <c r="E53" s="44">
        <v>26.52</v>
      </c>
      <c r="F53" s="44">
        <v>21.62</v>
      </c>
      <c r="G53" s="44">
        <v>18.36</v>
      </c>
      <c r="H53" s="44">
        <v>16.03</v>
      </c>
      <c r="I53" s="44">
        <v>14.29</v>
      </c>
      <c r="J53" s="44">
        <v>12.94</v>
      </c>
      <c r="K53" s="44">
        <v>11.87</v>
      </c>
      <c r="L53" s="44">
        <v>10.99</v>
      </c>
      <c r="M53" s="44">
        <v>10.27</v>
      </c>
      <c r="N53" s="44">
        <v>9.66</v>
      </c>
      <c r="O53" s="44">
        <v>9.14</v>
      </c>
      <c r="P53" s="44">
        <v>8.69</v>
      </c>
      <c r="Q53" s="44">
        <v>8.3000000000000007</v>
      </c>
      <c r="R53" s="44">
        <v>7.97</v>
      </c>
      <c r="S53" s="44">
        <v>7.67</v>
      </c>
      <c r="T53" s="44">
        <v>7.41</v>
      </c>
      <c r="U53" s="44">
        <v>7.18</v>
      </c>
      <c r="V53" s="44">
        <v>6.97</v>
      </c>
      <c r="W53" s="44">
        <v>6.78</v>
      </c>
      <c r="X53" s="44">
        <v>6.62</v>
      </c>
      <c r="Y53" s="44">
        <v>6.47</v>
      </c>
      <c r="Z53" s="44">
        <v>6.35</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5">
      <c r="A54" s="43">
        <v>43</v>
      </c>
      <c r="B54" s="44">
        <v>101.66</v>
      </c>
      <c r="C54" s="44">
        <v>51.8</v>
      </c>
      <c r="D54" s="44">
        <v>35.200000000000003</v>
      </c>
      <c r="E54" s="44">
        <v>26.9</v>
      </c>
      <c r="F54" s="44">
        <v>21.93</v>
      </c>
      <c r="G54" s="44">
        <v>18.62</v>
      </c>
      <c r="H54" s="44">
        <v>16.27</v>
      </c>
      <c r="I54" s="44">
        <v>14.5</v>
      </c>
      <c r="J54" s="44">
        <v>13.14</v>
      </c>
      <c r="K54" s="44">
        <v>12.05</v>
      </c>
      <c r="L54" s="44">
        <v>11.16</v>
      </c>
      <c r="M54" s="44">
        <v>10.43</v>
      </c>
      <c r="N54" s="44">
        <v>9.81</v>
      </c>
      <c r="O54" s="44">
        <v>9.2899999999999991</v>
      </c>
      <c r="P54" s="44">
        <v>8.84</v>
      </c>
      <c r="Q54" s="44">
        <v>8.4499999999999993</v>
      </c>
      <c r="R54" s="44">
        <v>8.11</v>
      </c>
      <c r="S54" s="44">
        <v>7.81</v>
      </c>
      <c r="T54" s="44">
        <v>7.54</v>
      </c>
      <c r="U54" s="44">
        <v>7.31</v>
      </c>
      <c r="V54" s="44">
        <v>7.1</v>
      </c>
      <c r="W54" s="44">
        <v>6.92</v>
      </c>
      <c r="X54" s="44">
        <v>6.75</v>
      </c>
      <c r="Y54" s="44">
        <v>6.62</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5">
      <c r="A55" s="43">
        <v>44</v>
      </c>
      <c r="B55" s="44">
        <v>103.09</v>
      </c>
      <c r="C55" s="44">
        <v>52.54</v>
      </c>
      <c r="D55" s="44">
        <v>35.700000000000003</v>
      </c>
      <c r="E55" s="44">
        <v>27.29</v>
      </c>
      <c r="F55" s="44">
        <v>22.25</v>
      </c>
      <c r="G55" s="44">
        <v>18.899999999999999</v>
      </c>
      <c r="H55" s="44">
        <v>16.510000000000002</v>
      </c>
      <c r="I55" s="44">
        <v>14.72</v>
      </c>
      <c r="J55" s="44">
        <v>13.34</v>
      </c>
      <c r="K55" s="44">
        <v>12.24</v>
      </c>
      <c r="L55" s="44">
        <v>11.34</v>
      </c>
      <c r="M55" s="44">
        <v>10.6</v>
      </c>
      <c r="N55" s="44">
        <v>9.9700000000000006</v>
      </c>
      <c r="O55" s="44">
        <v>9.44</v>
      </c>
      <c r="P55" s="44">
        <v>8.99</v>
      </c>
      <c r="Q55" s="44">
        <v>8.6</v>
      </c>
      <c r="R55" s="44">
        <v>8.25</v>
      </c>
      <c r="S55" s="44">
        <v>7.95</v>
      </c>
      <c r="T55" s="44">
        <v>7.69</v>
      </c>
      <c r="U55" s="44">
        <v>7.45</v>
      </c>
      <c r="V55" s="44">
        <v>7.24</v>
      </c>
      <c r="W55" s="44">
        <v>7.06</v>
      </c>
      <c r="X55" s="44">
        <v>6.9</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5">
      <c r="A56" s="43">
        <v>45</v>
      </c>
      <c r="B56" s="44">
        <v>104.53</v>
      </c>
      <c r="C56" s="44">
        <v>53.28</v>
      </c>
      <c r="D56" s="44">
        <v>36.21</v>
      </c>
      <c r="E56" s="44">
        <v>27.68</v>
      </c>
      <c r="F56" s="44">
        <v>22.58</v>
      </c>
      <c r="G56" s="44">
        <v>19.18</v>
      </c>
      <c r="H56" s="44">
        <v>16.760000000000002</v>
      </c>
      <c r="I56" s="44">
        <v>14.95</v>
      </c>
      <c r="J56" s="44">
        <v>13.55</v>
      </c>
      <c r="K56" s="44">
        <v>12.43</v>
      </c>
      <c r="L56" s="44">
        <v>11.52</v>
      </c>
      <c r="M56" s="44">
        <v>10.77</v>
      </c>
      <c r="N56" s="44">
        <v>10.14</v>
      </c>
      <c r="O56" s="44">
        <v>9.61</v>
      </c>
      <c r="P56" s="44">
        <v>9.15</v>
      </c>
      <c r="Q56" s="44">
        <v>8.75</v>
      </c>
      <c r="R56" s="44">
        <v>8.41</v>
      </c>
      <c r="S56" s="44">
        <v>8.1</v>
      </c>
      <c r="T56" s="44">
        <v>7.84</v>
      </c>
      <c r="U56" s="44">
        <v>7.6</v>
      </c>
      <c r="V56" s="44">
        <v>7.39</v>
      </c>
      <c r="W56" s="44">
        <v>7.22</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5">
      <c r="A57" s="43">
        <v>46</v>
      </c>
      <c r="B57" s="44">
        <v>106</v>
      </c>
      <c r="C57" s="44">
        <v>54.03</v>
      </c>
      <c r="D57" s="44">
        <v>36.729999999999997</v>
      </c>
      <c r="E57" s="44">
        <v>28.09</v>
      </c>
      <c r="F57" s="44">
        <v>22.91</v>
      </c>
      <c r="G57" s="44">
        <v>19.47</v>
      </c>
      <c r="H57" s="44">
        <v>17.010000000000002</v>
      </c>
      <c r="I57" s="44">
        <v>15.18</v>
      </c>
      <c r="J57" s="44">
        <v>13.76</v>
      </c>
      <c r="K57" s="44">
        <v>12.63</v>
      </c>
      <c r="L57" s="44">
        <v>11.72</v>
      </c>
      <c r="M57" s="44">
        <v>10.96</v>
      </c>
      <c r="N57" s="44">
        <v>10.32</v>
      </c>
      <c r="O57" s="44">
        <v>9.7799999999999994</v>
      </c>
      <c r="P57" s="44">
        <v>9.32</v>
      </c>
      <c r="Q57" s="44">
        <v>8.92</v>
      </c>
      <c r="R57" s="44">
        <v>8.57</v>
      </c>
      <c r="S57" s="44">
        <v>8.26</v>
      </c>
      <c r="T57" s="44">
        <v>7.99</v>
      </c>
      <c r="U57" s="44">
        <v>7.76</v>
      </c>
      <c r="V57" s="44">
        <v>7.56</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5">
      <c r="A58" s="43">
        <v>47</v>
      </c>
      <c r="B58" s="44">
        <v>107.49</v>
      </c>
      <c r="C58" s="44">
        <v>54.81</v>
      </c>
      <c r="D58" s="44">
        <v>37.26</v>
      </c>
      <c r="E58" s="44">
        <v>28.5</v>
      </c>
      <c r="F58" s="44">
        <v>23.25</v>
      </c>
      <c r="G58" s="44">
        <v>19.760000000000002</v>
      </c>
      <c r="H58" s="44">
        <v>17.28</v>
      </c>
      <c r="I58" s="44">
        <v>15.42</v>
      </c>
      <c r="J58" s="44">
        <v>13.99</v>
      </c>
      <c r="K58" s="44">
        <v>12.84</v>
      </c>
      <c r="L58" s="44">
        <v>11.92</v>
      </c>
      <c r="M58" s="44">
        <v>11.15</v>
      </c>
      <c r="N58" s="44">
        <v>10.51</v>
      </c>
      <c r="O58" s="44">
        <v>9.9600000000000009</v>
      </c>
      <c r="P58" s="44">
        <v>9.49</v>
      </c>
      <c r="Q58" s="44">
        <v>9.09</v>
      </c>
      <c r="R58" s="44">
        <v>8.74</v>
      </c>
      <c r="S58" s="44">
        <v>8.43</v>
      </c>
      <c r="T58" s="44">
        <v>8.16</v>
      </c>
      <c r="U58" s="44">
        <v>7.93</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5">
      <c r="A59" s="43">
        <v>48</v>
      </c>
      <c r="B59" s="44">
        <v>109</v>
      </c>
      <c r="C59" s="44">
        <v>55.59</v>
      </c>
      <c r="D59" s="44">
        <v>37.81</v>
      </c>
      <c r="E59" s="44">
        <v>28.92</v>
      </c>
      <c r="F59" s="44">
        <v>23.61</v>
      </c>
      <c r="G59" s="44">
        <v>20.07</v>
      </c>
      <c r="H59" s="44">
        <v>17.55</v>
      </c>
      <c r="I59" s="44">
        <v>15.67</v>
      </c>
      <c r="J59" s="44">
        <v>14.22</v>
      </c>
      <c r="K59" s="44">
        <v>13.06</v>
      </c>
      <c r="L59" s="44">
        <v>12.12</v>
      </c>
      <c r="M59" s="44">
        <v>11.35</v>
      </c>
      <c r="N59" s="44">
        <v>10.7</v>
      </c>
      <c r="O59" s="44">
        <v>10.15</v>
      </c>
      <c r="P59" s="44">
        <v>9.68</v>
      </c>
      <c r="Q59" s="44">
        <v>9.27</v>
      </c>
      <c r="R59" s="44">
        <v>8.92</v>
      </c>
      <c r="S59" s="44">
        <v>8.61</v>
      </c>
      <c r="T59" s="44">
        <v>8.35</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5">
      <c r="A60" s="43">
        <v>49</v>
      </c>
      <c r="B60" s="44">
        <v>110.53</v>
      </c>
      <c r="C60" s="44">
        <v>56.39</v>
      </c>
      <c r="D60" s="44">
        <v>38.35</v>
      </c>
      <c r="E60" s="44">
        <v>29.35</v>
      </c>
      <c r="F60" s="44">
        <v>23.96</v>
      </c>
      <c r="G60" s="44">
        <v>20.38</v>
      </c>
      <c r="H60" s="44">
        <v>17.829999999999998</v>
      </c>
      <c r="I60" s="44">
        <v>15.93</v>
      </c>
      <c r="J60" s="44">
        <v>14.46</v>
      </c>
      <c r="K60" s="44">
        <v>13.29</v>
      </c>
      <c r="L60" s="44">
        <v>12.34</v>
      </c>
      <c r="M60" s="44">
        <v>11.56</v>
      </c>
      <c r="N60" s="44">
        <v>10.9</v>
      </c>
      <c r="O60" s="44">
        <v>10.35</v>
      </c>
      <c r="P60" s="44">
        <v>9.8699999999999992</v>
      </c>
      <c r="Q60" s="44">
        <v>9.4600000000000009</v>
      </c>
      <c r="R60" s="44">
        <v>9.11</v>
      </c>
      <c r="S60" s="44">
        <v>8.8000000000000007</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5">
      <c r="A61" s="43">
        <v>50</v>
      </c>
      <c r="B61" s="44">
        <v>112.06</v>
      </c>
      <c r="C61" s="44">
        <v>57.18</v>
      </c>
      <c r="D61" s="44">
        <v>38.909999999999997</v>
      </c>
      <c r="E61" s="44">
        <v>29.79</v>
      </c>
      <c r="F61" s="44">
        <v>24.33</v>
      </c>
      <c r="G61" s="44">
        <v>20.7</v>
      </c>
      <c r="H61" s="44">
        <v>18.12</v>
      </c>
      <c r="I61" s="44">
        <v>16.190000000000001</v>
      </c>
      <c r="J61" s="44">
        <v>14.71</v>
      </c>
      <c r="K61" s="44">
        <v>13.52</v>
      </c>
      <c r="L61" s="44">
        <v>12.57</v>
      </c>
      <c r="M61" s="44">
        <v>11.78</v>
      </c>
      <c r="N61" s="44">
        <v>11.11</v>
      </c>
      <c r="O61" s="44">
        <v>10.55</v>
      </c>
      <c r="P61" s="44">
        <v>10.07</v>
      </c>
      <c r="Q61" s="44">
        <v>9.66</v>
      </c>
      <c r="R61" s="44">
        <v>9.31</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5">
      <c r="A62" s="43">
        <v>51</v>
      </c>
      <c r="B62" s="44">
        <v>113.62</v>
      </c>
      <c r="C62" s="44">
        <v>58</v>
      </c>
      <c r="D62" s="44">
        <v>39.479999999999997</v>
      </c>
      <c r="E62" s="44">
        <v>30.24</v>
      </c>
      <c r="F62" s="44">
        <v>24.71</v>
      </c>
      <c r="G62" s="44">
        <v>21.03</v>
      </c>
      <c r="H62" s="44">
        <v>18.420000000000002</v>
      </c>
      <c r="I62" s="44">
        <v>16.47</v>
      </c>
      <c r="J62" s="44">
        <v>14.97</v>
      </c>
      <c r="K62" s="44">
        <v>13.77</v>
      </c>
      <c r="L62" s="44">
        <v>12.81</v>
      </c>
      <c r="M62" s="44">
        <v>12.01</v>
      </c>
      <c r="N62" s="44">
        <v>11.34</v>
      </c>
      <c r="O62" s="44">
        <v>10.77</v>
      </c>
      <c r="P62" s="44">
        <v>10.29</v>
      </c>
      <c r="Q62" s="44">
        <v>9.8800000000000008</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5">
      <c r="A63" s="43">
        <v>52</v>
      </c>
      <c r="B63" s="44">
        <v>115.2</v>
      </c>
      <c r="C63" s="44">
        <v>58.83</v>
      </c>
      <c r="D63" s="44">
        <v>40.07</v>
      </c>
      <c r="E63" s="44">
        <v>30.7</v>
      </c>
      <c r="F63" s="44">
        <v>25.1</v>
      </c>
      <c r="G63" s="44">
        <v>21.38</v>
      </c>
      <c r="H63" s="44">
        <v>18.73</v>
      </c>
      <c r="I63" s="44">
        <v>16.760000000000002</v>
      </c>
      <c r="J63" s="44">
        <v>15.24</v>
      </c>
      <c r="K63" s="44">
        <v>14.03</v>
      </c>
      <c r="L63" s="44">
        <v>13.06</v>
      </c>
      <c r="M63" s="44">
        <v>12.25</v>
      </c>
      <c r="N63" s="44">
        <v>11.57</v>
      </c>
      <c r="O63" s="44">
        <v>11</v>
      </c>
      <c r="P63" s="44">
        <v>10.52</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5">
      <c r="A64" s="43">
        <v>53</v>
      </c>
      <c r="B64" s="44">
        <v>116.82</v>
      </c>
      <c r="C64" s="44">
        <v>59.69</v>
      </c>
      <c r="D64" s="44">
        <v>40.67</v>
      </c>
      <c r="E64" s="44">
        <v>31.18</v>
      </c>
      <c r="F64" s="44">
        <v>25.5</v>
      </c>
      <c r="G64" s="44">
        <v>21.74</v>
      </c>
      <c r="H64" s="44">
        <v>19.059999999999999</v>
      </c>
      <c r="I64" s="44">
        <v>17.07</v>
      </c>
      <c r="J64" s="44">
        <v>15.53</v>
      </c>
      <c r="K64" s="44">
        <v>14.31</v>
      </c>
      <c r="L64" s="44">
        <v>13.32</v>
      </c>
      <c r="M64" s="44">
        <v>12.5</v>
      </c>
      <c r="N64" s="44">
        <v>11.82</v>
      </c>
      <c r="O64" s="44">
        <v>11.25</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5">
      <c r="A65" s="43">
        <v>54</v>
      </c>
      <c r="B65" s="44">
        <v>118.44</v>
      </c>
      <c r="C65" s="44">
        <v>60.55</v>
      </c>
      <c r="D65" s="44">
        <v>41.28</v>
      </c>
      <c r="E65" s="44">
        <v>31.66</v>
      </c>
      <c r="F65" s="44">
        <v>25.92</v>
      </c>
      <c r="G65" s="44">
        <v>22.1</v>
      </c>
      <c r="H65" s="44">
        <v>19.399999999999999</v>
      </c>
      <c r="I65" s="44">
        <v>17.38</v>
      </c>
      <c r="J65" s="44">
        <v>15.82</v>
      </c>
      <c r="K65" s="44">
        <v>14.58</v>
      </c>
      <c r="L65" s="44">
        <v>13.58</v>
      </c>
      <c r="M65" s="44">
        <v>12.76</v>
      </c>
      <c r="N65" s="44">
        <v>12.08</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5">
      <c r="A66" s="43">
        <v>55</v>
      </c>
      <c r="B66" s="44">
        <v>120.08</v>
      </c>
      <c r="C66" s="44">
        <v>61.42</v>
      </c>
      <c r="D66" s="44">
        <v>41.9</v>
      </c>
      <c r="E66" s="44">
        <v>32.159999999999997</v>
      </c>
      <c r="F66" s="44">
        <v>26.34</v>
      </c>
      <c r="G66" s="44">
        <v>22.49</v>
      </c>
      <c r="H66" s="44">
        <v>19.739999999999998</v>
      </c>
      <c r="I66" s="44">
        <v>17.7</v>
      </c>
      <c r="J66" s="44">
        <v>16.12</v>
      </c>
      <c r="K66" s="44">
        <v>14.87</v>
      </c>
      <c r="L66" s="44">
        <v>13.86</v>
      </c>
      <c r="M66" s="44">
        <v>13.05</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5">
      <c r="A67" s="43">
        <v>56</v>
      </c>
      <c r="B67" s="44">
        <v>121.76</v>
      </c>
      <c r="C67" s="44">
        <v>62.32</v>
      </c>
      <c r="D67" s="44">
        <v>42.55</v>
      </c>
      <c r="E67" s="44">
        <v>32.69</v>
      </c>
      <c r="F67" s="44">
        <v>26.79</v>
      </c>
      <c r="G67" s="44">
        <v>22.89</v>
      </c>
      <c r="H67" s="44">
        <v>20.11</v>
      </c>
      <c r="I67" s="44">
        <v>18.04</v>
      </c>
      <c r="J67" s="44">
        <v>16.440000000000001</v>
      </c>
      <c r="K67" s="44">
        <v>15.18</v>
      </c>
      <c r="L67" s="44">
        <v>14.17</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5">
      <c r="A68" s="43">
        <v>57</v>
      </c>
      <c r="B68" s="44">
        <v>123.52</v>
      </c>
      <c r="C68" s="44">
        <v>63.27</v>
      </c>
      <c r="D68" s="44">
        <v>43.23</v>
      </c>
      <c r="E68" s="44">
        <v>33.24</v>
      </c>
      <c r="F68" s="44">
        <v>27.27</v>
      </c>
      <c r="G68" s="44">
        <v>23.3</v>
      </c>
      <c r="H68" s="44">
        <v>20.49</v>
      </c>
      <c r="I68" s="44">
        <v>18.39</v>
      </c>
      <c r="J68" s="44">
        <v>16.78</v>
      </c>
      <c r="K68" s="44">
        <v>15.52</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5">
      <c r="A69" s="43">
        <v>58</v>
      </c>
      <c r="B69" s="44">
        <v>125.36</v>
      </c>
      <c r="C69" s="44">
        <v>64.27</v>
      </c>
      <c r="D69" s="44">
        <v>43.95</v>
      </c>
      <c r="E69" s="44">
        <v>33.81</v>
      </c>
      <c r="F69" s="44">
        <v>27.76</v>
      </c>
      <c r="G69" s="44">
        <v>23.73</v>
      </c>
      <c r="H69" s="44">
        <v>20.88</v>
      </c>
      <c r="I69" s="44">
        <v>18.760000000000002</v>
      </c>
      <c r="J69" s="44">
        <v>17.149999999999999</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5">
      <c r="A70" s="43">
        <v>59</v>
      </c>
      <c r="B70" s="44">
        <v>127.28</v>
      </c>
      <c r="C70" s="44">
        <v>65.31</v>
      </c>
      <c r="D70" s="44">
        <v>44.69</v>
      </c>
      <c r="E70" s="44">
        <v>34.409999999999997</v>
      </c>
      <c r="F70" s="44">
        <v>28.26</v>
      </c>
      <c r="G70" s="44">
        <v>24.18</v>
      </c>
      <c r="H70" s="44">
        <v>21.3</v>
      </c>
      <c r="I70" s="44">
        <v>19.18</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5">
      <c r="A71" s="43">
        <v>60</v>
      </c>
      <c r="B71" s="44">
        <v>129.32</v>
      </c>
      <c r="C71" s="44">
        <v>66.400000000000006</v>
      </c>
      <c r="D71" s="44">
        <v>45.46</v>
      </c>
      <c r="E71" s="44">
        <v>35.020000000000003</v>
      </c>
      <c r="F71" s="44">
        <v>28.78</v>
      </c>
      <c r="G71" s="44">
        <v>24.66</v>
      </c>
      <c r="H71" s="44">
        <v>21.77</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5">
      <c r="A72" s="43">
        <v>61</v>
      </c>
      <c r="B72" s="44">
        <v>131.46</v>
      </c>
      <c r="C72" s="44">
        <v>67.53</v>
      </c>
      <c r="D72" s="44">
        <v>46.26</v>
      </c>
      <c r="E72" s="44">
        <v>35.67</v>
      </c>
      <c r="F72" s="44">
        <v>29.35</v>
      </c>
      <c r="G72" s="44">
        <v>25.21</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5">
      <c r="A73" s="43">
        <v>62</v>
      </c>
      <c r="B73" s="44">
        <v>133.75</v>
      </c>
      <c r="C73" s="44">
        <v>68.75</v>
      </c>
      <c r="D73" s="44">
        <v>47.14</v>
      </c>
      <c r="E73" s="44">
        <v>36.39</v>
      </c>
      <c r="F73" s="44">
        <v>30.01</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5">
      <c r="A74" s="43">
        <v>63</v>
      </c>
      <c r="B74" s="44">
        <v>136.24</v>
      </c>
      <c r="C74" s="44">
        <v>70.11</v>
      </c>
      <c r="D74" s="44">
        <v>48.15</v>
      </c>
      <c r="E74" s="44">
        <v>37.21</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5">
      <c r="A75" s="43">
        <v>64</v>
      </c>
      <c r="B75" s="44">
        <v>139.03</v>
      </c>
      <c r="C75" s="44">
        <v>71.67</v>
      </c>
      <c r="D75" s="44">
        <v>49.23</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5">
      <c r="A76" s="43">
        <v>65</v>
      </c>
      <c r="B76" s="44">
        <v>142.12</v>
      </c>
      <c r="C76" s="44">
        <v>73.28</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5">
      <c r="A77" s="43">
        <v>66</v>
      </c>
      <c r="B77" s="44">
        <v>145.31</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0/bBdJbDOU63C4pbdnCi4vR3bKry3jaQGLutD7h58z0P2uerMwg2u3V/o0puyzlgZ3RkneGlBbcPuRbjDx77xQ==" saltValue="y9DaweLSeHPNX/hExfF3TQ==" spinCount="100000" sheet="1" objects="1" scenarios="1"/>
  <conditionalFormatting sqref="A6:A21">
    <cfRule type="expression" dxfId="83" priority="1" stopIfTrue="1">
      <formula>MOD(ROW(),2)=0</formula>
    </cfRule>
    <cfRule type="expression" dxfId="82" priority="2" stopIfTrue="1">
      <formula>MOD(ROW(),2)&lt;&gt;0</formula>
    </cfRule>
  </conditionalFormatting>
  <conditionalFormatting sqref="B6:M21">
    <cfRule type="expression" dxfId="81" priority="3" stopIfTrue="1">
      <formula>MOD(ROW(),2)=0</formula>
    </cfRule>
    <cfRule type="expression" dxfId="80" priority="4" stopIfTrue="1">
      <formula>MOD(ROW(),2)&lt;&gt;0</formula>
    </cfRule>
  </conditionalFormatting>
  <conditionalFormatting sqref="A26:A77">
    <cfRule type="expression" dxfId="79" priority="5" stopIfTrue="1">
      <formula>MOD(ROW(),2)=0</formula>
    </cfRule>
    <cfRule type="expression" dxfId="78" priority="6" stopIfTrue="1">
      <formula>MOD(ROW(),2)&lt;&gt;0</formula>
    </cfRule>
  </conditionalFormatting>
  <conditionalFormatting sqref="B26:AZ77">
    <cfRule type="expression" dxfId="77" priority="7" stopIfTrue="1">
      <formula>MOD(ROW(),2)=0</formula>
    </cfRule>
    <cfRule type="expression" dxfId="76"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A699-B747-4400-B9B5-25F41D8306F5}">
  <sheetPr codeName="Sheet69"/>
  <dimension ref="A1:AZ77"/>
  <sheetViews>
    <sheetView workbookViewId="0">
      <selection activeCell="C20" sqref="C20"/>
    </sheetView>
  </sheetViews>
  <sheetFormatPr defaultRowHeight="12.5" x14ac:dyDescent="0.25"/>
  <cols>
    <col min="1" max="1" width="31.54296875" customWidth="1"/>
    <col min="2" max="52"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x-718</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333</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350</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718</v>
      </c>
      <c r="C14" s="49"/>
      <c r="D14" s="49"/>
      <c r="E14" s="49"/>
      <c r="F14" s="49"/>
      <c r="G14" s="49"/>
      <c r="H14" s="49"/>
      <c r="I14" s="49"/>
      <c r="J14" s="49"/>
      <c r="K14" s="49"/>
      <c r="L14" s="49"/>
      <c r="M14" s="49"/>
    </row>
    <row r="15" spans="1:13" x14ac:dyDescent="0.25">
      <c r="A15" s="40" t="s">
        <v>380</v>
      </c>
      <c r="B15" s="49" t="s">
        <v>351</v>
      </c>
      <c r="C15" s="49"/>
      <c r="D15" s="49"/>
      <c r="E15" s="49"/>
      <c r="F15" s="49"/>
      <c r="G15" s="49"/>
      <c r="H15" s="49"/>
      <c r="I15" s="49"/>
      <c r="J15" s="49"/>
      <c r="K15" s="49"/>
      <c r="L15" s="49"/>
      <c r="M15" s="49"/>
    </row>
    <row r="16" spans="1:13" x14ac:dyDescent="0.25">
      <c r="A16" s="40" t="s">
        <v>156</v>
      </c>
      <c r="B16" s="49" t="s">
        <v>352</v>
      </c>
      <c r="C16" s="49"/>
      <c r="D16" s="49"/>
      <c r="E16" s="49"/>
      <c r="F16" s="49"/>
      <c r="G16" s="49"/>
      <c r="H16" s="49"/>
      <c r="I16" s="49"/>
      <c r="J16" s="49"/>
      <c r="K16" s="49"/>
      <c r="L16" s="49"/>
      <c r="M16" s="49"/>
    </row>
    <row r="17" spans="1:52" x14ac:dyDescent="0.25">
      <c r="A17" s="41" t="s">
        <v>381</v>
      </c>
      <c r="B17" s="49"/>
      <c r="C17" s="49"/>
      <c r="D17" s="49"/>
      <c r="E17" s="49"/>
      <c r="F17" s="49"/>
      <c r="G17" s="49"/>
      <c r="H17" s="49"/>
      <c r="I17" s="49"/>
      <c r="J17" s="49"/>
      <c r="K17" s="49"/>
      <c r="L17" s="49"/>
      <c r="M17" s="49"/>
    </row>
    <row r="18" spans="1:52" x14ac:dyDescent="0.25">
      <c r="A18" s="40" t="s">
        <v>158</v>
      </c>
      <c r="B18" s="50">
        <v>45233</v>
      </c>
      <c r="C18" s="50"/>
      <c r="D18" s="50"/>
      <c r="E18" s="50"/>
      <c r="F18" s="50"/>
      <c r="G18" s="50"/>
      <c r="H18" s="50"/>
      <c r="I18" s="50"/>
      <c r="J18" s="50"/>
      <c r="K18" s="50"/>
      <c r="L18" s="50"/>
      <c r="M18" s="50"/>
    </row>
    <row r="19" spans="1:52" x14ac:dyDescent="0.25">
      <c r="A19" s="40" t="s">
        <v>159</v>
      </c>
      <c r="B19" s="50">
        <v>45383</v>
      </c>
      <c r="C19" s="49"/>
      <c r="D19" s="49"/>
      <c r="E19" s="49"/>
      <c r="F19" s="49"/>
      <c r="G19" s="49"/>
      <c r="H19" s="49"/>
      <c r="I19" s="49"/>
      <c r="J19" s="49"/>
      <c r="K19" s="49"/>
      <c r="L19" s="49"/>
      <c r="M19" s="49"/>
    </row>
    <row r="20" spans="1:52" x14ac:dyDescent="0.25">
      <c r="A20" s="40" t="s">
        <v>160</v>
      </c>
      <c r="B20" s="49" t="s">
        <v>169</v>
      </c>
      <c r="C20" s="49"/>
      <c r="D20" s="49"/>
      <c r="E20" s="49"/>
      <c r="F20" s="49"/>
      <c r="G20" s="49"/>
      <c r="H20" s="49"/>
      <c r="I20" s="49"/>
      <c r="J20" s="49"/>
      <c r="K20" s="49"/>
      <c r="L20" s="49"/>
      <c r="M20" s="49"/>
    </row>
    <row r="21" spans="1:52" x14ac:dyDescent="0.25">
      <c r="A21" s="40" t="s">
        <v>382</v>
      </c>
      <c r="B21" s="49" t="s">
        <v>85</v>
      </c>
      <c r="C21" s="49"/>
      <c r="D21" s="49"/>
      <c r="E21" s="49"/>
      <c r="F21" s="49"/>
      <c r="G21" s="49"/>
      <c r="H21" s="49"/>
      <c r="I21" s="49"/>
      <c r="J21" s="49"/>
      <c r="K21" s="49"/>
      <c r="L21" s="49"/>
      <c r="M21" s="49"/>
    </row>
    <row r="23" spans="1:52" x14ac:dyDescent="0.25">
      <c r="A23" s="23" t="str">
        <f>HYPERLINK("#'Factor List'!A1", "Back to Factor List")</f>
        <v>Back to Factor List</v>
      </c>
      <c r="B23" s="23" t="str">
        <f>HYPERLINK("#'Assumptions'!A1", "Assumptions")</f>
        <v>Assumptions</v>
      </c>
    </row>
    <row r="26" spans="1:52" s="57" customFormat="1" ht="26" x14ac:dyDescent="0.25">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c r="AZ26" s="56" t="s">
        <v>532</v>
      </c>
    </row>
    <row r="27" spans="1:52" x14ac:dyDescent="0.25">
      <c r="A27" s="43">
        <v>16</v>
      </c>
      <c r="B27" s="44">
        <v>69.540000000000006</v>
      </c>
      <c r="C27" s="44">
        <v>35.409999999999997</v>
      </c>
      <c r="D27" s="44">
        <v>24.04</v>
      </c>
      <c r="E27" s="44">
        <v>18.350000000000001</v>
      </c>
      <c r="F27" s="44">
        <v>14.95</v>
      </c>
      <c r="G27" s="44">
        <v>12.68</v>
      </c>
      <c r="H27" s="44">
        <v>11.06</v>
      </c>
      <c r="I27" s="44">
        <v>9.85</v>
      </c>
      <c r="J27" s="44">
        <v>8.91</v>
      </c>
      <c r="K27" s="44">
        <v>8.16</v>
      </c>
      <c r="L27" s="44">
        <v>7.55</v>
      </c>
      <c r="M27" s="44">
        <v>7.04</v>
      </c>
      <c r="N27" s="44">
        <v>6.61</v>
      </c>
      <c r="O27" s="44">
        <v>6.24</v>
      </c>
      <c r="P27" s="44">
        <v>5.92</v>
      </c>
      <c r="Q27" s="44">
        <v>5.65</v>
      </c>
      <c r="R27" s="44">
        <v>5.4</v>
      </c>
      <c r="S27" s="44">
        <v>5.19</v>
      </c>
      <c r="T27" s="44">
        <v>5</v>
      </c>
      <c r="U27" s="44">
        <v>4.83</v>
      </c>
      <c r="V27" s="44">
        <v>4.67</v>
      </c>
      <c r="W27" s="44">
        <v>4.53</v>
      </c>
      <c r="X27" s="44">
        <v>4.4000000000000004</v>
      </c>
      <c r="Y27" s="44">
        <v>4.29</v>
      </c>
      <c r="Z27" s="44">
        <v>4.18</v>
      </c>
      <c r="AA27" s="44">
        <v>4.09</v>
      </c>
      <c r="AB27" s="44">
        <v>4</v>
      </c>
      <c r="AC27" s="44">
        <v>3.91</v>
      </c>
      <c r="AD27" s="44">
        <v>3.84</v>
      </c>
      <c r="AE27" s="44">
        <v>3.77</v>
      </c>
      <c r="AF27" s="44">
        <v>3.7</v>
      </c>
      <c r="AG27" s="44">
        <v>3.64</v>
      </c>
      <c r="AH27" s="44">
        <v>3.58</v>
      </c>
      <c r="AI27" s="44">
        <v>3.53</v>
      </c>
      <c r="AJ27" s="44">
        <v>3.48</v>
      </c>
      <c r="AK27" s="44">
        <v>3.44</v>
      </c>
      <c r="AL27" s="44">
        <v>3.39</v>
      </c>
      <c r="AM27" s="44">
        <v>3.35</v>
      </c>
      <c r="AN27" s="44">
        <v>3.32</v>
      </c>
      <c r="AO27" s="44">
        <v>3.28</v>
      </c>
      <c r="AP27" s="44">
        <v>3.25</v>
      </c>
      <c r="AQ27" s="44">
        <v>3.22</v>
      </c>
      <c r="AR27" s="44">
        <v>3.19</v>
      </c>
      <c r="AS27" s="44">
        <v>3.16</v>
      </c>
      <c r="AT27" s="44">
        <v>3.14</v>
      </c>
      <c r="AU27" s="44">
        <v>3.11</v>
      </c>
      <c r="AV27" s="44">
        <v>3.09</v>
      </c>
      <c r="AW27" s="44">
        <v>3.07</v>
      </c>
      <c r="AX27" s="44">
        <v>3.05</v>
      </c>
      <c r="AY27" s="44">
        <v>3.04</v>
      </c>
      <c r="AZ27" s="44">
        <v>3</v>
      </c>
    </row>
    <row r="28" spans="1:52" x14ac:dyDescent="0.25">
      <c r="A28" s="43">
        <v>17</v>
      </c>
      <c r="B28" s="44">
        <v>70.540000000000006</v>
      </c>
      <c r="C28" s="44">
        <v>35.92</v>
      </c>
      <c r="D28" s="44">
        <v>24.38</v>
      </c>
      <c r="E28" s="44">
        <v>18.62</v>
      </c>
      <c r="F28" s="44">
        <v>15.16</v>
      </c>
      <c r="G28" s="44">
        <v>12.86</v>
      </c>
      <c r="H28" s="44">
        <v>11.22</v>
      </c>
      <c r="I28" s="44">
        <v>9.99</v>
      </c>
      <c r="J28" s="44">
        <v>9.0399999999999991</v>
      </c>
      <c r="K28" s="44">
        <v>8.2799999999999994</v>
      </c>
      <c r="L28" s="44">
        <v>7.66</v>
      </c>
      <c r="M28" s="44">
        <v>7.14</v>
      </c>
      <c r="N28" s="44">
        <v>6.71</v>
      </c>
      <c r="O28" s="44">
        <v>6.33</v>
      </c>
      <c r="P28" s="44">
        <v>6.01</v>
      </c>
      <c r="Q28" s="44">
        <v>5.73</v>
      </c>
      <c r="R28" s="44">
        <v>5.48</v>
      </c>
      <c r="S28" s="44">
        <v>5.27</v>
      </c>
      <c r="T28" s="44">
        <v>5.07</v>
      </c>
      <c r="U28" s="44">
        <v>4.9000000000000004</v>
      </c>
      <c r="V28" s="44">
        <v>4.74</v>
      </c>
      <c r="W28" s="44">
        <v>4.5999999999999996</v>
      </c>
      <c r="X28" s="44">
        <v>4.47</v>
      </c>
      <c r="Y28" s="44">
        <v>4.3499999999999996</v>
      </c>
      <c r="Z28" s="44">
        <v>4.24</v>
      </c>
      <c r="AA28" s="44">
        <v>4.1500000000000004</v>
      </c>
      <c r="AB28" s="44">
        <v>4.0599999999999996</v>
      </c>
      <c r="AC28" s="44">
        <v>3.97</v>
      </c>
      <c r="AD28" s="44">
        <v>3.9</v>
      </c>
      <c r="AE28" s="44">
        <v>3.82</v>
      </c>
      <c r="AF28" s="44">
        <v>3.76</v>
      </c>
      <c r="AG28" s="44">
        <v>3.7</v>
      </c>
      <c r="AH28" s="44">
        <v>3.64</v>
      </c>
      <c r="AI28" s="44">
        <v>3.59</v>
      </c>
      <c r="AJ28" s="44">
        <v>3.54</v>
      </c>
      <c r="AK28" s="44">
        <v>3.49</v>
      </c>
      <c r="AL28" s="44">
        <v>3.45</v>
      </c>
      <c r="AM28" s="44">
        <v>3.41</v>
      </c>
      <c r="AN28" s="44">
        <v>3.37</v>
      </c>
      <c r="AO28" s="44">
        <v>3.33</v>
      </c>
      <c r="AP28" s="44">
        <v>3.3</v>
      </c>
      <c r="AQ28" s="44">
        <v>3.27</v>
      </c>
      <c r="AR28" s="44">
        <v>3.24</v>
      </c>
      <c r="AS28" s="44">
        <v>3.21</v>
      </c>
      <c r="AT28" s="44">
        <v>3.19</v>
      </c>
      <c r="AU28" s="44">
        <v>3.16</v>
      </c>
      <c r="AV28" s="44">
        <v>3.14</v>
      </c>
      <c r="AW28" s="44">
        <v>3.12</v>
      </c>
      <c r="AX28" s="44">
        <v>3.1</v>
      </c>
      <c r="AY28" s="44">
        <v>3.1</v>
      </c>
      <c r="AZ28" s="44"/>
    </row>
    <row r="29" spans="1:52" x14ac:dyDescent="0.25">
      <c r="A29" s="43">
        <v>18</v>
      </c>
      <c r="B29" s="44">
        <v>71.56</v>
      </c>
      <c r="C29" s="44">
        <v>36.44</v>
      </c>
      <c r="D29" s="44">
        <v>24.74</v>
      </c>
      <c r="E29" s="44">
        <v>18.89</v>
      </c>
      <c r="F29" s="44">
        <v>15.39</v>
      </c>
      <c r="G29" s="44">
        <v>13.05</v>
      </c>
      <c r="H29" s="44">
        <v>11.39</v>
      </c>
      <c r="I29" s="44">
        <v>10.14</v>
      </c>
      <c r="J29" s="44">
        <v>9.17</v>
      </c>
      <c r="K29" s="44">
        <v>8.4</v>
      </c>
      <c r="L29" s="44">
        <v>7.77</v>
      </c>
      <c r="M29" s="44">
        <v>7.25</v>
      </c>
      <c r="N29" s="44">
        <v>6.8</v>
      </c>
      <c r="O29" s="44">
        <v>6.43</v>
      </c>
      <c r="P29" s="44">
        <v>6.1</v>
      </c>
      <c r="Q29" s="44">
        <v>5.81</v>
      </c>
      <c r="R29" s="44">
        <v>5.56</v>
      </c>
      <c r="S29" s="44">
        <v>5.34</v>
      </c>
      <c r="T29" s="44">
        <v>5.15</v>
      </c>
      <c r="U29" s="44">
        <v>4.97</v>
      </c>
      <c r="V29" s="44">
        <v>4.8099999999999996</v>
      </c>
      <c r="W29" s="44">
        <v>4.67</v>
      </c>
      <c r="X29" s="44">
        <v>4.54</v>
      </c>
      <c r="Y29" s="44">
        <v>4.42</v>
      </c>
      <c r="Z29" s="44">
        <v>4.3099999999999996</v>
      </c>
      <c r="AA29" s="44">
        <v>4.21</v>
      </c>
      <c r="AB29" s="44">
        <v>4.12</v>
      </c>
      <c r="AC29" s="44">
        <v>4.03</v>
      </c>
      <c r="AD29" s="44">
        <v>3.95</v>
      </c>
      <c r="AE29" s="44">
        <v>3.88</v>
      </c>
      <c r="AF29" s="44">
        <v>3.81</v>
      </c>
      <c r="AG29" s="44">
        <v>3.75</v>
      </c>
      <c r="AH29" s="44">
        <v>3.69</v>
      </c>
      <c r="AI29" s="44">
        <v>3.64</v>
      </c>
      <c r="AJ29" s="44">
        <v>3.59</v>
      </c>
      <c r="AK29" s="44">
        <v>3.54</v>
      </c>
      <c r="AL29" s="44">
        <v>3.5</v>
      </c>
      <c r="AM29" s="44">
        <v>3.46</v>
      </c>
      <c r="AN29" s="44">
        <v>3.42</v>
      </c>
      <c r="AO29" s="44">
        <v>3.38</v>
      </c>
      <c r="AP29" s="44">
        <v>3.35</v>
      </c>
      <c r="AQ29" s="44">
        <v>3.32</v>
      </c>
      <c r="AR29" s="44">
        <v>3.29</v>
      </c>
      <c r="AS29" s="44">
        <v>3.26</v>
      </c>
      <c r="AT29" s="44">
        <v>3.24</v>
      </c>
      <c r="AU29" s="44">
        <v>3.22</v>
      </c>
      <c r="AV29" s="44">
        <v>3.19</v>
      </c>
      <c r="AW29" s="44">
        <v>3.17</v>
      </c>
      <c r="AX29" s="44">
        <v>3.17</v>
      </c>
      <c r="AY29" s="44"/>
      <c r="AZ29" s="44"/>
    </row>
    <row r="30" spans="1:52" x14ac:dyDescent="0.25">
      <c r="A30" s="43">
        <v>19</v>
      </c>
      <c r="B30" s="44">
        <v>72.599999999999994</v>
      </c>
      <c r="C30" s="44">
        <v>36.97</v>
      </c>
      <c r="D30" s="44">
        <v>25.1</v>
      </c>
      <c r="E30" s="44">
        <v>19.170000000000002</v>
      </c>
      <c r="F30" s="44">
        <v>15.61</v>
      </c>
      <c r="G30" s="44">
        <v>13.24</v>
      </c>
      <c r="H30" s="44">
        <v>11.55</v>
      </c>
      <c r="I30" s="44">
        <v>10.29</v>
      </c>
      <c r="J30" s="44">
        <v>9.31</v>
      </c>
      <c r="K30" s="44">
        <v>8.52</v>
      </c>
      <c r="L30" s="44">
        <v>7.88</v>
      </c>
      <c r="M30" s="44">
        <v>7.35</v>
      </c>
      <c r="N30" s="44">
        <v>6.9</v>
      </c>
      <c r="O30" s="44">
        <v>6.52</v>
      </c>
      <c r="P30" s="44">
        <v>6.19</v>
      </c>
      <c r="Q30" s="44">
        <v>5.9</v>
      </c>
      <c r="R30" s="44">
        <v>5.65</v>
      </c>
      <c r="S30" s="44">
        <v>5.42</v>
      </c>
      <c r="T30" s="44">
        <v>5.22</v>
      </c>
      <c r="U30" s="44">
        <v>5.04</v>
      </c>
      <c r="V30" s="44">
        <v>4.88</v>
      </c>
      <c r="W30" s="44">
        <v>4.74</v>
      </c>
      <c r="X30" s="44">
        <v>4.5999999999999996</v>
      </c>
      <c r="Y30" s="44">
        <v>4.4800000000000004</v>
      </c>
      <c r="Z30" s="44">
        <v>4.37</v>
      </c>
      <c r="AA30" s="44">
        <v>4.2699999999999996</v>
      </c>
      <c r="AB30" s="44">
        <v>4.18</v>
      </c>
      <c r="AC30" s="44">
        <v>4.09</v>
      </c>
      <c r="AD30" s="44">
        <v>4.01</v>
      </c>
      <c r="AE30" s="44">
        <v>3.94</v>
      </c>
      <c r="AF30" s="44">
        <v>3.87</v>
      </c>
      <c r="AG30" s="44">
        <v>3.81</v>
      </c>
      <c r="AH30" s="44">
        <v>3.75</v>
      </c>
      <c r="AI30" s="44">
        <v>3.7</v>
      </c>
      <c r="AJ30" s="44">
        <v>3.64</v>
      </c>
      <c r="AK30" s="44">
        <v>3.6</v>
      </c>
      <c r="AL30" s="44">
        <v>3.55</v>
      </c>
      <c r="AM30" s="44">
        <v>3.51</v>
      </c>
      <c r="AN30" s="44">
        <v>3.47</v>
      </c>
      <c r="AO30" s="44">
        <v>3.44</v>
      </c>
      <c r="AP30" s="44">
        <v>3.4</v>
      </c>
      <c r="AQ30" s="44">
        <v>3.37</v>
      </c>
      <c r="AR30" s="44">
        <v>3.34</v>
      </c>
      <c r="AS30" s="44">
        <v>3.32</v>
      </c>
      <c r="AT30" s="44">
        <v>3.29</v>
      </c>
      <c r="AU30" s="44">
        <v>3.27</v>
      </c>
      <c r="AV30" s="44">
        <v>3.25</v>
      </c>
      <c r="AW30" s="44">
        <v>3.25</v>
      </c>
      <c r="AX30" s="44"/>
      <c r="AY30" s="44"/>
      <c r="AZ30" s="44"/>
    </row>
    <row r="31" spans="1:52" x14ac:dyDescent="0.25">
      <c r="A31" s="43">
        <v>20</v>
      </c>
      <c r="B31" s="44">
        <v>73.650000000000006</v>
      </c>
      <c r="C31" s="44">
        <v>37.51</v>
      </c>
      <c r="D31" s="44">
        <v>25.46</v>
      </c>
      <c r="E31" s="44">
        <v>19.440000000000001</v>
      </c>
      <c r="F31" s="44">
        <v>15.84</v>
      </c>
      <c r="G31" s="44">
        <v>13.44</v>
      </c>
      <c r="H31" s="44">
        <v>11.72</v>
      </c>
      <c r="I31" s="44">
        <v>10.44</v>
      </c>
      <c r="J31" s="44">
        <v>9.44</v>
      </c>
      <c r="K31" s="44">
        <v>8.65</v>
      </c>
      <c r="L31" s="44">
        <v>8</v>
      </c>
      <c r="M31" s="44">
        <v>7.46</v>
      </c>
      <c r="N31" s="44">
        <v>7</v>
      </c>
      <c r="O31" s="44">
        <v>6.62</v>
      </c>
      <c r="P31" s="44">
        <v>6.28</v>
      </c>
      <c r="Q31" s="44">
        <v>5.99</v>
      </c>
      <c r="R31" s="44">
        <v>5.73</v>
      </c>
      <c r="S31" s="44">
        <v>5.5</v>
      </c>
      <c r="T31" s="44">
        <v>5.3</v>
      </c>
      <c r="U31" s="44">
        <v>5.12</v>
      </c>
      <c r="V31" s="44">
        <v>4.95</v>
      </c>
      <c r="W31" s="44">
        <v>4.8099999999999996</v>
      </c>
      <c r="X31" s="44">
        <v>4.67</v>
      </c>
      <c r="Y31" s="44">
        <v>4.55</v>
      </c>
      <c r="Z31" s="44">
        <v>4.4400000000000004</v>
      </c>
      <c r="AA31" s="44">
        <v>4.33</v>
      </c>
      <c r="AB31" s="44">
        <v>4.24</v>
      </c>
      <c r="AC31" s="44">
        <v>4.1500000000000004</v>
      </c>
      <c r="AD31" s="44">
        <v>4.07</v>
      </c>
      <c r="AE31" s="44">
        <v>4</v>
      </c>
      <c r="AF31" s="44">
        <v>3.93</v>
      </c>
      <c r="AG31" s="44">
        <v>3.87</v>
      </c>
      <c r="AH31" s="44">
        <v>3.81</v>
      </c>
      <c r="AI31" s="44">
        <v>3.75</v>
      </c>
      <c r="AJ31" s="44">
        <v>3.7</v>
      </c>
      <c r="AK31" s="44">
        <v>3.65</v>
      </c>
      <c r="AL31" s="44">
        <v>3.61</v>
      </c>
      <c r="AM31" s="44">
        <v>3.57</v>
      </c>
      <c r="AN31" s="44">
        <v>3.53</v>
      </c>
      <c r="AO31" s="44">
        <v>3.49</v>
      </c>
      <c r="AP31" s="44">
        <v>3.46</v>
      </c>
      <c r="AQ31" s="44">
        <v>3.43</v>
      </c>
      <c r="AR31" s="44">
        <v>3.4</v>
      </c>
      <c r="AS31" s="44">
        <v>3.37</v>
      </c>
      <c r="AT31" s="44">
        <v>3.35</v>
      </c>
      <c r="AU31" s="44">
        <v>3.32</v>
      </c>
      <c r="AV31" s="44">
        <v>3.32</v>
      </c>
      <c r="AW31" s="44"/>
      <c r="AX31" s="44"/>
      <c r="AY31" s="44"/>
      <c r="AZ31" s="44"/>
    </row>
    <row r="32" spans="1:52" x14ac:dyDescent="0.25">
      <c r="A32" s="43">
        <v>21</v>
      </c>
      <c r="B32" s="44">
        <v>74.73</v>
      </c>
      <c r="C32" s="44">
        <v>38.049999999999997</v>
      </c>
      <c r="D32" s="44">
        <v>25.83</v>
      </c>
      <c r="E32" s="44">
        <v>19.73</v>
      </c>
      <c r="F32" s="44">
        <v>16.07</v>
      </c>
      <c r="G32" s="44">
        <v>13.63</v>
      </c>
      <c r="H32" s="44">
        <v>11.89</v>
      </c>
      <c r="I32" s="44">
        <v>10.59</v>
      </c>
      <c r="J32" s="44">
        <v>9.58</v>
      </c>
      <c r="K32" s="44">
        <v>8.77</v>
      </c>
      <c r="L32" s="44">
        <v>8.1199999999999992</v>
      </c>
      <c r="M32" s="44">
        <v>7.57</v>
      </c>
      <c r="N32" s="44">
        <v>7.11</v>
      </c>
      <c r="O32" s="44">
        <v>6.71</v>
      </c>
      <c r="P32" s="44">
        <v>6.37</v>
      </c>
      <c r="Q32" s="44">
        <v>6.07</v>
      </c>
      <c r="R32" s="44">
        <v>5.81</v>
      </c>
      <c r="S32" s="44">
        <v>5.58</v>
      </c>
      <c r="T32" s="44">
        <v>5.38</v>
      </c>
      <c r="U32" s="44">
        <v>5.19</v>
      </c>
      <c r="V32" s="44">
        <v>5.03</v>
      </c>
      <c r="W32" s="44">
        <v>4.88</v>
      </c>
      <c r="X32" s="44">
        <v>4.74</v>
      </c>
      <c r="Y32" s="44">
        <v>4.62</v>
      </c>
      <c r="Z32" s="44">
        <v>4.5</v>
      </c>
      <c r="AA32" s="44">
        <v>4.4000000000000004</v>
      </c>
      <c r="AB32" s="44">
        <v>4.3</v>
      </c>
      <c r="AC32" s="44">
        <v>4.22</v>
      </c>
      <c r="AD32" s="44">
        <v>4.13</v>
      </c>
      <c r="AE32" s="44">
        <v>4.0599999999999996</v>
      </c>
      <c r="AF32" s="44">
        <v>3.99</v>
      </c>
      <c r="AG32" s="44">
        <v>3.93</v>
      </c>
      <c r="AH32" s="44">
        <v>3.87</v>
      </c>
      <c r="AI32" s="44">
        <v>3.81</v>
      </c>
      <c r="AJ32" s="44">
        <v>3.76</v>
      </c>
      <c r="AK32" s="44">
        <v>3.71</v>
      </c>
      <c r="AL32" s="44">
        <v>3.67</v>
      </c>
      <c r="AM32" s="44">
        <v>3.62</v>
      </c>
      <c r="AN32" s="44">
        <v>3.59</v>
      </c>
      <c r="AO32" s="44">
        <v>3.55</v>
      </c>
      <c r="AP32" s="44">
        <v>3.52</v>
      </c>
      <c r="AQ32" s="44">
        <v>3.49</v>
      </c>
      <c r="AR32" s="44">
        <v>3.46</v>
      </c>
      <c r="AS32" s="44">
        <v>3.43</v>
      </c>
      <c r="AT32" s="44">
        <v>3.4</v>
      </c>
      <c r="AU32" s="44">
        <v>3.4</v>
      </c>
      <c r="AV32" s="44"/>
      <c r="AW32" s="44"/>
      <c r="AX32" s="44"/>
      <c r="AY32" s="44"/>
      <c r="AZ32" s="44"/>
    </row>
    <row r="33" spans="1:52" x14ac:dyDescent="0.25">
      <c r="A33" s="43">
        <v>22</v>
      </c>
      <c r="B33" s="44">
        <v>75.8</v>
      </c>
      <c r="C33" s="44">
        <v>38.6</v>
      </c>
      <c r="D33" s="44">
        <v>26.21</v>
      </c>
      <c r="E33" s="44">
        <v>20.010000000000002</v>
      </c>
      <c r="F33" s="44">
        <v>16.3</v>
      </c>
      <c r="G33" s="44">
        <v>13.83</v>
      </c>
      <c r="H33" s="44">
        <v>12.06</v>
      </c>
      <c r="I33" s="44">
        <v>10.74</v>
      </c>
      <c r="J33" s="44">
        <v>9.7200000000000006</v>
      </c>
      <c r="K33" s="44">
        <v>8.9</v>
      </c>
      <c r="L33" s="44">
        <v>8.23</v>
      </c>
      <c r="M33" s="44">
        <v>7.68</v>
      </c>
      <c r="N33" s="44">
        <v>7.21</v>
      </c>
      <c r="O33" s="44">
        <v>6.81</v>
      </c>
      <c r="P33" s="44">
        <v>6.46</v>
      </c>
      <c r="Q33" s="44">
        <v>6.16</v>
      </c>
      <c r="R33" s="44">
        <v>5.9</v>
      </c>
      <c r="S33" s="44">
        <v>5.66</v>
      </c>
      <c r="T33" s="44">
        <v>5.46</v>
      </c>
      <c r="U33" s="44">
        <v>5.27</v>
      </c>
      <c r="V33" s="44">
        <v>5.0999999999999996</v>
      </c>
      <c r="W33" s="44">
        <v>4.95</v>
      </c>
      <c r="X33" s="44">
        <v>4.8099999999999996</v>
      </c>
      <c r="Y33" s="44">
        <v>4.6900000000000004</v>
      </c>
      <c r="Z33" s="44">
        <v>4.57</v>
      </c>
      <c r="AA33" s="44">
        <v>4.47</v>
      </c>
      <c r="AB33" s="44">
        <v>4.37</v>
      </c>
      <c r="AC33" s="44">
        <v>4.28</v>
      </c>
      <c r="AD33" s="44">
        <v>4.2</v>
      </c>
      <c r="AE33" s="44">
        <v>4.12</v>
      </c>
      <c r="AF33" s="44">
        <v>4.05</v>
      </c>
      <c r="AG33" s="44">
        <v>3.99</v>
      </c>
      <c r="AH33" s="44">
        <v>3.93</v>
      </c>
      <c r="AI33" s="44">
        <v>3.87</v>
      </c>
      <c r="AJ33" s="44">
        <v>3.82</v>
      </c>
      <c r="AK33" s="44">
        <v>3.77</v>
      </c>
      <c r="AL33" s="44">
        <v>3.72</v>
      </c>
      <c r="AM33" s="44">
        <v>3.68</v>
      </c>
      <c r="AN33" s="44">
        <v>3.64</v>
      </c>
      <c r="AO33" s="44">
        <v>3.61</v>
      </c>
      <c r="AP33" s="44">
        <v>3.57</v>
      </c>
      <c r="AQ33" s="44">
        <v>3.54</v>
      </c>
      <c r="AR33" s="44">
        <v>3.51</v>
      </c>
      <c r="AS33" s="44">
        <v>3.49</v>
      </c>
      <c r="AT33" s="44">
        <v>3.48</v>
      </c>
      <c r="AU33" s="44"/>
      <c r="AV33" s="44"/>
      <c r="AW33" s="44"/>
      <c r="AX33" s="44"/>
      <c r="AY33" s="44"/>
      <c r="AZ33" s="44"/>
    </row>
    <row r="34" spans="1:52" x14ac:dyDescent="0.25">
      <c r="A34" s="43">
        <v>23</v>
      </c>
      <c r="B34" s="44">
        <v>76.89</v>
      </c>
      <c r="C34" s="44">
        <v>39.15</v>
      </c>
      <c r="D34" s="44">
        <v>26.58</v>
      </c>
      <c r="E34" s="44">
        <v>20.3</v>
      </c>
      <c r="F34" s="44">
        <v>16.53</v>
      </c>
      <c r="G34" s="44">
        <v>14.03</v>
      </c>
      <c r="H34" s="44">
        <v>12.24</v>
      </c>
      <c r="I34" s="44">
        <v>10.9</v>
      </c>
      <c r="J34" s="44">
        <v>9.86</v>
      </c>
      <c r="K34" s="44">
        <v>9.0299999999999994</v>
      </c>
      <c r="L34" s="44">
        <v>8.35</v>
      </c>
      <c r="M34" s="44">
        <v>7.79</v>
      </c>
      <c r="N34" s="44">
        <v>7.31</v>
      </c>
      <c r="O34" s="44">
        <v>6.91</v>
      </c>
      <c r="P34" s="44">
        <v>6.56</v>
      </c>
      <c r="Q34" s="44">
        <v>6.25</v>
      </c>
      <c r="R34" s="44">
        <v>5.98</v>
      </c>
      <c r="S34" s="44">
        <v>5.75</v>
      </c>
      <c r="T34" s="44">
        <v>5.54</v>
      </c>
      <c r="U34" s="44">
        <v>5.35</v>
      </c>
      <c r="V34" s="44">
        <v>5.18</v>
      </c>
      <c r="W34" s="44">
        <v>5.0199999999999996</v>
      </c>
      <c r="X34" s="44">
        <v>4.88</v>
      </c>
      <c r="Y34" s="44">
        <v>4.75</v>
      </c>
      <c r="Z34" s="44">
        <v>4.6399999999999997</v>
      </c>
      <c r="AA34" s="44">
        <v>4.53</v>
      </c>
      <c r="AB34" s="44">
        <v>4.43</v>
      </c>
      <c r="AC34" s="44">
        <v>4.34</v>
      </c>
      <c r="AD34" s="44">
        <v>4.26</v>
      </c>
      <c r="AE34" s="44">
        <v>4.18</v>
      </c>
      <c r="AF34" s="44">
        <v>4.1100000000000003</v>
      </c>
      <c r="AG34" s="44">
        <v>4.05</v>
      </c>
      <c r="AH34" s="44">
        <v>3.99</v>
      </c>
      <c r="AI34" s="44">
        <v>3.93</v>
      </c>
      <c r="AJ34" s="44">
        <v>3.88</v>
      </c>
      <c r="AK34" s="44">
        <v>3.83</v>
      </c>
      <c r="AL34" s="44">
        <v>3.78</v>
      </c>
      <c r="AM34" s="44">
        <v>3.74</v>
      </c>
      <c r="AN34" s="44">
        <v>3.7</v>
      </c>
      <c r="AO34" s="44">
        <v>3.67</v>
      </c>
      <c r="AP34" s="44">
        <v>3.63</v>
      </c>
      <c r="AQ34" s="44">
        <v>3.6</v>
      </c>
      <c r="AR34" s="44">
        <v>3.57</v>
      </c>
      <c r="AS34" s="44">
        <v>3.57</v>
      </c>
      <c r="AT34" s="44"/>
      <c r="AU34" s="44"/>
      <c r="AV34" s="44"/>
      <c r="AW34" s="44"/>
      <c r="AX34" s="44"/>
      <c r="AY34" s="44"/>
      <c r="AZ34" s="44"/>
    </row>
    <row r="35" spans="1:52" x14ac:dyDescent="0.25">
      <c r="A35" s="43">
        <v>24</v>
      </c>
      <c r="B35" s="44">
        <v>77.98</v>
      </c>
      <c r="C35" s="44">
        <v>39.71</v>
      </c>
      <c r="D35" s="44">
        <v>26.96</v>
      </c>
      <c r="E35" s="44">
        <v>20.59</v>
      </c>
      <c r="F35" s="44">
        <v>16.77</v>
      </c>
      <c r="G35" s="44">
        <v>14.23</v>
      </c>
      <c r="H35" s="44">
        <v>12.41</v>
      </c>
      <c r="I35" s="44">
        <v>11.05</v>
      </c>
      <c r="J35" s="44">
        <v>10</v>
      </c>
      <c r="K35" s="44">
        <v>9.16</v>
      </c>
      <c r="L35" s="44">
        <v>8.4700000000000006</v>
      </c>
      <c r="M35" s="44">
        <v>7.9</v>
      </c>
      <c r="N35" s="44">
        <v>7.42</v>
      </c>
      <c r="O35" s="44">
        <v>7.01</v>
      </c>
      <c r="P35" s="44">
        <v>6.65</v>
      </c>
      <c r="Q35" s="44">
        <v>6.34</v>
      </c>
      <c r="R35" s="44">
        <v>6.07</v>
      </c>
      <c r="S35" s="44">
        <v>5.83</v>
      </c>
      <c r="T35" s="44">
        <v>5.62</v>
      </c>
      <c r="U35" s="44">
        <v>5.42</v>
      </c>
      <c r="V35" s="44">
        <v>5.25</v>
      </c>
      <c r="W35" s="44">
        <v>5.0999999999999996</v>
      </c>
      <c r="X35" s="44">
        <v>4.95</v>
      </c>
      <c r="Y35" s="44">
        <v>4.82</v>
      </c>
      <c r="Z35" s="44">
        <v>4.71</v>
      </c>
      <c r="AA35" s="44">
        <v>4.5999999999999996</v>
      </c>
      <c r="AB35" s="44">
        <v>4.5</v>
      </c>
      <c r="AC35" s="44">
        <v>4.41</v>
      </c>
      <c r="AD35" s="44">
        <v>4.32</v>
      </c>
      <c r="AE35" s="44">
        <v>4.25</v>
      </c>
      <c r="AF35" s="44">
        <v>4.18</v>
      </c>
      <c r="AG35" s="44">
        <v>4.1100000000000003</v>
      </c>
      <c r="AH35" s="44">
        <v>4.05</v>
      </c>
      <c r="AI35" s="44">
        <v>3.99</v>
      </c>
      <c r="AJ35" s="44">
        <v>3.94</v>
      </c>
      <c r="AK35" s="44">
        <v>3.89</v>
      </c>
      <c r="AL35" s="44">
        <v>3.84</v>
      </c>
      <c r="AM35" s="44">
        <v>3.8</v>
      </c>
      <c r="AN35" s="44">
        <v>3.76</v>
      </c>
      <c r="AO35" s="44">
        <v>3.73</v>
      </c>
      <c r="AP35" s="44">
        <v>3.69</v>
      </c>
      <c r="AQ35" s="44">
        <v>3.66</v>
      </c>
      <c r="AR35" s="44">
        <v>3.65</v>
      </c>
      <c r="AS35" s="44"/>
      <c r="AT35" s="44"/>
      <c r="AU35" s="44"/>
      <c r="AV35" s="44"/>
      <c r="AW35" s="44"/>
      <c r="AX35" s="44"/>
      <c r="AY35" s="44"/>
      <c r="AZ35" s="44"/>
    </row>
    <row r="36" spans="1:52" x14ac:dyDescent="0.25">
      <c r="A36" s="43">
        <v>25</v>
      </c>
      <c r="B36" s="44">
        <v>79.099999999999994</v>
      </c>
      <c r="C36" s="44">
        <v>40.28</v>
      </c>
      <c r="D36" s="44">
        <v>27.34</v>
      </c>
      <c r="E36" s="44">
        <v>20.88</v>
      </c>
      <c r="F36" s="44">
        <v>17.010000000000002</v>
      </c>
      <c r="G36" s="44">
        <v>14.43</v>
      </c>
      <c r="H36" s="44">
        <v>12.59</v>
      </c>
      <c r="I36" s="44">
        <v>11.21</v>
      </c>
      <c r="J36" s="44">
        <v>10.14</v>
      </c>
      <c r="K36" s="44">
        <v>9.2899999999999991</v>
      </c>
      <c r="L36" s="44">
        <v>8.59</v>
      </c>
      <c r="M36" s="44">
        <v>8.02</v>
      </c>
      <c r="N36" s="44">
        <v>7.53</v>
      </c>
      <c r="O36" s="44">
        <v>7.11</v>
      </c>
      <c r="P36" s="44">
        <v>6.75</v>
      </c>
      <c r="Q36" s="44">
        <v>6.44</v>
      </c>
      <c r="R36" s="44">
        <v>6.16</v>
      </c>
      <c r="S36" s="44">
        <v>5.92</v>
      </c>
      <c r="T36" s="44">
        <v>5.7</v>
      </c>
      <c r="U36" s="44">
        <v>5.5</v>
      </c>
      <c r="V36" s="44">
        <v>5.33</v>
      </c>
      <c r="W36" s="44">
        <v>5.17</v>
      </c>
      <c r="X36" s="44">
        <v>5.03</v>
      </c>
      <c r="Y36" s="44">
        <v>4.9000000000000004</v>
      </c>
      <c r="Z36" s="44">
        <v>4.78</v>
      </c>
      <c r="AA36" s="44">
        <v>4.67</v>
      </c>
      <c r="AB36" s="44">
        <v>4.57</v>
      </c>
      <c r="AC36" s="44">
        <v>4.4800000000000004</v>
      </c>
      <c r="AD36" s="44">
        <v>4.3899999999999997</v>
      </c>
      <c r="AE36" s="44">
        <v>4.3099999999999996</v>
      </c>
      <c r="AF36" s="44">
        <v>4.24</v>
      </c>
      <c r="AG36" s="44">
        <v>4.17</v>
      </c>
      <c r="AH36" s="44">
        <v>4.1100000000000003</v>
      </c>
      <c r="AI36" s="44">
        <v>4.05</v>
      </c>
      <c r="AJ36" s="44">
        <v>4</v>
      </c>
      <c r="AK36" s="44">
        <v>3.95</v>
      </c>
      <c r="AL36" s="44">
        <v>3.91</v>
      </c>
      <c r="AM36" s="44">
        <v>3.87</v>
      </c>
      <c r="AN36" s="44">
        <v>3.83</v>
      </c>
      <c r="AO36" s="44">
        <v>3.79</v>
      </c>
      <c r="AP36" s="44">
        <v>3.76</v>
      </c>
      <c r="AQ36" s="44">
        <v>3.75</v>
      </c>
      <c r="AR36" s="44"/>
      <c r="AS36" s="44"/>
      <c r="AT36" s="44"/>
      <c r="AU36" s="44"/>
      <c r="AV36" s="44"/>
      <c r="AW36" s="44"/>
      <c r="AX36" s="44"/>
      <c r="AY36" s="44"/>
      <c r="AZ36" s="44"/>
    </row>
    <row r="37" spans="1:52" x14ac:dyDescent="0.25">
      <c r="A37" s="43">
        <v>26</v>
      </c>
      <c r="B37" s="44">
        <v>80.22</v>
      </c>
      <c r="C37" s="44">
        <v>40.85</v>
      </c>
      <c r="D37" s="44">
        <v>27.73</v>
      </c>
      <c r="E37" s="44">
        <v>21.18</v>
      </c>
      <c r="F37" s="44">
        <v>17.25</v>
      </c>
      <c r="G37" s="44">
        <v>14.64</v>
      </c>
      <c r="H37" s="44">
        <v>12.77</v>
      </c>
      <c r="I37" s="44">
        <v>11.37</v>
      </c>
      <c r="J37" s="44">
        <v>10.29</v>
      </c>
      <c r="K37" s="44">
        <v>9.43</v>
      </c>
      <c r="L37" s="44">
        <v>8.7200000000000006</v>
      </c>
      <c r="M37" s="44">
        <v>8.1300000000000008</v>
      </c>
      <c r="N37" s="44">
        <v>7.64</v>
      </c>
      <c r="O37" s="44">
        <v>7.21</v>
      </c>
      <c r="P37" s="44">
        <v>6.85</v>
      </c>
      <c r="Q37" s="44">
        <v>6.53</v>
      </c>
      <c r="R37" s="44">
        <v>6.25</v>
      </c>
      <c r="S37" s="44">
        <v>6</v>
      </c>
      <c r="T37" s="44">
        <v>5.78</v>
      </c>
      <c r="U37" s="44">
        <v>5.59</v>
      </c>
      <c r="V37" s="44">
        <v>5.41</v>
      </c>
      <c r="W37" s="44">
        <v>5.25</v>
      </c>
      <c r="X37" s="44">
        <v>5.0999999999999996</v>
      </c>
      <c r="Y37" s="44">
        <v>4.97</v>
      </c>
      <c r="Z37" s="44">
        <v>4.8499999999999996</v>
      </c>
      <c r="AA37" s="44">
        <v>4.74</v>
      </c>
      <c r="AB37" s="44">
        <v>4.6399999999999997</v>
      </c>
      <c r="AC37" s="44">
        <v>4.54</v>
      </c>
      <c r="AD37" s="44">
        <v>4.46</v>
      </c>
      <c r="AE37" s="44">
        <v>4.38</v>
      </c>
      <c r="AF37" s="44">
        <v>4.3099999999999996</v>
      </c>
      <c r="AG37" s="44">
        <v>4.24</v>
      </c>
      <c r="AH37" s="44">
        <v>4.18</v>
      </c>
      <c r="AI37" s="44">
        <v>4.12</v>
      </c>
      <c r="AJ37" s="44">
        <v>4.07</v>
      </c>
      <c r="AK37" s="44">
        <v>4.0199999999999996</v>
      </c>
      <c r="AL37" s="44">
        <v>3.97</v>
      </c>
      <c r="AM37" s="44">
        <v>3.93</v>
      </c>
      <c r="AN37" s="44">
        <v>3.89</v>
      </c>
      <c r="AO37" s="44">
        <v>3.86</v>
      </c>
      <c r="AP37" s="44">
        <v>3.84</v>
      </c>
      <c r="AQ37" s="44"/>
      <c r="AR37" s="44"/>
      <c r="AS37" s="44"/>
      <c r="AT37" s="44"/>
      <c r="AU37" s="44"/>
      <c r="AV37" s="44"/>
      <c r="AW37" s="44"/>
      <c r="AX37" s="44"/>
      <c r="AY37" s="44"/>
      <c r="AZ37" s="44"/>
    </row>
    <row r="38" spans="1:52" x14ac:dyDescent="0.25">
      <c r="A38" s="43">
        <v>27</v>
      </c>
      <c r="B38" s="44">
        <v>81.37</v>
      </c>
      <c r="C38" s="44">
        <v>41.44</v>
      </c>
      <c r="D38" s="44">
        <v>28.13</v>
      </c>
      <c r="E38" s="44">
        <v>21.48</v>
      </c>
      <c r="F38" s="44">
        <v>17.5</v>
      </c>
      <c r="G38" s="44">
        <v>14.85</v>
      </c>
      <c r="H38" s="44">
        <v>12.96</v>
      </c>
      <c r="I38" s="44">
        <v>11.54</v>
      </c>
      <c r="J38" s="44">
        <v>10.44</v>
      </c>
      <c r="K38" s="44">
        <v>9.56</v>
      </c>
      <c r="L38" s="44">
        <v>8.85</v>
      </c>
      <c r="M38" s="44">
        <v>8.25</v>
      </c>
      <c r="N38" s="44">
        <v>7.75</v>
      </c>
      <c r="O38" s="44">
        <v>7.32</v>
      </c>
      <c r="P38" s="44">
        <v>6.95</v>
      </c>
      <c r="Q38" s="44">
        <v>6.63</v>
      </c>
      <c r="R38" s="44">
        <v>6.34</v>
      </c>
      <c r="S38" s="44">
        <v>6.09</v>
      </c>
      <c r="T38" s="44">
        <v>5.87</v>
      </c>
      <c r="U38" s="44">
        <v>5.67</v>
      </c>
      <c r="V38" s="44">
        <v>5.49</v>
      </c>
      <c r="W38" s="44">
        <v>5.33</v>
      </c>
      <c r="X38" s="44">
        <v>5.18</v>
      </c>
      <c r="Y38" s="44">
        <v>5.05</v>
      </c>
      <c r="Z38" s="44">
        <v>4.92</v>
      </c>
      <c r="AA38" s="44">
        <v>4.8099999999999996</v>
      </c>
      <c r="AB38" s="44">
        <v>4.71</v>
      </c>
      <c r="AC38" s="44">
        <v>4.6100000000000003</v>
      </c>
      <c r="AD38" s="44">
        <v>4.53</v>
      </c>
      <c r="AE38" s="44">
        <v>4.45</v>
      </c>
      <c r="AF38" s="44">
        <v>4.38</v>
      </c>
      <c r="AG38" s="44">
        <v>4.3099999999999996</v>
      </c>
      <c r="AH38" s="44">
        <v>4.25</v>
      </c>
      <c r="AI38" s="44">
        <v>4.1900000000000004</v>
      </c>
      <c r="AJ38" s="44">
        <v>4.13</v>
      </c>
      <c r="AK38" s="44">
        <v>4.09</v>
      </c>
      <c r="AL38" s="44">
        <v>4.04</v>
      </c>
      <c r="AM38" s="44">
        <v>4</v>
      </c>
      <c r="AN38" s="44">
        <v>3.96</v>
      </c>
      <c r="AO38" s="44">
        <v>3.94</v>
      </c>
      <c r="AP38" s="44"/>
      <c r="AQ38" s="44"/>
      <c r="AR38" s="44"/>
      <c r="AS38" s="44"/>
      <c r="AT38" s="44"/>
      <c r="AU38" s="44"/>
      <c r="AV38" s="44"/>
      <c r="AW38" s="44"/>
      <c r="AX38" s="44"/>
      <c r="AY38" s="44"/>
      <c r="AZ38" s="44"/>
    </row>
    <row r="39" spans="1:52" x14ac:dyDescent="0.25">
      <c r="A39" s="43">
        <v>28</v>
      </c>
      <c r="B39" s="44">
        <v>82.53</v>
      </c>
      <c r="C39" s="44">
        <v>42.03</v>
      </c>
      <c r="D39" s="44">
        <v>28.53</v>
      </c>
      <c r="E39" s="44">
        <v>21.79</v>
      </c>
      <c r="F39" s="44">
        <v>17.75</v>
      </c>
      <c r="G39" s="44">
        <v>15.06</v>
      </c>
      <c r="H39" s="44">
        <v>13.14</v>
      </c>
      <c r="I39" s="44">
        <v>11.71</v>
      </c>
      <c r="J39" s="44">
        <v>10.59</v>
      </c>
      <c r="K39" s="44">
        <v>9.6999999999999993</v>
      </c>
      <c r="L39" s="44">
        <v>8.9700000000000006</v>
      </c>
      <c r="M39" s="44">
        <v>8.3699999999999992</v>
      </c>
      <c r="N39" s="44">
        <v>7.86</v>
      </c>
      <c r="O39" s="44">
        <v>7.43</v>
      </c>
      <c r="P39" s="44">
        <v>7.05</v>
      </c>
      <c r="Q39" s="44">
        <v>6.72</v>
      </c>
      <c r="R39" s="44">
        <v>6.44</v>
      </c>
      <c r="S39" s="44">
        <v>6.18</v>
      </c>
      <c r="T39" s="44">
        <v>5.96</v>
      </c>
      <c r="U39" s="44">
        <v>5.75</v>
      </c>
      <c r="V39" s="44">
        <v>5.57</v>
      </c>
      <c r="W39" s="44">
        <v>5.41</v>
      </c>
      <c r="X39" s="44">
        <v>5.26</v>
      </c>
      <c r="Y39" s="44">
        <v>5.12</v>
      </c>
      <c r="Z39" s="44">
        <v>5</v>
      </c>
      <c r="AA39" s="44">
        <v>4.8899999999999997</v>
      </c>
      <c r="AB39" s="44">
        <v>4.78</v>
      </c>
      <c r="AC39" s="44">
        <v>4.6900000000000004</v>
      </c>
      <c r="AD39" s="44">
        <v>4.5999999999999996</v>
      </c>
      <c r="AE39" s="44">
        <v>4.5199999999999996</v>
      </c>
      <c r="AF39" s="44">
        <v>4.45</v>
      </c>
      <c r="AG39" s="44">
        <v>4.38</v>
      </c>
      <c r="AH39" s="44">
        <v>4.32</v>
      </c>
      <c r="AI39" s="44">
        <v>4.26</v>
      </c>
      <c r="AJ39" s="44">
        <v>4.2</v>
      </c>
      <c r="AK39" s="44">
        <v>4.16</v>
      </c>
      <c r="AL39" s="44">
        <v>4.1100000000000003</v>
      </c>
      <c r="AM39" s="44">
        <v>4.07</v>
      </c>
      <c r="AN39" s="44">
        <v>4.05</v>
      </c>
      <c r="AO39" s="44"/>
      <c r="AP39" s="44"/>
      <c r="AQ39" s="44"/>
      <c r="AR39" s="44"/>
      <c r="AS39" s="44"/>
      <c r="AT39" s="44"/>
      <c r="AU39" s="44"/>
      <c r="AV39" s="44"/>
      <c r="AW39" s="44"/>
      <c r="AX39" s="44"/>
      <c r="AY39" s="44"/>
      <c r="AZ39" s="44"/>
    </row>
    <row r="40" spans="1:52" x14ac:dyDescent="0.25">
      <c r="A40" s="43">
        <v>29</v>
      </c>
      <c r="B40" s="44">
        <v>83.7</v>
      </c>
      <c r="C40" s="44">
        <v>42.63</v>
      </c>
      <c r="D40" s="44">
        <v>28.94</v>
      </c>
      <c r="E40" s="44">
        <v>22.1</v>
      </c>
      <c r="F40" s="44">
        <v>18.010000000000002</v>
      </c>
      <c r="G40" s="44">
        <v>15.28</v>
      </c>
      <c r="H40" s="44">
        <v>13.33</v>
      </c>
      <c r="I40" s="44">
        <v>11.87</v>
      </c>
      <c r="J40" s="44">
        <v>10.74</v>
      </c>
      <c r="K40" s="44">
        <v>9.84</v>
      </c>
      <c r="L40" s="44">
        <v>9.1</v>
      </c>
      <c r="M40" s="44">
        <v>8.49</v>
      </c>
      <c r="N40" s="44">
        <v>7.98</v>
      </c>
      <c r="O40" s="44">
        <v>7.53</v>
      </c>
      <c r="P40" s="44">
        <v>7.15</v>
      </c>
      <c r="Q40" s="44">
        <v>6.82</v>
      </c>
      <c r="R40" s="44">
        <v>6.53</v>
      </c>
      <c r="S40" s="44">
        <v>6.27</v>
      </c>
      <c r="T40" s="44">
        <v>6.04</v>
      </c>
      <c r="U40" s="44">
        <v>5.84</v>
      </c>
      <c r="V40" s="44">
        <v>5.65</v>
      </c>
      <c r="W40" s="44">
        <v>5.49</v>
      </c>
      <c r="X40" s="44">
        <v>5.34</v>
      </c>
      <c r="Y40" s="44">
        <v>5.2</v>
      </c>
      <c r="Z40" s="44">
        <v>5.08</v>
      </c>
      <c r="AA40" s="44">
        <v>4.96</v>
      </c>
      <c r="AB40" s="44">
        <v>4.8600000000000003</v>
      </c>
      <c r="AC40" s="44">
        <v>4.76</v>
      </c>
      <c r="AD40" s="44">
        <v>4.67</v>
      </c>
      <c r="AE40" s="44">
        <v>4.59</v>
      </c>
      <c r="AF40" s="44">
        <v>4.5199999999999996</v>
      </c>
      <c r="AG40" s="44">
        <v>4.45</v>
      </c>
      <c r="AH40" s="44">
        <v>4.3899999999999997</v>
      </c>
      <c r="AI40" s="44">
        <v>4.33</v>
      </c>
      <c r="AJ40" s="44">
        <v>4.28</v>
      </c>
      <c r="AK40" s="44">
        <v>4.2300000000000004</v>
      </c>
      <c r="AL40" s="44">
        <v>4.18</v>
      </c>
      <c r="AM40" s="44">
        <v>4.16</v>
      </c>
      <c r="AN40" s="44"/>
      <c r="AO40" s="44"/>
      <c r="AP40" s="44"/>
      <c r="AQ40" s="44"/>
      <c r="AR40" s="44"/>
      <c r="AS40" s="44"/>
      <c r="AT40" s="44"/>
      <c r="AU40" s="44"/>
      <c r="AV40" s="44"/>
      <c r="AW40" s="44"/>
      <c r="AX40" s="44"/>
      <c r="AY40" s="44"/>
      <c r="AZ40" s="44"/>
    </row>
    <row r="41" spans="1:52" x14ac:dyDescent="0.25">
      <c r="A41" s="43">
        <v>30</v>
      </c>
      <c r="B41" s="44">
        <v>84.88</v>
      </c>
      <c r="C41" s="44">
        <v>43.23</v>
      </c>
      <c r="D41" s="44">
        <v>29.35</v>
      </c>
      <c r="E41" s="44">
        <v>22.42</v>
      </c>
      <c r="F41" s="44">
        <v>18.260000000000002</v>
      </c>
      <c r="G41" s="44">
        <v>15.5</v>
      </c>
      <c r="H41" s="44">
        <v>13.52</v>
      </c>
      <c r="I41" s="44">
        <v>12.04</v>
      </c>
      <c r="J41" s="44">
        <v>10.9</v>
      </c>
      <c r="K41" s="44">
        <v>9.98</v>
      </c>
      <c r="L41" s="44">
        <v>9.24</v>
      </c>
      <c r="M41" s="44">
        <v>8.61</v>
      </c>
      <c r="N41" s="44">
        <v>8.09</v>
      </c>
      <c r="O41" s="44">
        <v>7.64</v>
      </c>
      <c r="P41" s="44">
        <v>7.26</v>
      </c>
      <c r="Q41" s="44">
        <v>6.92</v>
      </c>
      <c r="R41" s="44">
        <v>6.63</v>
      </c>
      <c r="S41" s="44">
        <v>6.37</v>
      </c>
      <c r="T41" s="44">
        <v>6.13</v>
      </c>
      <c r="U41" s="44">
        <v>5.93</v>
      </c>
      <c r="V41" s="44">
        <v>5.74</v>
      </c>
      <c r="W41" s="44">
        <v>5.57</v>
      </c>
      <c r="X41" s="44">
        <v>5.42</v>
      </c>
      <c r="Y41" s="44">
        <v>5.28</v>
      </c>
      <c r="Z41" s="44">
        <v>5.15</v>
      </c>
      <c r="AA41" s="44">
        <v>5.04</v>
      </c>
      <c r="AB41" s="44">
        <v>4.93</v>
      </c>
      <c r="AC41" s="44">
        <v>4.84</v>
      </c>
      <c r="AD41" s="44">
        <v>4.75</v>
      </c>
      <c r="AE41" s="44">
        <v>4.67</v>
      </c>
      <c r="AF41" s="44">
        <v>4.59</v>
      </c>
      <c r="AG41" s="44">
        <v>4.5199999999999996</v>
      </c>
      <c r="AH41" s="44">
        <v>4.46</v>
      </c>
      <c r="AI41" s="44">
        <v>4.4000000000000004</v>
      </c>
      <c r="AJ41" s="44">
        <v>4.3499999999999996</v>
      </c>
      <c r="AK41" s="44">
        <v>4.3</v>
      </c>
      <c r="AL41" s="44">
        <v>4.28</v>
      </c>
      <c r="AM41" s="44"/>
      <c r="AN41" s="44"/>
      <c r="AO41" s="44"/>
      <c r="AP41" s="44"/>
      <c r="AQ41" s="44"/>
      <c r="AR41" s="44"/>
      <c r="AS41" s="44"/>
      <c r="AT41" s="44"/>
      <c r="AU41" s="44"/>
      <c r="AV41" s="44"/>
      <c r="AW41" s="44"/>
      <c r="AX41" s="44"/>
      <c r="AY41" s="44"/>
      <c r="AZ41" s="44"/>
    </row>
    <row r="42" spans="1:52" x14ac:dyDescent="0.25">
      <c r="A42" s="43">
        <v>31</v>
      </c>
      <c r="B42" s="44">
        <v>86.07</v>
      </c>
      <c r="C42" s="44">
        <v>43.84</v>
      </c>
      <c r="D42" s="44">
        <v>29.77</v>
      </c>
      <c r="E42" s="44">
        <v>22.74</v>
      </c>
      <c r="F42" s="44">
        <v>18.52</v>
      </c>
      <c r="G42" s="44">
        <v>15.72</v>
      </c>
      <c r="H42" s="44">
        <v>13.71</v>
      </c>
      <c r="I42" s="44">
        <v>12.22</v>
      </c>
      <c r="J42" s="44">
        <v>11.05</v>
      </c>
      <c r="K42" s="44">
        <v>10.119999999999999</v>
      </c>
      <c r="L42" s="44">
        <v>9.3699999999999992</v>
      </c>
      <c r="M42" s="44">
        <v>8.74</v>
      </c>
      <c r="N42" s="44">
        <v>8.2100000000000009</v>
      </c>
      <c r="O42" s="44">
        <v>7.75</v>
      </c>
      <c r="P42" s="44">
        <v>7.36</v>
      </c>
      <c r="Q42" s="44">
        <v>7.02</v>
      </c>
      <c r="R42" s="44">
        <v>6.72</v>
      </c>
      <c r="S42" s="44">
        <v>6.46</v>
      </c>
      <c r="T42" s="44">
        <v>6.22</v>
      </c>
      <c r="U42" s="44">
        <v>6.01</v>
      </c>
      <c r="V42" s="44">
        <v>5.82</v>
      </c>
      <c r="W42" s="44">
        <v>5.65</v>
      </c>
      <c r="X42" s="44">
        <v>5.5</v>
      </c>
      <c r="Y42" s="44">
        <v>5.36</v>
      </c>
      <c r="Z42" s="44">
        <v>5.23</v>
      </c>
      <c r="AA42" s="44">
        <v>5.12</v>
      </c>
      <c r="AB42" s="44">
        <v>5.01</v>
      </c>
      <c r="AC42" s="44">
        <v>4.91</v>
      </c>
      <c r="AD42" s="44">
        <v>4.83</v>
      </c>
      <c r="AE42" s="44">
        <v>4.74</v>
      </c>
      <c r="AF42" s="44">
        <v>4.67</v>
      </c>
      <c r="AG42" s="44">
        <v>4.5999999999999996</v>
      </c>
      <c r="AH42" s="44">
        <v>4.54</v>
      </c>
      <c r="AI42" s="44">
        <v>4.4800000000000004</v>
      </c>
      <c r="AJ42" s="44">
        <v>4.43</v>
      </c>
      <c r="AK42" s="44">
        <v>4.4000000000000004</v>
      </c>
      <c r="AL42" s="44"/>
      <c r="AM42" s="44"/>
      <c r="AN42" s="44"/>
      <c r="AO42" s="44"/>
      <c r="AP42" s="44"/>
      <c r="AQ42" s="44"/>
      <c r="AR42" s="44"/>
      <c r="AS42" s="44"/>
      <c r="AT42" s="44"/>
      <c r="AU42" s="44"/>
      <c r="AV42" s="44"/>
      <c r="AW42" s="44"/>
      <c r="AX42" s="44"/>
      <c r="AY42" s="44"/>
      <c r="AZ42" s="44"/>
    </row>
    <row r="43" spans="1:52" x14ac:dyDescent="0.25">
      <c r="A43" s="43">
        <v>32</v>
      </c>
      <c r="B43" s="44">
        <v>87.28</v>
      </c>
      <c r="C43" s="44">
        <v>44.45</v>
      </c>
      <c r="D43" s="44">
        <v>30.18</v>
      </c>
      <c r="E43" s="44">
        <v>23.06</v>
      </c>
      <c r="F43" s="44">
        <v>18.78</v>
      </c>
      <c r="G43" s="44">
        <v>15.94</v>
      </c>
      <c r="H43" s="44">
        <v>13.91</v>
      </c>
      <c r="I43" s="44">
        <v>12.39</v>
      </c>
      <c r="J43" s="44">
        <v>11.21</v>
      </c>
      <c r="K43" s="44">
        <v>10.27</v>
      </c>
      <c r="L43" s="44">
        <v>9.5</v>
      </c>
      <c r="M43" s="44">
        <v>8.86</v>
      </c>
      <c r="N43" s="44">
        <v>8.33</v>
      </c>
      <c r="O43" s="44">
        <v>7.87</v>
      </c>
      <c r="P43" s="44">
        <v>7.47</v>
      </c>
      <c r="Q43" s="44">
        <v>7.13</v>
      </c>
      <c r="R43" s="44">
        <v>6.82</v>
      </c>
      <c r="S43" s="44">
        <v>6.55</v>
      </c>
      <c r="T43" s="44">
        <v>6.32</v>
      </c>
      <c r="U43" s="44">
        <v>6.1</v>
      </c>
      <c r="V43" s="44">
        <v>5.91</v>
      </c>
      <c r="W43" s="44">
        <v>5.74</v>
      </c>
      <c r="X43" s="44">
        <v>5.59</v>
      </c>
      <c r="Y43" s="44">
        <v>5.44</v>
      </c>
      <c r="Z43" s="44">
        <v>5.32</v>
      </c>
      <c r="AA43" s="44">
        <v>5.2</v>
      </c>
      <c r="AB43" s="44">
        <v>5.09</v>
      </c>
      <c r="AC43" s="44">
        <v>4.99</v>
      </c>
      <c r="AD43" s="44">
        <v>4.91</v>
      </c>
      <c r="AE43" s="44">
        <v>4.82</v>
      </c>
      <c r="AF43" s="44">
        <v>4.75</v>
      </c>
      <c r="AG43" s="44">
        <v>4.68</v>
      </c>
      <c r="AH43" s="44">
        <v>4.62</v>
      </c>
      <c r="AI43" s="44">
        <v>4.5599999999999996</v>
      </c>
      <c r="AJ43" s="44">
        <v>4.53</v>
      </c>
      <c r="AK43" s="44"/>
      <c r="AL43" s="44"/>
      <c r="AM43" s="44"/>
      <c r="AN43" s="44"/>
      <c r="AO43" s="44"/>
      <c r="AP43" s="44"/>
      <c r="AQ43" s="44"/>
      <c r="AR43" s="44"/>
      <c r="AS43" s="44"/>
      <c r="AT43" s="44"/>
      <c r="AU43" s="44"/>
      <c r="AV43" s="44"/>
      <c r="AW43" s="44"/>
      <c r="AX43" s="44"/>
      <c r="AY43" s="44"/>
      <c r="AZ43" s="44"/>
    </row>
    <row r="44" spans="1:52" x14ac:dyDescent="0.25">
      <c r="A44" s="43">
        <v>33</v>
      </c>
      <c r="B44" s="44">
        <v>88.5</v>
      </c>
      <c r="C44" s="44">
        <v>45.08</v>
      </c>
      <c r="D44" s="44">
        <v>30.61</v>
      </c>
      <c r="E44" s="44">
        <v>23.38</v>
      </c>
      <c r="F44" s="44">
        <v>19.05</v>
      </c>
      <c r="G44" s="44">
        <v>16.16</v>
      </c>
      <c r="H44" s="44">
        <v>14.11</v>
      </c>
      <c r="I44" s="44">
        <v>12.57</v>
      </c>
      <c r="J44" s="44">
        <v>11.37</v>
      </c>
      <c r="K44" s="44">
        <v>10.42</v>
      </c>
      <c r="L44" s="44">
        <v>9.64</v>
      </c>
      <c r="M44" s="44">
        <v>8.99</v>
      </c>
      <c r="N44" s="44">
        <v>8.4499999999999993</v>
      </c>
      <c r="O44" s="44">
        <v>7.98</v>
      </c>
      <c r="P44" s="44">
        <v>7.58</v>
      </c>
      <c r="Q44" s="44">
        <v>7.23</v>
      </c>
      <c r="R44" s="44">
        <v>6.92</v>
      </c>
      <c r="S44" s="44">
        <v>6.65</v>
      </c>
      <c r="T44" s="44">
        <v>6.41</v>
      </c>
      <c r="U44" s="44">
        <v>6.2</v>
      </c>
      <c r="V44" s="44">
        <v>6</v>
      </c>
      <c r="W44" s="44">
        <v>5.83</v>
      </c>
      <c r="X44" s="44">
        <v>5.67</v>
      </c>
      <c r="Y44" s="44">
        <v>5.53</v>
      </c>
      <c r="Z44" s="44">
        <v>5.4</v>
      </c>
      <c r="AA44" s="44">
        <v>5.28</v>
      </c>
      <c r="AB44" s="44">
        <v>5.18</v>
      </c>
      <c r="AC44" s="44">
        <v>5.08</v>
      </c>
      <c r="AD44" s="44">
        <v>4.99</v>
      </c>
      <c r="AE44" s="44">
        <v>4.91</v>
      </c>
      <c r="AF44" s="44">
        <v>4.83</v>
      </c>
      <c r="AG44" s="44">
        <v>4.76</v>
      </c>
      <c r="AH44" s="44">
        <v>4.7</v>
      </c>
      <c r="AI44" s="44">
        <v>4.66</v>
      </c>
      <c r="AJ44" s="44"/>
      <c r="AK44" s="44"/>
      <c r="AL44" s="44"/>
      <c r="AM44" s="44"/>
      <c r="AN44" s="44"/>
      <c r="AO44" s="44"/>
      <c r="AP44" s="44"/>
      <c r="AQ44" s="44"/>
      <c r="AR44" s="44"/>
      <c r="AS44" s="44"/>
      <c r="AT44" s="44"/>
      <c r="AU44" s="44"/>
      <c r="AV44" s="44"/>
      <c r="AW44" s="44"/>
      <c r="AX44" s="44"/>
      <c r="AY44" s="44"/>
      <c r="AZ44" s="44"/>
    </row>
    <row r="45" spans="1:52" x14ac:dyDescent="0.25">
      <c r="A45" s="43">
        <v>34</v>
      </c>
      <c r="B45" s="44">
        <v>89.74</v>
      </c>
      <c r="C45" s="44">
        <v>45.71</v>
      </c>
      <c r="D45" s="44">
        <v>31.04</v>
      </c>
      <c r="E45" s="44">
        <v>23.71</v>
      </c>
      <c r="F45" s="44">
        <v>19.32</v>
      </c>
      <c r="G45" s="44">
        <v>16.39</v>
      </c>
      <c r="H45" s="44">
        <v>14.31</v>
      </c>
      <c r="I45" s="44">
        <v>12.74</v>
      </c>
      <c r="J45" s="44">
        <v>11.53</v>
      </c>
      <c r="K45" s="44">
        <v>10.57</v>
      </c>
      <c r="L45" s="44">
        <v>9.7799999999999994</v>
      </c>
      <c r="M45" s="44">
        <v>9.1199999999999992</v>
      </c>
      <c r="N45" s="44">
        <v>8.57</v>
      </c>
      <c r="O45" s="44">
        <v>8.1</v>
      </c>
      <c r="P45" s="44">
        <v>7.69</v>
      </c>
      <c r="Q45" s="44">
        <v>7.34</v>
      </c>
      <c r="R45" s="44">
        <v>7.03</v>
      </c>
      <c r="S45" s="44">
        <v>6.75</v>
      </c>
      <c r="T45" s="44">
        <v>6.51</v>
      </c>
      <c r="U45" s="44">
        <v>6.29</v>
      </c>
      <c r="V45" s="44">
        <v>6.1</v>
      </c>
      <c r="W45" s="44">
        <v>5.92</v>
      </c>
      <c r="X45" s="44">
        <v>5.76</v>
      </c>
      <c r="Y45" s="44">
        <v>5.62</v>
      </c>
      <c r="Z45" s="44">
        <v>5.49</v>
      </c>
      <c r="AA45" s="44">
        <v>5.37</v>
      </c>
      <c r="AB45" s="44">
        <v>5.26</v>
      </c>
      <c r="AC45" s="44">
        <v>5.16</v>
      </c>
      <c r="AD45" s="44">
        <v>5.07</v>
      </c>
      <c r="AE45" s="44">
        <v>4.99</v>
      </c>
      <c r="AF45" s="44">
        <v>4.92</v>
      </c>
      <c r="AG45" s="44">
        <v>4.8499999999999996</v>
      </c>
      <c r="AH45" s="44">
        <v>4.8099999999999996</v>
      </c>
      <c r="AI45" s="44"/>
      <c r="AJ45" s="44"/>
      <c r="AK45" s="44"/>
      <c r="AL45" s="44"/>
      <c r="AM45" s="44"/>
      <c r="AN45" s="44"/>
      <c r="AO45" s="44"/>
      <c r="AP45" s="44"/>
      <c r="AQ45" s="44"/>
      <c r="AR45" s="44"/>
      <c r="AS45" s="44"/>
      <c r="AT45" s="44"/>
      <c r="AU45" s="44"/>
      <c r="AV45" s="44"/>
      <c r="AW45" s="44"/>
      <c r="AX45" s="44"/>
      <c r="AY45" s="44"/>
      <c r="AZ45" s="44"/>
    </row>
    <row r="46" spans="1:52" x14ac:dyDescent="0.25">
      <c r="A46" s="43">
        <v>35</v>
      </c>
      <c r="B46" s="44">
        <v>90.98</v>
      </c>
      <c r="C46" s="44">
        <v>46.34</v>
      </c>
      <c r="D46" s="44">
        <v>31.47</v>
      </c>
      <c r="E46" s="44">
        <v>24.04</v>
      </c>
      <c r="F46" s="44">
        <v>19.59</v>
      </c>
      <c r="G46" s="44">
        <v>16.62</v>
      </c>
      <c r="H46" s="44">
        <v>14.51</v>
      </c>
      <c r="I46" s="44">
        <v>12.93</v>
      </c>
      <c r="J46" s="44">
        <v>11.7</v>
      </c>
      <c r="K46" s="44">
        <v>10.72</v>
      </c>
      <c r="L46" s="44">
        <v>9.92</v>
      </c>
      <c r="M46" s="44">
        <v>9.25</v>
      </c>
      <c r="N46" s="44">
        <v>8.69</v>
      </c>
      <c r="O46" s="44">
        <v>8.2200000000000006</v>
      </c>
      <c r="P46" s="44">
        <v>7.8</v>
      </c>
      <c r="Q46" s="44">
        <v>7.45</v>
      </c>
      <c r="R46" s="44">
        <v>7.13</v>
      </c>
      <c r="S46" s="44">
        <v>6.85</v>
      </c>
      <c r="T46" s="44">
        <v>6.61</v>
      </c>
      <c r="U46" s="44">
        <v>6.39</v>
      </c>
      <c r="V46" s="44">
        <v>6.19</v>
      </c>
      <c r="W46" s="44">
        <v>6.01</v>
      </c>
      <c r="X46" s="44">
        <v>5.85</v>
      </c>
      <c r="Y46" s="44">
        <v>5.71</v>
      </c>
      <c r="Z46" s="44">
        <v>5.58</v>
      </c>
      <c r="AA46" s="44">
        <v>5.46</v>
      </c>
      <c r="AB46" s="44">
        <v>5.35</v>
      </c>
      <c r="AC46" s="44">
        <v>5.25</v>
      </c>
      <c r="AD46" s="44">
        <v>5.16</v>
      </c>
      <c r="AE46" s="44">
        <v>5.08</v>
      </c>
      <c r="AF46" s="44">
        <v>5.01</v>
      </c>
      <c r="AG46" s="44">
        <v>4.96</v>
      </c>
      <c r="AH46" s="44"/>
      <c r="AI46" s="44"/>
      <c r="AJ46" s="44"/>
      <c r="AK46" s="44"/>
      <c r="AL46" s="44"/>
      <c r="AM46" s="44"/>
      <c r="AN46" s="44"/>
      <c r="AO46" s="44"/>
      <c r="AP46" s="44"/>
      <c r="AQ46" s="44"/>
      <c r="AR46" s="44"/>
      <c r="AS46" s="44"/>
      <c r="AT46" s="44"/>
      <c r="AU46" s="44"/>
      <c r="AV46" s="44"/>
      <c r="AW46" s="44"/>
      <c r="AX46" s="44"/>
      <c r="AY46" s="44"/>
      <c r="AZ46" s="44"/>
    </row>
    <row r="47" spans="1:52" x14ac:dyDescent="0.25">
      <c r="A47" s="43">
        <v>36</v>
      </c>
      <c r="B47" s="44">
        <v>92.25</v>
      </c>
      <c r="C47" s="44">
        <v>46.99</v>
      </c>
      <c r="D47" s="44">
        <v>31.91</v>
      </c>
      <c r="E47" s="44">
        <v>24.38</v>
      </c>
      <c r="F47" s="44">
        <v>19.86</v>
      </c>
      <c r="G47" s="44">
        <v>16.86</v>
      </c>
      <c r="H47" s="44">
        <v>14.71</v>
      </c>
      <c r="I47" s="44">
        <v>13.11</v>
      </c>
      <c r="J47" s="44">
        <v>11.86</v>
      </c>
      <c r="K47" s="44">
        <v>10.87</v>
      </c>
      <c r="L47" s="44">
        <v>10.06</v>
      </c>
      <c r="M47" s="44">
        <v>9.39</v>
      </c>
      <c r="N47" s="44">
        <v>8.82</v>
      </c>
      <c r="O47" s="44">
        <v>8.34</v>
      </c>
      <c r="P47" s="44">
        <v>7.92</v>
      </c>
      <c r="Q47" s="44">
        <v>7.56</v>
      </c>
      <c r="R47" s="44">
        <v>7.24</v>
      </c>
      <c r="S47" s="44">
        <v>6.96</v>
      </c>
      <c r="T47" s="44">
        <v>6.71</v>
      </c>
      <c r="U47" s="44">
        <v>6.49</v>
      </c>
      <c r="V47" s="44">
        <v>6.29</v>
      </c>
      <c r="W47" s="44">
        <v>6.11</v>
      </c>
      <c r="X47" s="44">
        <v>5.95</v>
      </c>
      <c r="Y47" s="44">
        <v>5.8</v>
      </c>
      <c r="Z47" s="44">
        <v>5.67</v>
      </c>
      <c r="AA47" s="44">
        <v>5.55</v>
      </c>
      <c r="AB47" s="44">
        <v>5.45</v>
      </c>
      <c r="AC47" s="44">
        <v>5.35</v>
      </c>
      <c r="AD47" s="44">
        <v>5.26</v>
      </c>
      <c r="AE47" s="44">
        <v>5.18</v>
      </c>
      <c r="AF47" s="44">
        <v>5.12</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5">
      <c r="A48" s="43">
        <v>37</v>
      </c>
      <c r="B48" s="44">
        <v>93.53</v>
      </c>
      <c r="C48" s="44">
        <v>47.64</v>
      </c>
      <c r="D48" s="44">
        <v>32.36</v>
      </c>
      <c r="E48" s="44">
        <v>24.72</v>
      </c>
      <c r="F48" s="44">
        <v>20.14</v>
      </c>
      <c r="G48" s="44">
        <v>17.09</v>
      </c>
      <c r="H48" s="44">
        <v>14.92</v>
      </c>
      <c r="I48" s="44">
        <v>13.3</v>
      </c>
      <c r="J48" s="44">
        <v>12.03</v>
      </c>
      <c r="K48" s="44">
        <v>11.03</v>
      </c>
      <c r="L48" s="44">
        <v>10.210000000000001</v>
      </c>
      <c r="M48" s="44">
        <v>9.52</v>
      </c>
      <c r="N48" s="44">
        <v>8.9499999999999993</v>
      </c>
      <c r="O48" s="44">
        <v>8.4600000000000009</v>
      </c>
      <c r="P48" s="44">
        <v>8.0399999999999991</v>
      </c>
      <c r="Q48" s="44">
        <v>7.67</v>
      </c>
      <c r="R48" s="44">
        <v>7.35</v>
      </c>
      <c r="S48" s="44">
        <v>7.07</v>
      </c>
      <c r="T48" s="44">
        <v>6.81</v>
      </c>
      <c r="U48" s="44">
        <v>6.59</v>
      </c>
      <c r="V48" s="44">
        <v>6.39</v>
      </c>
      <c r="W48" s="44">
        <v>6.21</v>
      </c>
      <c r="X48" s="44">
        <v>6.05</v>
      </c>
      <c r="Y48" s="44">
        <v>5.9</v>
      </c>
      <c r="Z48" s="44">
        <v>5.77</v>
      </c>
      <c r="AA48" s="44">
        <v>5.65</v>
      </c>
      <c r="AB48" s="44">
        <v>5.54</v>
      </c>
      <c r="AC48" s="44">
        <v>5.44</v>
      </c>
      <c r="AD48" s="44">
        <v>5.35</v>
      </c>
      <c r="AE48" s="44">
        <v>5.29</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5">
      <c r="A49" s="43">
        <v>38</v>
      </c>
      <c r="B49" s="44">
        <v>94.83</v>
      </c>
      <c r="C49" s="44">
        <v>48.31</v>
      </c>
      <c r="D49" s="44">
        <v>32.81</v>
      </c>
      <c r="E49" s="44">
        <v>25.07</v>
      </c>
      <c r="F49" s="44">
        <v>20.43</v>
      </c>
      <c r="G49" s="44">
        <v>17.34</v>
      </c>
      <c r="H49" s="44">
        <v>15.13</v>
      </c>
      <c r="I49" s="44">
        <v>13.49</v>
      </c>
      <c r="J49" s="44">
        <v>12.21</v>
      </c>
      <c r="K49" s="44">
        <v>11.19</v>
      </c>
      <c r="L49" s="44">
        <v>10.35</v>
      </c>
      <c r="M49" s="44">
        <v>9.66</v>
      </c>
      <c r="N49" s="44">
        <v>9.08</v>
      </c>
      <c r="O49" s="44">
        <v>8.59</v>
      </c>
      <c r="P49" s="44">
        <v>8.16</v>
      </c>
      <c r="Q49" s="44">
        <v>7.79</v>
      </c>
      <c r="R49" s="44">
        <v>7.46</v>
      </c>
      <c r="S49" s="44">
        <v>7.18</v>
      </c>
      <c r="T49" s="44">
        <v>6.92</v>
      </c>
      <c r="U49" s="44">
        <v>6.7</v>
      </c>
      <c r="V49" s="44">
        <v>6.5</v>
      </c>
      <c r="W49" s="44">
        <v>6.31</v>
      </c>
      <c r="X49" s="44">
        <v>6.15</v>
      </c>
      <c r="Y49" s="44">
        <v>6.01</v>
      </c>
      <c r="Z49" s="44">
        <v>5.87</v>
      </c>
      <c r="AA49" s="44">
        <v>5.75</v>
      </c>
      <c r="AB49" s="44">
        <v>5.64</v>
      </c>
      <c r="AC49" s="44">
        <v>5.55</v>
      </c>
      <c r="AD49" s="44">
        <v>5.47</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5">
      <c r="A50" s="43">
        <v>39</v>
      </c>
      <c r="B50" s="44">
        <v>96.15</v>
      </c>
      <c r="C50" s="44">
        <v>48.99</v>
      </c>
      <c r="D50" s="44">
        <v>33.270000000000003</v>
      </c>
      <c r="E50" s="44">
        <v>25.42</v>
      </c>
      <c r="F50" s="44">
        <v>20.72</v>
      </c>
      <c r="G50" s="44">
        <v>17.579999999999998</v>
      </c>
      <c r="H50" s="44">
        <v>15.35</v>
      </c>
      <c r="I50" s="44">
        <v>13.68</v>
      </c>
      <c r="J50" s="44">
        <v>12.38</v>
      </c>
      <c r="K50" s="44">
        <v>11.35</v>
      </c>
      <c r="L50" s="44">
        <v>10.51</v>
      </c>
      <c r="M50" s="44">
        <v>9.81</v>
      </c>
      <c r="N50" s="44">
        <v>9.2200000000000006</v>
      </c>
      <c r="O50" s="44">
        <v>8.7200000000000006</v>
      </c>
      <c r="P50" s="44">
        <v>8.2899999999999991</v>
      </c>
      <c r="Q50" s="44">
        <v>7.91</v>
      </c>
      <c r="R50" s="44">
        <v>7.58</v>
      </c>
      <c r="S50" s="44">
        <v>7.29</v>
      </c>
      <c r="T50" s="44">
        <v>7.04</v>
      </c>
      <c r="U50" s="44">
        <v>6.81</v>
      </c>
      <c r="V50" s="44">
        <v>6.61</v>
      </c>
      <c r="W50" s="44">
        <v>6.42</v>
      </c>
      <c r="X50" s="44">
        <v>6.26</v>
      </c>
      <c r="Y50" s="44">
        <v>6.11</v>
      </c>
      <c r="Z50" s="44">
        <v>5.98</v>
      </c>
      <c r="AA50" s="44">
        <v>5.86</v>
      </c>
      <c r="AB50" s="44">
        <v>5.75</v>
      </c>
      <c r="AC50" s="44">
        <v>5.67</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5">
      <c r="A51" s="43">
        <v>40</v>
      </c>
      <c r="B51" s="44">
        <v>97.5</v>
      </c>
      <c r="C51" s="44">
        <v>49.67</v>
      </c>
      <c r="D51" s="44">
        <v>33.74</v>
      </c>
      <c r="E51" s="44">
        <v>25.78</v>
      </c>
      <c r="F51" s="44">
        <v>21.01</v>
      </c>
      <c r="G51" s="44">
        <v>17.84</v>
      </c>
      <c r="H51" s="44">
        <v>15.57</v>
      </c>
      <c r="I51" s="44">
        <v>13.88</v>
      </c>
      <c r="J51" s="44">
        <v>12.56</v>
      </c>
      <c r="K51" s="44">
        <v>11.52</v>
      </c>
      <c r="L51" s="44">
        <v>10.66</v>
      </c>
      <c r="M51" s="44">
        <v>9.9600000000000009</v>
      </c>
      <c r="N51" s="44">
        <v>9.36</v>
      </c>
      <c r="O51" s="44">
        <v>8.85</v>
      </c>
      <c r="P51" s="44">
        <v>8.42</v>
      </c>
      <c r="Q51" s="44">
        <v>8.0399999999999991</v>
      </c>
      <c r="R51" s="44">
        <v>7.7</v>
      </c>
      <c r="S51" s="44">
        <v>7.41</v>
      </c>
      <c r="T51" s="44">
        <v>7.15</v>
      </c>
      <c r="U51" s="44">
        <v>6.93</v>
      </c>
      <c r="V51" s="44">
        <v>6.72</v>
      </c>
      <c r="W51" s="44">
        <v>6.54</v>
      </c>
      <c r="X51" s="44">
        <v>6.37</v>
      </c>
      <c r="Y51" s="44">
        <v>6.23</v>
      </c>
      <c r="Z51" s="44">
        <v>6.09</v>
      </c>
      <c r="AA51" s="44">
        <v>5.97</v>
      </c>
      <c r="AB51" s="44">
        <v>5.88</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5">
      <c r="A52" s="43">
        <v>41</v>
      </c>
      <c r="B52" s="44">
        <v>98.86</v>
      </c>
      <c r="C52" s="44">
        <v>50.37</v>
      </c>
      <c r="D52" s="44">
        <v>34.22</v>
      </c>
      <c r="E52" s="44">
        <v>26.15</v>
      </c>
      <c r="F52" s="44">
        <v>21.31</v>
      </c>
      <c r="G52" s="44">
        <v>18.09</v>
      </c>
      <c r="H52" s="44">
        <v>15.8</v>
      </c>
      <c r="I52" s="44">
        <v>14.08</v>
      </c>
      <c r="J52" s="44">
        <v>12.75</v>
      </c>
      <c r="K52" s="44">
        <v>11.69</v>
      </c>
      <c r="L52" s="44">
        <v>10.83</v>
      </c>
      <c r="M52" s="44">
        <v>10.11</v>
      </c>
      <c r="N52" s="44">
        <v>9.51</v>
      </c>
      <c r="O52" s="44">
        <v>8.99</v>
      </c>
      <c r="P52" s="44">
        <v>8.5500000000000007</v>
      </c>
      <c r="Q52" s="44">
        <v>8.17</v>
      </c>
      <c r="R52" s="44">
        <v>7.83</v>
      </c>
      <c r="S52" s="44">
        <v>7.54</v>
      </c>
      <c r="T52" s="44">
        <v>7.28</v>
      </c>
      <c r="U52" s="44">
        <v>7.05</v>
      </c>
      <c r="V52" s="44">
        <v>6.84</v>
      </c>
      <c r="W52" s="44">
        <v>6.66</v>
      </c>
      <c r="X52" s="44">
        <v>6.49</v>
      </c>
      <c r="Y52" s="44">
        <v>6.35</v>
      </c>
      <c r="Z52" s="44">
        <v>6.21</v>
      </c>
      <c r="AA52" s="44">
        <v>6.11</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5">
      <c r="A53" s="43">
        <v>42</v>
      </c>
      <c r="B53" s="44">
        <v>100.25</v>
      </c>
      <c r="C53" s="44">
        <v>51.08</v>
      </c>
      <c r="D53" s="44">
        <v>34.700000000000003</v>
      </c>
      <c r="E53" s="44">
        <v>26.52</v>
      </c>
      <c r="F53" s="44">
        <v>21.62</v>
      </c>
      <c r="G53" s="44">
        <v>18.36</v>
      </c>
      <c r="H53" s="44">
        <v>16.03</v>
      </c>
      <c r="I53" s="44">
        <v>14.29</v>
      </c>
      <c r="J53" s="44">
        <v>12.94</v>
      </c>
      <c r="K53" s="44">
        <v>11.87</v>
      </c>
      <c r="L53" s="44">
        <v>10.99</v>
      </c>
      <c r="M53" s="44">
        <v>10.27</v>
      </c>
      <c r="N53" s="44">
        <v>9.66</v>
      </c>
      <c r="O53" s="44">
        <v>9.14</v>
      </c>
      <c r="P53" s="44">
        <v>8.69</v>
      </c>
      <c r="Q53" s="44">
        <v>8.3000000000000007</v>
      </c>
      <c r="R53" s="44">
        <v>7.97</v>
      </c>
      <c r="S53" s="44">
        <v>7.67</v>
      </c>
      <c r="T53" s="44">
        <v>7.41</v>
      </c>
      <c r="U53" s="44">
        <v>7.18</v>
      </c>
      <c r="V53" s="44">
        <v>6.97</v>
      </c>
      <c r="W53" s="44">
        <v>6.78</v>
      </c>
      <c r="X53" s="44">
        <v>6.62</v>
      </c>
      <c r="Y53" s="44">
        <v>6.47</v>
      </c>
      <c r="Z53" s="44">
        <v>6.35</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5">
      <c r="A54" s="43">
        <v>43</v>
      </c>
      <c r="B54" s="44">
        <v>101.66</v>
      </c>
      <c r="C54" s="44">
        <v>51.8</v>
      </c>
      <c r="D54" s="44">
        <v>35.200000000000003</v>
      </c>
      <c r="E54" s="44">
        <v>26.9</v>
      </c>
      <c r="F54" s="44">
        <v>21.93</v>
      </c>
      <c r="G54" s="44">
        <v>18.62</v>
      </c>
      <c r="H54" s="44">
        <v>16.27</v>
      </c>
      <c r="I54" s="44">
        <v>14.5</v>
      </c>
      <c r="J54" s="44">
        <v>13.14</v>
      </c>
      <c r="K54" s="44">
        <v>12.05</v>
      </c>
      <c r="L54" s="44">
        <v>11.16</v>
      </c>
      <c r="M54" s="44">
        <v>10.43</v>
      </c>
      <c r="N54" s="44">
        <v>9.81</v>
      </c>
      <c r="O54" s="44">
        <v>9.2899999999999991</v>
      </c>
      <c r="P54" s="44">
        <v>8.84</v>
      </c>
      <c r="Q54" s="44">
        <v>8.4499999999999993</v>
      </c>
      <c r="R54" s="44">
        <v>8.11</v>
      </c>
      <c r="S54" s="44">
        <v>7.81</v>
      </c>
      <c r="T54" s="44">
        <v>7.54</v>
      </c>
      <c r="U54" s="44">
        <v>7.31</v>
      </c>
      <c r="V54" s="44">
        <v>7.1</v>
      </c>
      <c r="W54" s="44">
        <v>6.92</v>
      </c>
      <c r="X54" s="44">
        <v>6.75</v>
      </c>
      <c r="Y54" s="44">
        <v>6.62</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5">
      <c r="A55" s="43">
        <v>44</v>
      </c>
      <c r="B55" s="44">
        <v>103.09</v>
      </c>
      <c r="C55" s="44">
        <v>52.54</v>
      </c>
      <c r="D55" s="44">
        <v>35.700000000000003</v>
      </c>
      <c r="E55" s="44">
        <v>27.29</v>
      </c>
      <c r="F55" s="44">
        <v>22.25</v>
      </c>
      <c r="G55" s="44">
        <v>18.899999999999999</v>
      </c>
      <c r="H55" s="44">
        <v>16.510000000000002</v>
      </c>
      <c r="I55" s="44">
        <v>14.72</v>
      </c>
      <c r="J55" s="44">
        <v>13.34</v>
      </c>
      <c r="K55" s="44">
        <v>12.24</v>
      </c>
      <c r="L55" s="44">
        <v>11.34</v>
      </c>
      <c r="M55" s="44">
        <v>10.6</v>
      </c>
      <c r="N55" s="44">
        <v>9.9700000000000006</v>
      </c>
      <c r="O55" s="44">
        <v>9.44</v>
      </c>
      <c r="P55" s="44">
        <v>8.99</v>
      </c>
      <c r="Q55" s="44">
        <v>8.6</v>
      </c>
      <c r="R55" s="44">
        <v>8.25</v>
      </c>
      <c r="S55" s="44">
        <v>7.95</v>
      </c>
      <c r="T55" s="44">
        <v>7.69</v>
      </c>
      <c r="U55" s="44">
        <v>7.45</v>
      </c>
      <c r="V55" s="44">
        <v>7.24</v>
      </c>
      <c r="W55" s="44">
        <v>7.06</v>
      </c>
      <c r="X55" s="44">
        <v>6.9</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5">
      <c r="A56" s="43">
        <v>45</v>
      </c>
      <c r="B56" s="44">
        <v>104.53</v>
      </c>
      <c r="C56" s="44">
        <v>53.28</v>
      </c>
      <c r="D56" s="44">
        <v>36.21</v>
      </c>
      <c r="E56" s="44">
        <v>27.68</v>
      </c>
      <c r="F56" s="44">
        <v>22.58</v>
      </c>
      <c r="G56" s="44">
        <v>19.18</v>
      </c>
      <c r="H56" s="44">
        <v>16.760000000000002</v>
      </c>
      <c r="I56" s="44">
        <v>14.95</v>
      </c>
      <c r="J56" s="44">
        <v>13.55</v>
      </c>
      <c r="K56" s="44">
        <v>12.43</v>
      </c>
      <c r="L56" s="44">
        <v>11.52</v>
      </c>
      <c r="M56" s="44">
        <v>10.77</v>
      </c>
      <c r="N56" s="44">
        <v>10.14</v>
      </c>
      <c r="O56" s="44">
        <v>9.61</v>
      </c>
      <c r="P56" s="44">
        <v>9.15</v>
      </c>
      <c r="Q56" s="44">
        <v>8.75</v>
      </c>
      <c r="R56" s="44">
        <v>8.41</v>
      </c>
      <c r="S56" s="44">
        <v>8.1</v>
      </c>
      <c r="T56" s="44">
        <v>7.84</v>
      </c>
      <c r="U56" s="44">
        <v>7.6</v>
      </c>
      <c r="V56" s="44">
        <v>7.39</v>
      </c>
      <c r="W56" s="44">
        <v>7.22</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5">
      <c r="A57" s="43">
        <v>46</v>
      </c>
      <c r="B57" s="44">
        <v>106</v>
      </c>
      <c r="C57" s="44">
        <v>54.03</v>
      </c>
      <c r="D57" s="44">
        <v>36.729999999999997</v>
      </c>
      <c r="E57" s="44">
        <v>28.09</v>
      </c>
      <c r="F57" s="44">
        <v>22.91</v>
      </c>
      <c r="G57" s="44">
        <v>19.47</v>
      </c>
      <c r="H57" s="44">
        <v>17.010000000000002</v>
      </c>
      <c r="I57" s="44">
        <v>15.18</v>
      </c>
      <c r="J57" s="44">
        <v>13.76</v>
      </c>
      <c r="K57" s="44">
        <v>12.63</v>
      </c>
      <c r="L57" s="44">
        <v>11.72</v>
      </c>
      <c r="M57" s="44">
        <v>10.96</v>
      </c>
      <c r="N57" s="44">
        <v>10.32</v>
      </c>
      <c r="O57" s="44">
        <v>9.7799999999999994</v>
      </c>
      <c r="P57" s="44">
        <v>9.32</v>
      </c>
      <c r="Q57" s="44">
        <v>8.92</v>
      </c>
      <c r="R57" s="44">
        <v>8.57</v>
      </c>
      <c r="S57" s="44">
        <v>8.26</v>
      </c>
      <c r="T57" s="44">
        <v>7.99</v>
      </c>
      <c r="U57" s="44">
        <v>7.76</v>
      </c>
      <c r="V57" s="44">
        <v>7.56</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5">
      <c r="A58" s="43">
        <v>47</v>
      </c>
      <c r="B58" s="44">
        <v>107.49</v>
      </c>
      <c r="C58" s="44">
        <v>54.81</v>
      </c>
      <c r="D58" s="44">
        <v>37.26</v>
      </c>
      <c r="E58" s="44">
        <v>28.5</v>
      </c>
      <c r="F58" s="44">
        <v>23.25</v>
      </c>
      <c r="G58" s="44">
        <v>19.760000000000002</v>
      </c>
      <c r="H58" s="44">
        <v>17.28</v>
      </c>
      <c r="I58" s="44">
        <v>15.42</v>
      </c>
      <c r="J58" s="44">
        <v>13.99</v>
      </c>
      <c r="K58" s="44">
        <v>12.84</v>
      </c>
      <c r="L58" s="44">
        <v>11.92</v>
      </c>
      <c r="M58" s="44">
        <v>11.15</v>
      </c>
      <c r="N58" s="44">
        <v>10.51</v>
      </c>
      <c r="O58" s="44">
        <v>9.9600000000000009</v>
      </c>
      <c r="P58" s="44">
        <v>9.49</v>
      </c>
      <c r="Q58" s="44">
        <v>9.09</v>
      </c>
      <c r="R58" s="44">
        <v>8.74</v>
      </c>
      <c r="S58" s="44">
        <v>8.43</v>
      </c>
      <c r="T58" s="44">
        <v>8.16</v>
      </c>
      <c r="U58" s="44">
        <v>7.93</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5">
      <c r="A59" s="43">
        <v>48</v>
      </c>
      <c r="B59" s="44">
        <v>109</v>
      </c>
      <c r="C59" s="44">
        <v>55.59</v>
      </c>
      <c r="D59" s="44">
        <v>37.81</v>
      </c>
      <c r="E59" s="44">
        <v>28.92</v>
      </c>
      <c r="F59" s="44">
        <v>23.61</v>
      </c>
      <c r="G59" s="44">
        <v>20.07</v>
      </c>
      <c r="H59" s="44">
        <v>17.55</v>
      </c>
      <c r="I59" s="44">
        <v>15.67</v>
      </c>
      <c r="J59" s="44">
        <v>14.22</v>
      </c>
      <c r="K59" s="44">
        <v>13.06</v>
      </c>
      <c r="L59" s="44">
        <v>12.12</v>
      </c>
      <c r="M59" s="44">
        <v>11.35</v>
      </c>
      <c r="N59" s="44">
        <v>10.7</v>
      </c>
      <c r="O59" s="44">
        <v>10.15</v>
      </c>
      <c r="P59" s="44">
        <v>9.68</v>
      </c>
      <c r="Q59" s="44">
        <v>9.27</v>
      </c>
      <c r="R59" s="44">
        <v>8.92</v>
      </c>
      <c r="S59" s="44">
        <v>8.61</v>
      </c>
      <c r="T59" s="44">
        <v>8.35</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5">
      <c r="A60" s="43">
        <v>49</v>
      </c>
      <c r="B60" s="44">
        <v>110.53</v>
      </c>
      <c r="C60" s="44">
        <v>56.39</v>
      </c>
      <c r="D60" s="44">
        <v>38.35</v>
      </c>
      <c r="E60" s="44">
        <v>29.35</v>
      </c>
      <c r="F60" s="44">
        <v>23.96</v>
      </c>
      <c r="G60" s="44">
        <v>20.38</v>
      </c>
      <c r="H60" s="44">
        <v>17.829999999999998</v>
      </c>
      <c r="I60" s="44">
        <v>15.93</v>
      </c>
      <c r="J60" s="44">
        <v>14.46</v>
      </c>
      <c r="K60" s="44">
        <v>13.29</v>
      </c>
      <c r="L60" s="44">
        <v>12.34</v>
      </c>
      <c r="M60" s="44">
        <v>11.56</v>
      </c>
      <c r="N60" s="44">
        <v>10.9</v>
      </c>
      <c r="O60" s="44">
        <v>10.35</v>
      </c>
      <c r="P60" s="44">
        <v>9.8699999999999992</v>
      </c>
      <c r="Q60" s="44">
        <v>9.4600000000000009</v>
      </c>
      <c r="R60" s="44">
        <v>9.11</v>
      </c>
      <c r="S60" s="44">
        <v>8.8000000000000007</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5">
      <c r="A61" s="43">
        <v>50</v>
      </c>
      <c r="B61" s="44">
        <v>112.06</v>
      </c>
      <c r="C61" s="44">
        <v>57.18</v>
      </c>
      <c r="D61" s="44">
        <v>38.909999999999997</v>
      </c>
      <c r="E61" s="44">
        <v>29.79</v>
      </c>
      <c r="F61" s="44">
        <v>24.33</v>
      </c>
      <c r="G61" s="44">
        <v>20.7</v>
      </c>
      <c r="H61" s="44">
        <v>18.12</v>
      </c>
      <c r="I61" s="44">
        <v>16.190000000000001</v>
      </c>
      <c r="J61" s="44">
        <v>14.71</v>
      </c>
      <c r="K61" s="44">
        <v>13.52</v>
      </c>
      <c r="L61" s="44">
        <v>12.57</v>
      </c>
      <c r="M61" s="44">
        <v>11.78</v>
      </c>
      <c r="N61" s="44">
        <v>11.11</v>
      </c>
      <c r="O61" s="44">
        <v>10.55</v>
      </c>
      <c r="P61" s="44">
        <v>10.07</v>
      </c>
      <c r="Q61" s="44">
        <v>9.66</v>
      </c>
      <c r="R61" s="44">
        <v>9.31</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5">
      <c r="A62" s="43">
        <v>51</v>
      </c>
      <c r="B62" s="44">
        <v>113.62</v>
      </c>
      <c r="C62" s="44">
        <v>58</v>
      </c>
      <c r="D62" s="44">
        <v>39.479999999999997</v>
      </c>
      <c r="E62" s="44">
        <v>30.24</v>
      </c>
      <c r="F62" s="44">
        <v>24.71</v>
      </c>
      <c r="G62" s="44">
        <v>21.03</v>
      </c>
      <c r="H62" s="44">
        <v>18.420000000000002</v>
      </c>
      <c r="I62" s="44">
        <v>16.47</v>
      </c>
      <c r="J62" s="44">
        <v>14.97</v>
      </c>
      <c r="K62" s="44">
        <v>13.77</v>
      </c>
      <c r="L62" s="44">
        <v>12.81</v>
      </c>
      <c r="M62" s="44">
        <v>12.01</v>
      </c>
      <c r="N62" s="44">
        <v>11.34</v>
      </c>
      <c r="O62" s="44">
        <v>10.77</v>
      </c>
      <c r="P62" s="44">
        <v>10.29</v>
      </c>
      <c r="Q62" s="44">
        <v>9.8800000000000008</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5">
      <c r="A63" s="43">
        <v>52</v>
      </c>
      <c r="B63" s="44">
        <v>115.2</v>
      </c>
      <c r="C63" s="44">
        <v>58.83</v>
      </c>
      <c r="D63" s="44">
        <v>40.07</v>
      </c>
      <c r="E63" s="44">
        <v>30.7</v>
      </c>
      <c r="F63" s="44">
        <v>25.1</v>
      </c>
      <c r="G63" s="44">
        <v>21.38</v>
      </c>
      <c r="H63" s="44">
        <v>18.73</v>
      </c>
      <c r="I63" s="44">
        <v>16.760000000000002</v>
      </c>
      <c r="J63" s="44">
        <v>15.24</v>
      </c>
      <c r="K63" s="44">
        <v>14.03</v>
      </c>
      <c r="L63" s="44">
        <v>13.06</v>
      </c>
      <c r="M63" s="44">
        <v>12.25</v>
      </c>
      <c r="N63" s="44">
        <v>11.57</v>
      </c>
      <c r="O63" s="44">
        <v>11</v>
      </c>
      <c r="P63" s="44">
        <v>10.52</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5">
      <c r="A64" s="43">
        <v>53</v>
      </c>
      <c r="B64" s="44">
        <v>116.82</v>
      </c>
      <c r="C64" s="44">
        <v>59.69</v>
      </c>
      <c r="D64" s="44">
        <v>40.67</v>
      </c>
      <c r="E64" s="44">
        <v>31.18</v>
      </c>
      <c r="F64" s="44">
        <v>25.5</v>
      </c>
      <c r="G64" s="44">
        <v>21.74</v>
      </c>
      <c r="H64" s="44">
        <v>19.059999999999999</v>
      </c>
      <c r="I64" s="44">
        <v>17.07</v>
      </c>
      <c r="J64" s="44">
        <v>15.53</v>
      </c>
      <c r="K64" s="44">
        <v>14.31</v>
      </c>
      <c r="L64" s="44">
        <v>13.32</v>
      </c>
      <c r="M64" s="44">
        <v>12.5</v>
      </c>
      <c r="N64" s="44">
        <v>11.82</v>
      </c>
      <c r="O64" s="44">
        <v>11.25</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5">
      <c r="A65" s="43">
        <v>54</v>
      </c>
      <c r="B65" s="44">
        <v>118.44</v>
      </c>
      <c r="C65" s="44">
        <v>60.55</v>
      </c>
      <c r="D65" s="44">
        <v>41.28</v>
      </c>
      <c r="E65" s="44">
        <v>31.66</v>
      </c>
      <c r="F65" s="44">
        <v>25.92</v>
      </c>
      <c r="G65" s="44">
        <v>22.1</v>
      </c>
      <c r="H65" s="44">
        <v>19.399999999999999</v>
      </c>
      <c r="I65" s="44">
        <v>17.38</v>
      </c>
      <c r="J65" s="44">
        <v>15.82</v>
      </c>
      <c r="K65" s="44">
        <v>14.58</v>
      </c>
      <c r="L65" s="44">
        <v>13.58</v>
      </c>
      <c r="M65" s="44">
        <v>12.76</v>
      </c>
      <c r="N65" s="44">
        <v>12.08</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5">
      <c r="A66" s="43">
        <v>55</v>
      </c>
      <c r="B66" s="44">
        <v>120.08</v>
      </c>
      <c r="C66" s="44">
        <v>61.42</v>
      </c>
      <c r="D66" s="44">
        <v>41.9</v>
      </c>
      <c r="E66" s="44">
        <v>32.159999999999997</v>
      </c>
      <c r="F66" s="44">
        <v>26.34</v>
      </c>
      <c r="G66" s="44">
        <v>22.49</v>
      </c>
      <c r="H66" s="44">
        <v>19.739999999999998</v>
      </c>
      <c r="I66" s="44">
        <v>17.7</v>
      </c>
      <c r="J66" s="44">
        <v>16.12</v>
      </c>
      <c r="K66" s="44">
        <v>14.87</v>
      </c>
      <c r="L66" s="44">
        <v>13.86</v>
      </c>
      <c r="M66" s="44">
        <v>13.05</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5">
      <c r="A67" s="43">
        <v>56</v>
      </c>
      <c r="B67" s="44">
        <v>121.76</v>
      </c>
      <c r="C67" s="44">
        <v>62.32</v>
      </c>
      <c r="D67" s="44">
        <v>42.55</v>
      </c>
      <c r="E67" s="44">
        <v>32.69</v>
      </c>
      <c r="F67" s="44">
        <v>26.79</v>
      </c>
      <c r="G67" s="44">
        <v>22.89</v>
      </c>
      <c r="H67" s="44">
        <v>20.11</v>
      </c>
      <c r="I67" s="44">
        <v>18.04</v>
      </c>
      <c r="J67" s="44">
        <v>16.440000000000001</v>
      </c>
      <c r="K67" s="44">
        <v>15.18</v>
      </c>
      <c r="L67" s="44">
        <v>14.17</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5">
      <c r="A68" s="43">
        <v>57</v>
      </c>
      <c r="B68" s="44">
        <v>123.52</v>
      </c>
      <c r="C68" s="44">
        <v>63.27</v>
      </c>
      <c r="D68" s="44">
        <v>43.23</v>
      </c>
      <c r="E68" s="44">
        <v>33.24</v>
      </c>
      <c r="F68" s="44">
        <v>27.27</v>
      </c>
      <c r="G68" s="44">
        <v>23.3</v>
      </c>
      <c r="H68" s="44">
        <v>20.49</v>
      </c>
      <c r="I68" s="44">
        <v>18.39</v>
      </c>
      <c r="J68" s="44">
        <v>16.78</v>
      </c>
      <c r="K68" s="44">
        <v>15.52</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5">
      <c r="A69" s="43">
        <v>58</v>
      </c>
      <c r="B69" s="44">
        <v>125.36</v>
      </c>
      <c r="C69" s="44">
        <v>64.27</v>
      </c>
      <c r="D69" s="44">
        <v>43.95</v>
      </c>
      <c r="E69" s="44">
        <v>33.81</v>
      </c>
      <c r="F69" s="44">
        <v>27.76</v>
      </c>
      <c r="G69" s="44">
        <v>23.73</v>
      </c>
      <c r="H69" s="44">
        <v>20.88</v>
      </c>
      <c r="I69" s="44">
        <v>18.760000000000002</v>
      </c>
      <c r="J69" s="44">
        <v>17.149999999999999</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5">
      <c r="A70" s="43">
        <v>59</v>
      </c>
      <c r="B70" s="44">
        <v>127.28</v>
      </c>
      <c r="C70" s="44">
        <v>65.31</v>
      </c>
      <c r="D70" s="44">
        <v>44.69</v>
      </c>
      <c r="E70" s="44">
        <v>34.409999999999997</v>
      </c>
      <c r="F70" s="44">
        <v>28.26</v>
      </c>
      <c r="G70" s="44">
        <v>24.18</v>
      </c>
      <c r="H70" s="44">
        <v>21.3</v>
      </c>
      <c r="I70" s="44">
        <v>19.18</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5">
      <c r="A71" s="43">
        <v>60</v>
      </c>
      <c r="B71" s="44">
        <v>129.32</v>
      </c>
      <c r="C71" s="44">
        <v>66.400000000000006</v>
      </c>
      <c r="D71" s="44">
        <v>45.46</v>
      </c>
      <c r="E71" s="44">
        <v>35.020000000000003</v>
      </c>
      <c r="F71" s="44">
        <v>28.78</v>
      </c>
      <c r="G71" s="44">
        <v>24.66</v>
      </c>
      <c r="H71" s="44">
        <v>21.77</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5">
      <c r="A72" s="43">
        <v>61</v>
      </c>
      <c r="B72" s="44">
        <v>131.46</v>
      </c>
      <c r="C72" s="44">
        <v>67.53</v>
      </c>
      <c r="D72" s="44">
        <v>46.26</v>
      </c>
      <c r="E72" s="44">
        <v>35.67</v>
      </c>
      <c r="F72" s="44">
        <v>29.35</v>
      </c>
      <c r="G72" s="44">
        <v>25.21</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5">
      <c r="A73" s="43">
        <v>62</v>
      </c>
      <c r="B73" s="44">
        <v>133.75</v>
      </c>
      <c r="C73" s="44">
        <v>68.75</v>
      </c>
      <c r="D73" s="44">
        <v>47.14</v>
      </c>
      <c r="E73" s="44">
        <v>36.39</v>
      </c>
      <c r="F73" s="44">
        <v>30.01</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5">
      <c r="A74" s="43">
        <v>63</v>
      </c>
      <c r="B74" s="44">
        <v>136.24</v>
      </c>
      <c r="C74" s="44">
        <v>70.11</v>
      </c>
      <c r="D74" s="44">
        <v>48.15</v>
      </c>
      <c r="E74" s="44">
        <v>37.21</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5">
      <c r="A75" s="43">
        <v>64</v>
      </c>
      <c r="B75" s="44">
        <v>139.03</v>
      </c>
      <c r="C75" s="44">
        <v>71.67</v>
      </c>
      <c r="D75" s="44">
        <v>49.23</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5">
      <c r="A76" s="43">
        <v>65</v>
      </c>
      <c r="B76" s="44">
        <v>142.12</v>
      </c>
      <c r="C76" s="44">
        <v>73.28</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5">
      <c r="A77" s="43">
        <v>66</v>
      </c>
      <c r="B77" s="44">
        <v>145.31</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cGL8tVMLl6vAY1HWXqmuZo9u7iYLjtB4qZe90CmcKkHdKUGPf1k2/I7KG+7ULnOkWyOzfyg90sHLredY9hnkyg==" saltValue="lu02MoZgb2Z7Cz/3tNcjvA==" spinCount="100000" sheet="1" objects="1" scenarios="1"/>
  <conditionalFormatting sqref="A6:A21">
    <cfRule type="expression" dxfId="75" priority="1" stopIfTrue="1">
      <formula>MOD(ROW(),2)=0</formula>
    </cfRule>
    <cfRule type="expression" dxfId="74" priority="2" stopIfTrue="1">
      <formula>MOD(ROW(),2)&lt;&gt;0</formula>
    </cfRule>
  </conditionalFormatting>
  <conditionalFormatting sqref="B6:M21">
    <cfRule type="expression" dxfId="73" priority="3" stopIfTrue="1">
      <formula>MOD(ROW(),2)=0</formula>
    </cfRule>
    <cfRule type="expression" dxfId="72" priority="4" stopIfTrue="1">
      <formula>MOD(ROW(),2)&lt;&gt;0</formula>
    </cfRule>
  </conditionalFormatting>
  <conditionalFormatting sqref="A26:A77">
    <cfRule type="expression" dxfId="71" priority="5" stopIfTrue="1">
      <formula>MOD(ROW(),2)=0</formula>
    </cfRule>
    <cfRule type="expression" dxfId="70" priority="6" stopIfTrue="1">
      <formula>MOD(ROW(),2)&lt;&gt;0</formula>
    </cfRule>
  </conditionalFormatting>
  <conditionalFormatting sqref="B26:AZ77">
    <cfRule type="expression" dxfId="69" priority="7" stopIfTrue="1">
      <formula>MOD(ROW(),2)=0</formula>
    </cfRule>
    <cfRule type="expression" dxfId="68"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1CD2-41BF-4601-B33C-018A73CDD86D}">
  <sheetPr codeName="Sheet70"/>
  <dimension ref="A1:BA78"/>
  <sheetViews>
    <sheetView workbookViewId="0">
      <selection activeCell="B27" sqref="B27:BA78"/>
    </sheetView>
  </sheetViews>
  <sheetFormatPr defaultRowHeight="12.5" x14ac:dyDescent="0.25"/>
  <cols>
    <col min="1" max="1" width="31.54296875" customWidth="1"/>
    <col min="2" max="53"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x-719</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333</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353</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719</v>
      </c>
      <c r="C14" s="49"/>
      <c r="D14" s="49"/>
      <c r="E14" s="49"/>
      <c r="F14" s="49"/>
      <c r="G14" s="49"/>
      <c r="H14" s="49"/>
      <c r="I14" s="49"/>
      <c r="J14" s="49"/>
      <c r="K14" s="49"/>
      <c r="L14" s="49"/>
      <c r="M14" s="49"/>
    </row>
    <row r="15" spans="1:13" x14ac:dyDescent="0.25">
      <c r="A15" s="40" t="s">
        <v>380</v>
      </c>
      <c r="B15" s="49" t="s">
        <v>354</v>
      </c>
      <c r="C15" s="49"/>
      <c r="D15" s="49"/>
      <c r="E15" s="49"/>
      <c r="F15" s="49"/>
      <c r="G15" s="49"/>
      <c r="H15" s="49"/>
      <c r="I15" s="49"/>
      <c r="J15" s="49"/>
      <c r="K15" s="49"/>
      <c r="L15" s="49"/>
      <c r="M15" s="49"/>
    </row>
    <row r="16" spans="1:13" x14ac:dyDescent="0.25">
      <c r="A16" s="40" t="s">
        <v>156</v>
      </c>
      <c r="B16" s="49" t="s">
        <v>355</v>
      </c>
      <c r="C16" s="49"/>
      <c r="D16" s="49"/>
      <c r="E16" s="49"/>
      <c r="F16" s="49"/>
      <c r="G16" s="49"/>
      <c r="H16" s="49"/>
      <c r="I16" s="49"/>
      <c r="J16" s="49"/>
      <c r="K16" s="49"/>
      <c r="L16" s="49"/>
      <c r="M16" s="49"/>
    </row>
    <row r="17" spans="1:53" x14ac:dyDescent="0.25">
      <c r="A17" s="41" t="s">
        <v>381</v>
      </c>
      <c r="B17" s="49"/>
      <c r="C17" s="49"/>
      <c r="D17" s="49"/>
      <c r="E17" s="49"/>
      <c r="F17" s="49"/>
      <c r="G17" s="49"/>
      <c r="H17" s="49"/>
      <c r="I17" s="49"/>
      <c r="J17" s="49"/>
      <c r="K17" s="49"/>
      <c r="L17" s="49"/>
      <c r="M17" s="49"/>
    </row>
    <row r="18" spans="1:53" x14ac:dyDescent="0.25">
      <c r="A18" s="40" t="s">
        <v>158</v>
      </c>
      <c r="B18" s="50">
        <v>45233</v>
      </c>
      <c r="C18" s="50"/>
      <c r="D18" s="50"/>
      <c r="E18" s="50"/>
      <c r="F18" s="50"/>
      <c r="G18" s="50"/>
      <c r="H18" s="50"/>
      <c r="I18" s="50"/>
      <c r="J18" s="50"/>
      <c r="K18" s="50"/>
      <c r="L18" s="50"/>
      <c r="M18" s="50"/>
    </row>
    <row r="19" spans="1:53" x14ac:dyDescent="0.25">
      <c r="A19" s="40" t="s">
        <v>159</v>
      </c>
      <c r="B19" s="50">
        <v>45383</v>
      </c>
      <c r="C19" s="49"/>
      <c r="D19" s="49"/>
      <c r="E19" s="49"/>
      <c r="F19" s="49"/>
      <c r="G19" s="49"/>
      <c r="H19" s="49"/>
      <c r="I19" s="49"/>
      <c r="J19" s="49"/>
      <c r="K19" s="49"/>
      <c r="L19" s="49"/>
      <c r="M19" s="49"/>
    </row>
    <row r="20" spans="1:53" x14ac:dyDescent="0.25">
      <c r="A20" s="40" t="s">
        <v>160</v>
      </c>
      <c r="B20" s="49" t="s">
        <v>169</v>
      </c>
      <c r="C20" s="49"/>
      <c r="D20" s="49"/>
      <c r="E20" s="49"/>
      <c r="F20" s="49"/>
      <c r="G20" s="49"/>
      <c r="H20" s="49"/>
      <c r="I20" s="49"/>
      <c r="J20" s="49"/>
      <c r="K20" s="49"/>
      <c r="L20" s="49"/>
      <c r="M20" s="49"/>
    </row>
    <row r="21" spans="1:53" x14ac:dyDescent="0.25">
      <c r="A21" s="40" t="s">
        <v>382</v>
      </c>
      <c r="B21" s="49" t="s">
        <v>85</v>
      </c>
      <c r="C21" s="49"/>
      <c r="D21" s="49"/>
      <c r="E21" s="49"/>
      <c r="F21" s="49"/>
      <c r="G21" s="49"/>
      <c r="H21" s="49"/>
      <c r="I21" s="49"/>
      <c r="J21" s="49"/>
      <c r="K21" s="49"/>
      <c r="L21" s="49"/>
      <c r="M21" s="49"/>
    </row>
    <row r="23" spans="1:53" x14ac:dyDescent="0.25">
      <c r="A23" s="23" t="str">
        <f>HYPERLINK("#'Factor List'!A1", "Back to Factor List")</f>
        <v>Back to Factor List</v>
      </c>
      <c r="B23" s="23" t="str">
        <f>HYPERLINK("#'Assumptions'!A1", "Assumptions")</f>
        <v>Assumptions</v>
      </c>
    </row>
    <row r="26" spans="1:53" s="57" customFormat="1" ht="26" x14ac:dyDescent="0.25">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c r="AZ26" s="56" t="s">
        <v>532</v>
      </c>
      <c r="BA26" s="56" t="s">
        <v>533</v>
      </c>
    </row>
    <row r="27" spans="1:53" x14ac:dyDescent="0.25">
      <c r="A27" s="43">
        <v>16</v>
      </c>
      <c r="B27" s="44">
        <v>66.569999999999993</v>
      </c>
      <c r="C27" s="44">
        <v>33.89</v>
      </c>
      <c r="D27" s="44">
        <v>23.01</v>
      </c>
      <c r="E27" s="44">
        <v>17.57</v>
      </c>
      <c r="F27" s="44">
        <v>14.31</v>
      </c>
      <c r="G27" s="44">
        <v>12.14</v>
      </c>
      <c r="H27" s="44">
        <v>10.59</v>
      </c>
      <c r="I27" s="44">
        <v>9.43</v>
      </c>
      <c r="J27" s="44">
        <v>8.5299999999999994</v>
      </c>
      <c r="K27" s="44">
        <v>7.81</v>
      </c>
      <c r="L27" s="44">
        <v>7.23</v>
      </c>
      <c r="M27" s="44">
        <v>6.74</v>
      </c>
      <c r="N27" s="44">
        <v>6.33</v>
      </c>
      <c r="O27" s="44">
        <v>5.97</v>
      </c>
      <c r="P27" s="44">
        <v>5.67</v>
      </c>
      <c r="Q27" s="44">
        <v>5.41</v>
      </c>
      <c r="R27" s="44">
        <v>5.17</v>
      </c>
      <c r="S27" s="44">
        <v>4.97</v>
      </c>
      <c r="T27" s="44">
        <v>4.78</v>
      </c>
      <c r="U27" s="44">
        <v>4.62</v>
      </c>
      <c r="V27" s="44">
        <v>4.47</v>
      </c>
      <c r="W27" s="44">
        <v>4.34</v>
      </c>
      <c r="X27" s="44">
        <v>4.22</v>
      </c>
      <c r="Y27" s="44">
        <v>4.1100000000000003</v>
      </c>
      <c r="Z27" s="44">
        <v>4</v>
      </c>
      <c r="AA27" s="44">
        <v>3.91</v>
      </c>
      <c r="AB27" s="44">
        <v>3.83</v>
      </c>
      <c r="AC27" s="44">
        <v>3.75</v>
      </c>
      <c r="AD27" s="44">
        <v>3.67</v>
      </c>
      <c r="AE27" s="44">
        <v>3.61</v>
      </c>
      <c r="AF27" s="44">
        <v>3.54</v>
      </c>
      <c r="AG27" s="44">
        <v>3.49</v>
      </c>
      <c r="AH27" s="44">
        <v>3.43</v>
      </c>
      <c r="AI27" s="44">
        <v>3.38</v>
      </c>
      <c r="AJ27" s="44">
        <v>3.33</v>
      </c>
      <c r="AK27" s="44">
        <v>3.29</v>
      </c>
      <c r="AL27" s="44">
        <v>3.25</v>
      </c>
      <c r="AM27" s="44">
        <v>3.21</v>
      </c>
      <c r="AN27" s="44">
        <v>3.17</v>
      </c>
      <c r="AO27" s="44">
        <v>3.14</v>
      </c>
      <c r="AP27" s="44">
        <v>3.11</v>
      </c>
      <c r="AQ27" s="44">
        <v>3.08</v>
      </c>
      <c r="AR27" s="44">
        <v>3.05</v>
      </c>
      <c r="AS27" s="44">
        <v>3.03</v>
      </c>
      <c r="AT27" s="44">
        <v>3</v>
      </c>
      <c r="AU27" s="44">
        <v>2.98</v>
      </c>
      <c r="AV27" s="44">
        <v>2.96</v>
      </c>
      <c r="AW27" s="44">
        <v>2.94</v>
      </c>
      <c r="AX27" s="44">
        <v>2.92</v>
      </c>
      <c r="AY27" s="44">
        <v>2.91</v>
      </c>
      <c r="AZ27" s="44">
        <v>2.89</v>
      </c>
      <c r="BA27" s="44">
        <v>2.86</v>
      </c>
    </row>
    <row r="28" spans="1:53" x14ac:dyDescent="0.25">
      <c r="A28" s="43">
        <v>17</v>
      </c>
      <c r="B28" s="44">
        <v>67.52</v>
      </c>
      <c r="C28" s="44">
        <v>34.380000000000003</v>
      </c>
      <c r="D28" s="44">
        <v>23.34</v>
      </c>
      <c r="E28" s="44">
        <v>17.82</v>
      </c>
      <c r="F28" s="44">
        <v>14.52</v>
      </c>
      <c r="G28" s="44">
        <v>12.31</v>
      </c>
      <c r="H28" s="44">
        <v>10.74</v>
      </c>
      <c r="I28" s="44">
        <v>9.57</v>
      </c>
      <c r="J28" s="44">
        <v>8.65</v>
      </c>
      <c r="K28" s="44">
        <v>7.93</v>
      </c>
      <c r="L28" s="44">
        <v>7.33</v>
      </c>
      <c r="M28" s="44">
        <v>6.84</v>
      </c>
      <c r="N28" s="44">
        <v>6.42</v>
      </c>
      <c r="O28" s="44">
        <v>6.06</v>
      </c>
      <c r="P28" s="44">
        <v>5.75</v>
      </c>
      <c r="Q28" s="44">
        <v>5.49</v>
      </c>
      <c r="R28" s="44">
        <v>5.25</v>
      </c>
      <c r="S28" s="44">
        <v>5.04</v>
      </c>
      <c r="T28" s="44">
        <v>4.8499999999999996</v>
      </c>
      <c r="U28" s="44">
        <v>4.6900000000000004</v>
      </c>
      <c r="V28" s="44">
        <v>4.54</v>
      </c>
      <c r="W28" s="44">
        <v>4.4000000000000004</v>
      </c>
      <c r="X28" s="44">
        <v>4.28</v>
      </c>
      <c r="Y28" s="44">
        <v>4.17</v>
      </c>
      <c r="Z28" s="44">
        <v>4.0599999999999996</v>
      </c>
      <c r="AA28" s="44">
        <v>3.97</v>
      </c>
      <c r="AB28" s="44">
        <v>3.88</v>
      </c>
      <c r="AC28" s="44">
        <v>3.8</v>
      </c>
      <c r="AD28" s="44">
        <v>3.73</v>
      </c>
      <c r="AE28" s="44">
        <v>3.66</v>
      </c>
      <c r="AF28" s="44">
        <v>3.6</v>
      </c>
      <c r="AG28" s="44">
        <v>3.54</v>
      </c>
      <c r="AH28" s="44">
        <v>3.48</v>
      </c>
      <c r="AI28" s="44">
        <v>3.43</v>
      </c>
      <c r="AJ28" s="44">
        <v>3.38</v>
      </c>
      <c r="AK28" s="44">
        <v>3.34</v>
      </c>
      <c r="AL28" s="44">
        <v>3.3</v>
      </c>
      <c r="AM28" s="44">
        <v>3.26</v>
      </c>
      <c r="AN28" s="44">
        <v>3.22</v>
      </c>
      <c r="AO28" s="44">
        <v>3.19</v>
      </c>
      <c r="AP28" s="44">
        <v>3.16</v>
      </c>
      <c r="AQ28" s="44">
        <v>3.13</v>
      </c>
      <c r="AR28" s="44">
        <v>3.1</v>
      </c>
      <c r="AS28" s="44">
        <v>3.08</v>
      </c>
      <c r="AT28" s="44">
        <v>3.05</v>
      </c>
      <c r="AU28" s="44">
        <v>3.03</v>
      </c>
      <c r="AV28" s="44">
        <v>3.01</v>
      </c>
      <c r="AW28" s="44">
        <v>2.99</v>
      </c>
      <c r="AX28" s="44">
        <v>2.97</v>
      </c>
      <c r="AY28" s="44">
        <v>2.95</v>
      </c>
      <c r="AZ28" s="44">
        <v>2.96</v>
      </c>
      <c r="BA28" s="44"/>
    </row>
    <row r="29" spans="1:53" x14ac:dyDescent="0.25">
      <c r="A29" s="43">
        <v>18</v>
      </c>
      <c r="B29" s="44">
        <v>68.5</v>
      </c>
      <c r="C29" s="44">
        <v>34.880000000000003</v>
      </c>
      <c r="D29" s="44">
        <v>23.68</v>
      </c>
      <c r="E29" s="44">
        <v>18.079999999999998</v>
      </c>
      <c r="F29" s="44">
        <v>14.73</v>
      </c>
      <c r="G29" s="44">
        <v>12.49</v>
      </c>
      <c r="H29" s="44">
        <v>10.9</v>
      </c>
      <c r="I29" s="44">
        <v>9.7100000000000009</v>
      </c>
      <c r="J29" s="44">
        <v>8.7799999999999994</v>
      </c>
      <c r="K29" s="44">
        <v>8.0399999999999991</v>
      </c>
      <c r="L29" s="44">
        <v>7.44</v>
      </c>
      <c r="M29" s="44">
        <v>6.94</v>
      </c>
      <c r="N29" s="44">
        <v>6.51</v>
      </c>
      <c r="O29" s="44">
        <v>6.15</v>
      </c>
      <c r="P29" s="44">
        <v>5.84</v>
      </c>
      <c r="Q29" s="44">
        <v>5.57</v>
      </c>
      <c r="R29" s="44">
        <v>5.33</v>
      </c>
      <c r="S29" s="44">
        <v>5.1100000000000003</v>
      </c>
      <c r="T29" s="44">
        <v>4.93</v>
      </c>
      <c r="U29" s="44">
        <v>4.76</v>
      </c>
      <c r="V29" s="44">
        <v>4.5999999999999996</v>
      </c>
      <c r="W29" s="44">
        <v>4.47</v>
      </c>
      <c r="X29" s="44">
        <v>4.34</v>
      </c>
      <c r="Y29" s="44">
        <v>4.2300000000000004</v>
      </c>
      <c r="Z29" s="44">
        <v>4.12</v>
      </c>
      <c r="AA29" s="44">
        <v>4.03</v>
      </c>
      <c r="AB29" s="44">
        <v>3.94</v>
      </c>
      <c r="AC29" s="44">
        <v>3.86</v>
      </c>
      <c r="AD29" s="44">
        <v>3.78</v>
      </c>
      <c r="AE29" s="44">
        <v>3.71</v>
      </c>
      <c r="AF29" s="44">
        <v>3.65</v>
      </c>
      <c r="AG29" s="44">
        <v>3.59</v>
      </c>
      <c r="AH29" s="44">
        <v>3.54</v>
      </c>
      <c r="AI29" s="44">
        <v>3.48</v>
      </c>
      <c r="AJ29" s="44">
        <v>3.44</v>
      </c>
      <c r="AK29" s="44">
        <v>3.39</v>
      </c>
      <c r="AL29" s="44">
        <v>3.35</v>
      </c>
      <c r="AM29" s="44">
        <v>3.31</v>
      </c>
      <c r="AN29" s="44">
        <v>3.27</v>
      </c>
      <c r="AO29" s="44">
        <v>3.24</v>
      </c>
      <c r="AP29" s="44">
        <v>3.21</v>
      </c>
      <c r="AQ29" s="44">
        <v>3.18</v>
      </c>
      <c r="AR29" s="44">
        <v>3.15</v>
      </c>
      <c r="AS29" s="44">
        <v>3.12</v>
      </c>
      <c r="AT29" s="44">
        <v>3.1</v>
      </c>
      <c r="AU29" s="44">
        <v>3.08</v>
      </c>
      <c r="AV29" s="44">
        <v>3.06</v>
      </c>
      <c r="AW29" s="44">
        <v>3.04</v>
      </c>
      <c r="AX29" s="44">
        <v>3.02</v>
      </c>
      <c r="AY29" s="44">
        <v>3.02</v>
      </c>
      <c r="AZ29" s="44"/>
      <c r="BA29" s="44"/>
    </row>
    <row r="30" spans="1:53" x14ac:dyDescent="0.25">
      <c r="A30" s="43">
        <v>19</v>
      </c>
      <c r="B30" s="44">
        <v>69.489999999999995</v>
      </c>
      <c r="C30" s="44">
        <v>35.380000000000003</v>
      </c>
      <c r="D30" s="44">
        <v>24.02</v>
      </c>
      <c r="E30" s="44">
        <v>18.34</v>
      </c>
      <c r="F30" s="44">
        <v>14.94</v>
      </c>
      <c r="G30" s="44">
        <v>12.67</v>
      </c>
      <c r="H30" s="44">
        <v>11.06</v>
      </c>
      <c r="I30" s="44">
        <v>9.85</v>
      </c>
      <c r="J30" s="44">
        <v>8.91</v>
      </c>
      <c r="K30" s="44">
        <v>8.16</v>
      </c>
      <c r="L30" s="44">
        <v>7.55</v>
      </c>
      <c r="M30" s="44">
        <v>7.04</v>
      </c>
      <c r="N30" s="44">
        <v>6.61</v>
      </c>
      <c r="O30" s="44">
        <v>6.24</v>
      </c>
      <c r="P30" s="44">
        <v>5.92</v>
      </c>
      <c r="Q30" s="44">
        <v>5.65</v>
      </c>
      <c r="R30" s="44">
        <v>5.4</v>
      </c>
      <c r="S30" s="44">
        <v>5.19</v>
      </c>
      <c r="T30" s="44">
        <v>5</v>
      </c>
      <c r="U30" s="44">
        <v>4.83</v>
      </c>
      <c r="V30" s="44">
        <v>4.67</v>
      </c>
      <c r="W30" s="44">
        <v>4.53</v>
      </c>
      <c r="X30" s="44">
        <v>4.41</v>
      </c>
      <c r="Y30" s="44">
        <v>4.29</v>
      </c>
      <c r="Z30" s="44">
        <v>4.18</v>
      </c>
      <c r="AA30" s="44">
        <v>4.09</v>
      </c>
      <c r="AB30" s="44">
        <v>4</v>
      </c>
      <c r="AC30" s="44">
        <v>3.92</v>
      </c>
      <c r="AD30" s="44">
        <v>3.84</v>
      </c>
      <c r="AE30" s="44">
        <v>3.77</v>
      </c>
      <c r="AF30" s="44">
        <v>3.71</v>
      </c>
      <c r="AG30" s="44">
        <v>3.65</v>
      </c>
      <c r="AH30" s="44">
        <v>3.59</v>
      </c>
      <c r="AI30" s="44">
        <v>3.54</v>
      </c>
      <c r="AJ30" s="44">
        <v>3.49</v>
      </c>
      <c r="AK30" s="44">
        <v>3.44</v>
      </c>
      <c r="AL30" s="44">
        <v>3.4</v>
      </c>
      <c r="AM30" s="44">
        <v>3.36</v>
      </c>
      <c r="AN30" s="44">
        <v>3.32</v>
      </c>
      <c r="AO30" s="44">
        <v>3.29</v>
      </c>
      <c r="AP30" s="44">
        <v>3.26</v>
      </c>
      <c r="AQ30" s="44">
        <v>3.23</v>
      </c>
      <c r="AR30" s="44">
        <v>3.2</v>
      </c>
      <c r="AS30" s="44">
        <v>3.18</v>
      </c>
      <c r="AT30" s="44">
        <v>3.15</v>
      </c>
      <c r="AU30" s="44">
        <v>3.13</v>
      </c>
      <c r="AV30" s="44">
        <v>3.11</v>
      </c>
      <c r="AW30" s="44">
        <v>3.09</v>
      </c>
      <c r="AX30" s="44">
        <v>3.09</v>
      </c>
      <c r="AY30" s="44"/>
      <c r="AZ30" s="44"/>
      <c r="BA30" s="44"/>
    </row>
    <row r="31" spans="1:53" x14ac:dyDescent="0.25">
      <c r="A31" s="43">
        <v>20</v>
      </c>
      <c r="B31" s="44">
        <v>70.489999999999995</v>
      </c>
      <c r="C31" s="44">
        <v>35.9</v>
      </c>
      <c r="D31" s="44">
        <v>24.37</v>
      </c>
      <c r="E31" s="44">
        <v>18.61</v>
      </c>
      <c r="F31" s="44">
        <v>15.16</v>
      </c>
      <c r="G31" s="44">
        <v>12.86</v>
      </c>
      <c r="H31" s="44">
        <v>11.22</v>
      </c>
      <c r="I31" s="44">
        <v>9.99</v>
      </c>
      <c r="J31" s="44">
        <v>9.0399999999999991</v>
      </c>
      <c r="K31" s="44">
        <v>8.2799999999999994</v>
      </c>
      <c r="L31" s="44">
        <v>7.66</v>
      </c>
      <c r="M31" s="44">
        <v>7.14</v>
      </c>
      <c r="N31" s="44">
        <v>6.7</v>
      </c>
      <c r="O31" s="44">
        <v>6.33</v>
      </c>
      <c r="P31" s="44">
        <v>6.01</v>
      </c>
      <c r="Q31" s="44">
        <v>5.73</v>
      </c>
      <c r="R31" s="44">
        <v>5.48</v>
      </c>
      <c r="S31" s="44">
        <v>5.27</v>
      </c>
      <c r="T31" s="44">
        <v>5.07</v>
      </c>
      <c r="U31" s="44">
        <v>4.9000000000000004</v>
      </c>
      <c r="V31" s="44">
        <v>4.74</v>
      </c>
      <c r="W31" s="44">
        <v>4.5999999999999996</v>
      </c>
      <c r="X31" s="44">
        <v>4.47</v>
      </c>
      <c r="Y31" s="44">
        <v>4.3499999999999996</v>
      </c>
      <c r="Z31" s="44">
        <v>4.25</v>
      </c>
      <c r="AA31" s="44">
        <v>4.1500000000000004</v>
      </c>
      <c r="AB31" s="44">
        <v>4.0599999999999996</v>
      </c>
      <c r="AC31" s="44">
        <v>3.98</v>
      </c>
      <c r="AD31" s="44">
        <v>3.9</v>
      </c>
      <c r="AE31" s="44">
        <v>3.83</v>
      </c>
      <c r="AF31" s="44">
        <v>3.76</v>
      </c>
      <c r="AG31" s="44">
        <v>3.7</v>
      </c>
      <c r="AH31" s="44">
        <v>3.64</v>
      </c>
      <c r="AI31" s="44">
        <v>3.59</v>
      </c>
      <c r="AJ31" s="44">
        <v>3.54</v>
      </c>
      <c r="AK31" s="44">
        <v>3.5</v>
      </c>
      <c r="AL31" s="44">
        <v>3.45</v>
      </c>
      <c r="AM31" s="44">
        <v>3.41</v>
      </c>
      <c r="AN31" s="44">
        <v>3.38</v>
      </c>
      <c r="AO31" s="44">
        <v>3.34</v>
      </c>
      <c r="AP31" s="44">
        <v>3.31</v>
      </c>
      <c r="AQ31" s="44">
        <v>3.28</v>
      </c>
      <c r="AR31" s="44">
        <v>3.25</v>
      </c>
      <c r="AS31" s="44">
        <v>3.23</v>
      </c>
      <c r="AT31" s="44">
        <v>3.2</v>
      </c>
      <c r="AU31" s="44">
        <v>3.18</v>
      </c>
      <c r="AV31" s="44">
        <v>3.16</v>
      </c>
      <c r="AW31" s="44">
        <v>3.16</v>
      </c>
      <c r="AX31" s="44"/>
      <c r="AY31" s="44"/>
      <c r="AZ31" s="44"/>
      <c r="BA31" s="44"/>
    </row>
    <row r="32" spans="1:53" x14ac:dyDescent="0.25">
      <c r="A32" s="43">
        <v>21</v>
      </c>
      <c r="B32" s="44">
        <v>71.510000000000005</v>
      </c>
      <c r="C32" s="44">
        <v>36.42</v>
      </c>
      <c r="D32" s="44">
        <v>24.72</v>
      </c>
      <c r="E32" s="44">
        <v>18.88</v>
      </c>
      <c r="F32" s="44">
        <v>15.38</v>
      </c>
      <c r="G32" s="44">
        <v>13.05</v>
      </c>
      <c r="H32" s="44">
        <v>11.38</v>
      </c>
      <c r="I32" s="44">
        <v>10.14</v>
      </c>
      <c r="J32" s="44">
        <v>9.17</v>
      </c>
      <c r="K32" s="44">
        <v>8.4</v>
      </c>
      <c r="L32" s="44">
        <v>7.77</v>
      </c>
      <c r="M32" s="44">
        <v>7.24</v>
      </c>
      <c r="N32" s="44">
        <v>6.8</v>
      </c>
      <c r="O32" s="44">
        <v>6.42</v>
      </c>
      <c r="P32" s="44">
        <v>6.1</v>
      </c>
      <c r="Q32" s="44">
        <v>5.81</v>
      </c>
      <c r="R32" s="44">
        <v>5.56</v>
      </c>
      <c r="S32" s="44">
        <v>5.34</v>
      </c>
      <c r="T32" s="44">
        <v>5.15</v>
      </c>
      <c r="U32" s="44">
        <v>4.97</v>
      </c>
      <c r="V32" s="44">
        <v>4.8099999999999996</v>
      </c>
      <c r="W32" s="44">
        <v>4.67</v>
      </c>
      <c r="X32" s="44">
        <v>4.54</v>
      </c>
      <c r="Y32" s="44">
        <v>4.42</v>
      </c>
      <c r="Z32" s="44">
        <v>4.3099999999999996</v>
      </c>
      <c r="AA32" s="44">
        <v>4.21</v>
      </c>
      <c r="AB32" s="44">
        <v>4.12</v>
      </c>
      <c r="AC32" s="44">
        <v>4.03</v>
      </c>
      <c r="AD32" s="44">
        <v>3.96</v>
      </c>
      <c r="AE32" s="44">
        <v>3.89</v>
      </c>
      <c r="AF32" s="44">
        <v>3.82</v>
      </c>
      <c r="AG32" s="44">
        <v>3.76</v>
      </c>
      <c r="AH32" s="44">
        <v>3.7</v>
      </c>
      <c r="AI32" s="44">
        <v>3.65</v>
      </c>
      <c r="AJ32" s="44">
        <v>3.6</v>
      </c>
      <c r="AK32" s="44">
        <v>3.55</v>
      </c>
      <c r="AL32" s="44">
        <v>3.51</v>
      </c>
      <c r="AM32" s="44">
        <v>3.47</v>
      </c>
      <c r="AN32" s="44">
        <v>3.43</v>
      </c>
      <c r="AO32" s="44">
        <v>3.4</v>
      </c>
      <c r="AP32" s="44">
        <v>3.37</v>
      </c>
      <c r="AQ32" s="44">
        <v>3.34</v>
      </c>
      <c r="AR32" s="44">
        <v>3.31</v>
      </c>
      <c r="AS32" s="44">
        <v>3.28</v>
      </c>
      <c r="AT32" s="44">
        <v>3.26</v>
      </c>
      <c r="AU32" s="44">
        <v>3.24</v>
      </c>
      <c r="AV32" s="44">
        <v>3.23</v>
      </c>
      <c r="AW32" s="44"/>
      <c r="AX32" s="44"/>
      <c r="AY32" s="44"/>
      <c r="AZ32" s="44"/>
      <c r="BA32" s="44"/>
    </row>
    <row r="33" spans="1:53" x14ac:dyDescent="0.25">
      <c r="A33" s="43">
        <v>22</v>
      </c>
      <c r="B33" s="44">
        <v>72.540000000000006</v>
      </c>
      <c r="C33" s="44">
        <v>36.94</v>
      </c>
      <c r="D33" s="44">
        <v>25.08</v>
      </c>
      <c r="E33" s="44">
        <v>19.149999999999999</v>
      </c>
      <c r="F33" s="44">
        <v>15.6</v>
      </c>
      <c r="G33" s="44">
        <v>13.23</v>
      </c>
      <c r="H33" s="44">
        <v>11.55</v>
      </c>
      <c r="I33" s="44">
        <v>10.28</v>
      </c>
      <c r="J33" s="44">
        <v>9.3000000000000007</v>
      </c>
      <c r="K33" s="44">
        <v>8.52</v>
      </c>
      <c r="L33" s="44">
        <v>7.88</v>
      </c>
      <c r="M33" s="44">
        <v>7.35</v>
      </c>
      <c r="N33" s="44">
        <v>6.9</v>
      </c>
      <c r="O33" s="44">
        <v>6.52</v>
      </c>
      <c r="P33" s="44">
        <v>6.19</v>
      </c>
      <c r="Q33" s="44">
        <v>5.9</v>
      </c>
      <c r="R33" s="44">
        <v>5.64</v>
      </c>
      <c r="S33" s="44">
        <v>5.42</v>
      </c>
      <c r="T33" s="44">
        <v>5.22</v>
      </c>
      <c r="U33" s="44">
        <v>5.04</v>
      </c>
      <c r="V33" s="44">
        <v>4.88</v>
      </c>
      <c r="W33" s="44">
        <v>4.74</v>
      </c>
      <c r="X33" s="44">
        <v>4.5999999999999996</v>
      </c>
      <c r="Y33" s="44">
        <v>4.4800000000000004</v>
      </c>
      <c r="Z33" s="44">
        <v>4.37</v>
      </c>
      <c r="AA33" s="44">
        <v>4.2699999999999996</v>
      </c>
      <c r="AB33" s="44">
        <v>4.18</v>
      </c>
      <c r="AC33" s="44">
        <v>4.0999999999999996</v>
      </c>
      <c r="AD33" s="44">
        <v>4.0199999999999996</v>
      </c>
      <c r="AE33" s="44">
        <v>3.94</v>
      </c>
      <c r="AF33" s="44">
        <v>3.88</v>
      </c>
      <c r="AG33" s="44">
        <v>3.81</v>
      </c>
      <c r="AH33" s="44">
        <v>3.76</v>
      </c>
      <c r="AI33" s="44">
        <v>3.7</v>
      </c>
      <c r="AJ33" s="44">
        <v>3.65</v>
      </c>
      <c r="AK33" s="44">
        <v>3.61</v>
      </c>
      <c r="AL33" s="44">
        <v>3.56</v>
      </c>
      <c r="AM33" s="44">
        <v>3.52</v>
      </c>
      <c r="AN33" s="44">
        <v>3.49</v>
      </c>
      <c r="AO33" s="44">
        <v>3.45</v>
      </c>
      <c r="AP33" s="44">
        <v>3.42</v>
      </c>
      <c r="AQ33" s="44">
        <v>3.39</v>
      </c>
      <c r="AR33" s="44">
        <v>3.36</v>
      </c>
      <c r="AS33" s="44">
        <v>3.34</v>
      </c>
      <c r="AT33" s="44">
        <v>3.31</v>
      </c>
      <c r="AU33" s="44">
        <v>3.31</v>
      </c>
      <c r="AV33" s="44"/>
      <c r="AW33" s="44"/>
      <c r="AX33" s="44"/>
      <c r="AY33" s="44"/>
      <c r="AZ33" s="44"/>
      <c r="BA33" s="44"/>
    </row>
    <row r="34" spans="1:53" x14ac:dyDescent="0.25">
      <c r="A34" s="43">
        <v>23</v>
      </c>
      <c r="B34" s="44">
        <v>73.569999999999993</v>
      </c>
      <c r="C34" s="44">
        <v>37.46</v>
      </c>
      <c r="D34" s="44">
        <v>25.43</v>
      </c>
      <c r="E34" s="44">
        <v>19.420000000000002</v>
      </c>
      <c r="F34" s="44">
        <v>15.82</v>
      </c>
      <c r="G34" s="44">
        <v>13.42</v>
      </c>
      <c r="H34" s="44">
        <v>11.71</v>
      </c>
      <c r="I34" s="44">
        <v>10.43</v>
      </c>
      <c r="J34" s="44">
        <v>9.43</v>
      </c>
      <c r="K34" s="44">
        <v>8.64</v>
      </c>
      <c r="L34" s="44">
        <v>7.99</v>
      </c>
      <c r="M34" s="44">
        <v>7.45</v>
      </c>
      <c r="N34" s="44">
        <v>7</v>
      </c>
      <c r="O34" s="44">
        <v>6.61</v>
      </c>
      <c r="P34" s="44">
        <v>6.28</v>
      </c>
      <c r="Q34" s="44">
        <v>5.98</v>
      </c>
      <c r="R34" s="44">
        <v>5.73</v>
      </c>
      <c r="S34" s="44">
        <v>5.5</v>
      </c>
      <c r="T34" s="44">
        <v>5.3</v>
      </c>
      <c r="U34" s="44">
        <v>5.12</v>
      </c>
      <c r="V34" s="44">
        <v>4.95</v>
      </c>
      <c r="W34" s="44">
        <v>4.8</v>
      </c>
      <c r="X34" s="44">
        <v>4.67</v>
      </c>
      <c r="Y34" s="44">
        <v>4.55</v>
      </c>
      <c r="Z34" s="44">
        <v>4.4400000000000004</v>
      </c>
      <c r="AA34" s="44">
        <v>4.34</v>
      </c>
      <c r="AB34" s="44">
        <v>4.24</v>
      </c>
      <c r="AC34" s="44">
        <v>4.16</v>
      </c>
      <c r="AD34" s="44">
        <v>4.08</v>
      </c>
      <c r="AE34" s="44">
        <v>4</v>
      </c>
      <c r="AF34" s="44">
        <v>3.94</v>
      </c>
      <c r="AG34" s="44">
        <v>3.87</v>
      </c>
      <c r="AH34" s="44">
        <v>3.81</v>
      </c>
      <c r="AI34" s="44">
        <v>3.76</v>
      </c>
      <c r="AJ34" s="44">
        <v>3.71</v>
      </c>
      <c r="AK34" s="44">
        <v>3.66</v>
      </c>
      <c r="AL34" s="44">
        <v>3.62</v>
      </c>
      <c r="AM34" s="44">
        <v>3.58</v>
      </c>
      <c r="AN34" s="44">
        <v>3.54</v>
      </c>
      <c r="AO34" s="44">
        <v>3.51</v>
      </c>
      <c r="AP34" s="44">
        <v>3.48</v>
      </c>
      <c r="AQ34" s="44">
        <v>3.45</v>
      </c>
      <c r="AR34" s="44">
        <v>3.42</v>
      </c>
      <c r="AS34" s="44">
        <v>3.39</v>
      </c>
      <c r="AT34" s="44">
        <v>3.39</v>
      </c>
      <c r="AU34" s="44"/>
      <c r="AV34" s="44"/>
      <c r="AW34" s="44"/>
      <c r="AX34" s="44"/>
      <c r="AY34" s="44"/>
      <c r="AZ34" s="44"/>
      <c r="BA34" s="44"/>
    </row>
    <row r="35" spans="1:53" x14ac:dyDescent="0.25">
      <c r="A35" s="43">
        <v>24</v>
      </c>
      <c r="B35" s="44">
        <v>74.62</v>
      </c>
      <c r="C35" s="44">
        <v>38</v>
      </c>
      <c r="D35" s="44">
        <v>25.8</v>
      </c>
      <c r="E35" s="44">
        <v>19.7</v>
      </c>
      <c r="F35" s="44">
        <v>16.04</v>
      </c>
      <c r="G35" s="44">
        <v>13.61</v>
      </c>
      <c r="H35" s="44">
        <v>11.88</v>
      </c>
      <c r="I35" s="44">
        <v>10.58</v>
      </c>
      <c r="J35" s="44">
        <v>9.57</v>
      </c>
      <c r="K35" s="44">
        <v>8.76</v>
      </c>
      <c r="L35" s="44">
        <v>8.11</v>
      </c>
      <c r="M35" s="44">
        <v>7.56</v>
      </c>
      <c r="N35" s="44">
        <v>7.1</v>
      </c>
      <c r="O35" s="44">
        <v>6.71</v>
      </c>
      <c r="P35" s="44">
        <v>6.37</v>
      </c>
      <c r="Q35" s="44">
        <v>6.07</v>
      </c>
      <c r="R35" s="44">
        <v>5.81</v>
      </c>
      <c r="S35" s="44">
        <v>5.58</v>
      </c>
      <c r="T35" s="44">
        <v>5.37</v>
      </c>
      <c r="U35" s="44">
        <v>5.19</v>
      </c>
      <c r="V35" s="44">
        <v>5.0199999999999996</v>
      </c>
      <c r="W35" s="44">
        <v>4.88</v>
      </c>
      <c r="X35" s="44">
        <v>4.74</v>
      </c>
      <c r="Y35" s="44">
        <v>4.62</v>
      </c>
      <c r="Z35" s="44">
        <v>4.5</v>
      </c>
      <c r="AA35" s="44">
        <v>4.4000000000000004</v>
      </c>
      <c r="AB35" s="44">
        <v>4.3099999999999996</v>
      </c>
      <c r="AC35" s="44">
        <v>4.22</v>
      </c>
      <c r="AD35" s="44">
        <v>4.1399999999999997</v>
      </c>
      <c r="AE35" s="44">
        <v>4.0599999999999996</v>
      </c>
      <c r="AF35" s="44">
        <v>4</v>
      </c>
      <c r="AG35" s="44">
        <v>3.93</v>
      </c>
      <c r="AH35" s="44">
        <v>3.87</v>
      </c>
      <c r="AI35" s="44">
        <v>3.82</v>
      </c>
      <c r="AJ35" s="44">
        <v>3.77</v>
      </c>
      <c r="AK35" s="44">
        <v>3.72</v>
      </c>
      <c r="AL35" s="44">
        <v>3.68</v>
      </c>
      <c r="AM35" s="44">
        <v>3.64</v>
      </c>
      <c r="AN35" s="44">
        <v>3.6</v>
      </c>
      <c r="AO35" s="44">
        <v>3.57</v>
      </c>
      <c r="AP35" s="44">
        <v>3.53</v>
      </c>
      <c r="AQ35" s="44">
        <v>3.51</v>
      </c>
      <c r="AR35" s="44">
        <v>3.48</v>
      </c>
      <c r="AS35" s="44">
        <v>3.47</v>
      </c>
      <c r="AT35" s="44"/>
      <c r="AU35" s="44"/>
      <c r="AV35" s="44"/>
      <c r="AW35" s="44"/>
      <c r="AX35" s="44"/>
      <c r="AY35" s="44"/>
      <c r="AZ35" s="44"/>
      <c r="BA35" s="44"/>
    </row>
    <row r="36" spans="1:53" x14ac:dyDescent="0.25">
      <c r="A36" s="43">
        <v>25</v>
      </c>
      <c r="B36" s="44">
        <v>75.680000000000007</v>
      </c>
      <c r="C36" s="44">
        <v>38.54</v>
      </c>
      <c r="D36" s="44">
        <v>26.16</v>
      </c>
      <c r="E36" s="44">
        <v>19.98</v>
      </c>
      <c r="F36" s="44">
        <v>16.27</v>
      </c>
      <c r="G36" s="44">
        <v>13.81</v>
      </c>
      <c r="H36" s="44">
        <v>12.05</v>
      </c>
      <c r="I36" s="44">
        <v>10.73</v>
      </c>
      <c r="J36" s="44">
        <v>9.7100000000000009</v>
      </c>
      <c r="K36" s="44">
        <v>8.89</v>
      </c>
      <c r="L36" s="44">
        <v>8.2200000000000006</v>
      </c>
      <c r="M36" s="44">
        <v>7.67</v>
      </c>
      <c r="N36" s="44">
        <v>7.2</v>
      </c>
      <c r="O36" s="44">
        <v>6.8</v>
      </c>
      <c r="P36" s="44">
        <v>6.46</v>
      </c>
      <c r="Q36" s="44">
        <v>6.16</v>
      </c>
      <c r="R36" s="44">
        <v>5.89</v>
      </c>
      <c r="S36" s="44">
        <v>5.66</v>
      </c>
      <c r="T36" s="44">
        <v>5.45</v>
      </c>
      <c r="U36" s="44">
        <v>5.27</v>
      </c>
      <c r="V36" s="44">
        <v>5.0999999999999996</v>
      </c>
      <c r="W36" s="44">
        <v>4.95</v>
      </c>
      <c r="X36" s="44">
        <v>4.8099999999999996</v>
      </c>
      <c r="Y36" s="44">
        <v>4.68</v>
      </c>
      <c r="Z36" s="44">
        <v>4.57</v>
      </c>
      <c r="AA36" s="44">
        <v>4.47</v>
      </c>
      <c r="AB36" s="44">
        <v>4.37</v>
      </c>
      <c r="AC36" s="44">
        <v>4.28</v>
      </c>
      <c r="AD36" s="44">
        <v>4.2</v>
      </c>
      <c r="AE36" s="44">
        <v>4.13</v>
      </c>
      <c r="AF36" s="44">
        <v>4.0599999999999996</v>
      </c>
      <c r="AG36" s="44">
        <v>3.99</v>
      </c>
      <c r="AH36" s="44">
        <v>3.93</v>
      </c>
      <c r="AI36" s="44">
        <v>3.88</v>
      </c>
      <c r="AJ36" s="44">
        <v>3.83</v>
      </c>
      <c r="AK36" s="44">
        <v>3.78</v>
      </c>
      <c r="AL36" s="44">
        <v>3.74</v>
      </c>
      <c r="AM36" s="44">
        <v>3.7</v>
      </c>
      <c r="AN36" s="44">
        <v>3.66</v>
      </c>
      <c r="AO36" s="44">
        <v>3.63</v>
      </c>
      <c r="AP36" s="44">
        <v>3.6</v>
      </c>
      <c r="AQ36" s="44">
        <v>3.57</v>
      </c>
      <c r="AR36" s="44">
        <v>3.56</v>
      </c>
      <c r="AS36" s="44"/>
      <c r="AT36" s="44"/>
      <c r="AU36" s="44"/>
      <c r="AV36" s="44"/>
      <c r="AW36" s="44"/>
      <c r="AX36" s="44"/>
      <c r="AY36" s="44"/>
      <c r="AZ36" s="44"/>
      <c r="BA36" s="44"/>
    </row>
    <row r="37" spans="1:53" x14ac:dyDescent="0.25">
      <c r="A37" s="43">
        <v>26</v>
      </c>
      <c r="B37" s="44">
        <v>76.75</v>
      </c>
      <c r="C37" s="44">
        <v>39.08</v>
      </c>
      <c r="D37" s="44">
        <v>26.53</v>
      </c>
      <c r="E37" s="44">
        <v>20.260000000000002</v>
      </c>
      <c r="F37" s="44">
        <v>16.510000000000002</v>
      </c>
      <c r="G37" s="44">
        <v>14</v>
      </c>
      <c r="H37" s="44">
        <v>12.22</v>
      </c>
      <c r="I37" s="44">
        <v>10.88</v>
      </c>
      <c r="J37" s="44">
        <v>9.84</v>
      </c>
      <c r="K37" s="44">
        <v>9.02</v>
      </c>
      <c r="L37" s="44">
        <v>8.34</v>
      </c>
      <c r="M37" s="44">
        <v>7.78</v>
      </c>
      <c r="N37" s="44">
        <v>7.31</v>
      </c>
      <c r="O37" s="44">
        <v>6.9</v>
      </c>
      <c r="P37" s="44">
        <v>6.55</v>
      </c>
      <c r="Q37" s="44">
        <v>6.25</v>
      </c>
      <c r="R37" s="44">
        <v>5.98</v>
      </c>
      <c r="S37" s="44">
        <v>5.74</v>
      </c>
      <c r="T37" s="44">
        <v>5.53</v>
      </c>
      <c r="U37" s="44">
        <v>5.34</v>
      </c>
      <c r="V37" s="44">
        <v>5.17</v>
      </c>
      <c r="W37" s="44">
        <v>5.0199999999999996</v>
      </c>
      <c r="X37" s="44">
        <v>4.88</v>
      </c>
      <c r="Y37" s="44">
        <v>4.75</v>
      </c>
      <c r="Z37" s="44">
        <v>4.6399999999999997</v>
      </c>
      <c r="AA37" s="44">
        <v>4.53</v>
      </c>
      <c r="AB37" s="44">
        <v>4.4400000000000004</v>
      </c>
      <c r="AC37" s="44">
        <v>4.3499999999999996</v>
      </c>
      <c r="AD37" s="44">
        <v>4.2699999999999996</v>
      </c>
      <c r="AE37" s="44">
        <v>4.1900000000000004</v>
      </c>
      <c r="AF37" s="44">
        <v>4.12</v>
      </c>
      <c r="AG37" s="44">
        <v>4.0599999999999996</v>
      </c>
      <c r="AH37" s="44">
        <v>4</v>
      </c>
      <c r="AI37" s="44">
        <v>3.94</v>
      </c>
      <c r="AJ37" s="44">
        <v>3.89</v>
      </c>
      <c r="AK37" s="44">
        <v>3.84</v>
      </c>
      <c r="AL37" s="44">
        <v>3.8</v>
      </c>
      <c r="AM37" s="44">
        <v>3.76</v>
      </c>
      <c r="AN37" s="44">
        <v>3.72</v>
      </c>
      <c r="AO37" s="44">
        <v>3.69</v>
      </c>
      <c r="AP37" s="44">
        <v>3.66</v>
      </c>
      <c r="AQ37" s="44">
        <v>3.65</v>
      </c>
      <c r="AR37" s="44"/>
      <c r="AS37" s="44"/>
      <c r="AT37" s="44"/>
      <c r="AU37" s="44"/>
      <c r="AV37" s="44"/>
      <c r="AW37" s="44"/>
      <c r="AX37" s="44"/>
      <c r="AY37" s="44"/>
      <c r="AZ37" s="44"/>
      <c r="BA37" s="44"/>
    </row>
    <row r="38" spans="1:53" x14ac:dyDescent="0.25">
      <c r="A38" s="43">
        <v>27</v>
      </c>
      <c r="B38" s="44">
        <v>77.84</v>
      </c>
      <c r="C38" s="44">
        <v>39.64</v>
      </c>
      <c r="D38" s="44">
        <v>26.91</v>
      </c>
      <c r="E38" s="44">
        <v>20.55</v>
      </c>
      <c r="F38" s="44">
        <v>16.739999999999998</v>
      </c>
      <c r="G38" s="44">
        <v>14.2</v>
      </c>
      <c r="H38" s="44">
        <v>12.39</v>
      </c>
      <c r="I38" s="44">
        <v>11.04</v>
      </c>
      <c r="J38" s="44">
        <v>9.99</v>
      </c>
      <c r="K38" s="44">
        <v>9.15</v>
      </c>
      <c r="L38" s="44">
        <v>8.4600000000000009</v>
      </c>
      <c r="M38" s="44">
        <v>7.89</v>
      </c>
      <c r="N38" s="44">
        <v>7.41</v>
      </c>
      <c r="O38" s="44">
        <v>7</v>
      </c>
      <c r="P38" s="44">
        <v>6.65</v>
      </c>
      <c r="Q38" s="44">
        <v>6.34</v>
      </c>
      <c r="R38" s="44">
        <v>6.07</v>
      </c>
      <c r="S38" s="44">
        <v>5.83</v>
      </c>
      <c r="T38" s="44">
        <v>5.61</v>
      </c>
      <c r="U38" s="44">
        <v>5.42</v>
      </c>
      <c r="V38" s="44">
        <v>5.25</v>
      </c>
      <c r="W38" s="44">
        <v>5.0999999999999996</v>
      </c>
      <c r="X38" s="44">
        <v>4.95</v>
      </c>
      <c r="Y38" s="44">
        <v>4.83</v>
      </c>
      <c r="Z38" s="44">
        <v>4.71</v>
      </c>
      <c r="AA38" s="44">
        <v>4.5999999999999996</v>
      </c>
      <c r="AB38" s="44">
        <v>4.5</v>
      </c>
      <c r="AC38" s="44">
        <v>4.41</v>
      </c>
      <c r="AD38" s="44">
        <v>4.33</v>
      </c>
      <c r="AE38" s="44">
        <v>4.26</v>
      </c>
      <c r="AF38" s="44">
        <v>4.1900000000000004</v>
      </c>
      <c r="AG38" s="44">
        <v>4.12</v>
      </c>
      <c r="AH38" s="44">
        <v>4.0599999999999996</v>
      </c>
      <c r="AI38" s="44">
        <v>4.01</v>
      </c>
      <c r="AJ38" s="44">
        <v>3.96</v>
      </c>
      <c r="AK38" s="44">
        <v>3.91</v>
      </c>
      <c r="AL38" s="44">
        <v>3.87</v>
      </c>
      <c r="AM38" s="44">
        <v>3.83</v>
      </c>
      <c r="AN38" s="44">
        <v>3.79</v>
      </c>
      <c r="AO38" s="44">
        <v>3.75</v>
      </c>
      <c r="AP38" s="44">
        <v>3.74</v>
      </c>
      <c r="AQ38" s="44"/>
      <c r="AR38" s="44"/>
      <c r="AS38" s="44"/>
      <c r="AT38" s="44"/>
      <c r="AU38" s="44"/>
      <c r="AV38" s="44"/>
      <c r="AW38" s="44"/>
      <c r="AX38" s="44"/>
      <c r="AY38" s="44"/>
      <c r="AZ38" s="44"/>
      <c r="BA38" s="44"/>
    </row>
    <row r="39" spans="1:53" x14ac:dyDescent="0.25">
      <c r="A39" s="43">
        <v>28</v>
      </c>
      <c r="B39" s="44">
        <v>78.94</v>
      </c>
      <c r="C39" s="44">
        <v>40.200000000000003</v>
      </c>
      <c r="D39" s="44">
        <v>27.3</v>
      </c>
      <c r="E39" s="44">
        <v>20.85</v>
      </c>
      <c r="F39" s="44">
        <v>16.98</v>
      </c>
      <c r="G39" s="44">
        <v>14.41</v>
      </c>
      <c r="H39" s="44">
        <v>12.57</v>
      </c>
      <c r="I39" s="44">
        <v>11.2</v>
      </c>
      <c r="J39" s="44">
        <v>10.130000000000001</v>
      </c>
      <c r="K39" s="44">
        <v>9.2799999999999994</v>
      </c>
      <c r="L39" s="44">
        <v>8.58</v>
      </c>
      <c r="M39" s="44">
        <v>8.01</v>
      </c>
      <c r="N39" s="44">
        <v>7.52</v>
      </c>
      <c r="O39" s="44">
        <v>7.1</v>
      </c>
      <c r="P39" s="44">
        <v>6.74</v>
      </c>
      <c r="Q39" s="44">
        <v>6.43</v>
      </c>
      <c r="R39" s="44">
        <v>6.16</v>
      </c>
      <c r="S39" s="44">
        <v>5.91</v>
      </c>
      <c r="T39" s="44">
        <v>5.7</v>
      </c>
      <c r="U39" s="44">
        <v>5.5</v>
      </c>
      <c r="V39" s="44">
        <v>5.33</v>
      </c>
      <c r="W39" s="44">
        <v>5.17</v>
      </c>
      <c r="X39" s="44">
        <v>5.03</v>
      </c>
      <c r="Y39" s="44">
        <v>4.9000000000000004</v>
      </c>
      <c r="Z39" s="44">
        <v>4.78</v>
      </c>
      <c r="AA39" s="44">
        <v>4.67</v>
      </c>
      <c r="AB39" s="44">
        <v>4.57</v>
      </c>
      <c r="AC39" s="44">
        <v>4.4800000000000004</v>
      </c>
      <c r="AD39" s="44">
        <v>4.4000000000000004</v>
      </c>
      <c r="AE39" s="44">
        <v>4.32</v>
      </c>
      <c r="AF39" s="44">
        <v>4.25</v>
      </c>
      <c r="AG39" s="44">
        <v>4.1900000000000004</v>
      </c>
      <c r="AH39" s="44">
        <v>4.13</v>
      </c>
      <c r="AI39" s="44">
        <v>4.07</v>
      </c>
      <c r="AJ39" s="44">
        <v>4.0199999999999996</v>
      </c>
      <c r="AK39" s="44">
        <v>3.98</v>
      </c>
      <c r="AL39" s="44">
        <v>3.93</v>
      </c>
      <c r="AM39" s="44">
        <v>3.89</v>
      </c>
      <c r="AN39" s="44">
        <v>3.86</v>
      </c>
      <c r="AO39" s="44">
        <v>3.84</v>
      </c>
      <c r="AP39" s="44"/>
      <c r="AQ39" s="44"/>
      <c r="AR39" s="44"/>
      <c r="AS39" s="44"/>
      <c r="AT39" s="44"/>
      <c r="AU39" s="44"/>
      <c r="AV39" s="44"/>
      <c r="AW39" s="44"/>
      <c r="AX39" s="44"/>
      <c r="AY39" s="44"/>
      <c r="AZ39" s="44"/>
      <c r="BA39" s="44"/>
    </row>
    <row r="40" spans="1:53" x14ac:dyDescent="0.25">
      <c r="A40" s="43">
        <v>29</v>
      </c>
      <c r="B40" s="44">
        <v>80.06</v>
      </c>
      <c r="C40" s="44">
        <v>40.770000000000003</v>
      </c>
      <c r="D40" s="44">
        <v>27.68</v>
      </c>
      <c r="E40" s="44">
        <v>21.14</v>
      </c>
      <c r="F40" s="44">
        <v>17.22</v>
      </c>
      <c r="G40" s="44">
        <v>14.61</v>
      </c>
      <c r="H40" s="44">
        <v>12.75</v>
      </c>
      <c r="I40" s="44">
        <v>11.36</v>
      </c>
      <c r="J40" s="44">
        <v>10.28</v>
      </c>
      <c r="K40" s="44">
        <v>9.41</v>
      </c>
      <c r="L40" s="44">
        <v>8.7100000000000009</v>
      </c>
      <c r="M40" s="44">
        <v>8.1199999999999992</v>
      </c>
      <c r="N40" s="44">
        <v>7.63</v>
      </c>
      <c r="O40" s="44">
        <v>7.21</v>
      </c>
      <c r="P40" s="44">
        <v>6.84</v>
      </c>
      <c r="Q40" s="44">
        <v>6.53</v>
      </c>
      <c r="R40" s="44">
        <v>6.25</v>
      </c>
      <c r="S40" s="44">
        <v>6</v>
      </c>
      <c r="T40" s="44">
        <v>5.78</v>
      </c>
      <c r="U40" s="44">
        <v>5.58</v>
      </c>
      <c r="V40" s="44">
        <v>5.41</v>
      </c>
      <c r="W40" s="44">
        <v>5.25</v>
      </c>
      <c r="X40" s="44">
        <v>5.0999999999999996</v>
      </c>
      <c r="Y40" s="44">
        <v>4.97</v>
      </c>
      <c r="Z40" s="44">
        <v>4.8499999999999996</v>
      </c>
      <c r="AA40" s="44">
        <v>4.75</v>
      </c>
      <c r="AB40" s="44">
        <v>4.6500000000000004</v>
      </c>
      <c r="AC40" s="44">
        <v>4.55</v>
      </c>
      <c r="AD40" s="44">
        <v>4.47</v>
      </c>
      <c r="AE40" s="44">
        <v>4.3899999999999997</v>
      </c>
      <c r="AF40" s="44">
        <v>4.32</v>
      </c>
      <c r="AG40" s="44">
        <v>4.26</v>
      </c>
      <c r="AH40" s="44">
        <v>4.2</v>
      </c>
      <c r="AI40" s="44">
        <v>4.1399999999999997</v>
      </c>
      <c r="AJ40" s="44">
        <v>4.09</v>
      </c>
      <c r="AK40" s="44">
        <v>4.04</v>
      </c>
      <c r="AL40" s="44">
        <v>4</v>
      </c>
      <c r="AM40" s="44">
        <v>3.96</v>
      </c>
      <c r="AN40" s="44">
        <v>3.94</v>
      </c>
      <c r="AO40" s="44"/>
      <c r="AP40" s="44"/>
      <c r="AQ40" s="44"/>
      <c r="AR40" s="44"/>
      <c r="AS40" s="44"/>
      <c r="AT40" s="44"/>
      <c r="AU40" s="44"/>
      <c r="AV40" s="44"/>
      <c r="AW40" s="44"/>
      <c r="AX40" s="44"/>
      <c r="AY40" s="44"/>
      <c r="AZ40" s="44"/>
      <c r="BA40" s="44"/>
    </row>
    <row r="41" spans="1:53" x14ac:dyDescent="0.25">
      <c r="A41" s="43">
        <v>30</v>
      </c>
      <c r="B41" s="44">
        <v>81.180000000000007</v>
      </c>
      <c r="C41" s="44">
        <v>41.35</v>
      </c>
      <c r="D41" s="44">
        <v>28.07</v>
      </c>
      <c r="E41" s="44">
        <v>21.44</v>
      </c>
      <c r="F41" s="44">
        <v>17.47</v>
      </c>
      <c r="G41" s="44">
        <v>14.82</v>
      </c>
      <c r="H41" s="44">
        <v>12.93</v>
      </c>
      <c r="I41" s="44">
        <v>11.52</v>
      </c>
      <c r="J41" s="44">
        <v>10.42</v>
      </c>
      <c r="K41" s="44">
        <v>9.5500000000000007</v>
      </c>
      <c r="L41" s="44">
        <v>8.83</v>
      </c>
      <c r="M41" s="44">
        <v>8.24</v>
      </c>
      <c r="N41" s="44">
        <v>7.74</v>
      </c>
      <c r="O41" s="44">
        <v>7.31</v>
      </c>
      <c r="P41" s="44">
        <v>6.94</v>
      </c>
      <c r="Q41" s="44">
        <v>6.62</v>
      </c>
      <c r="R41" s="44">
        <v>6.34</v>
      </c>
      <c r="S41" s="44">
        <v>6.09</v>
      </c>
      <c r="T41" s="44">
        <v>5.87</v>
      </c>
      <c r="U41" s="44">
        <v>5.67</v>
      </c>
      <c r="V41" s="44">
        <v>5.49</v>
      </c>
      <c r="W41" s="44">
        <v>5.33</v>
      </c>
      <c r="X41" s="44">
        <v>5.18</v>
      </c>
      <c r="Y41" s="44">
        <v>5.05</v>
      </c>
      <c r="Z41" s="44">
        <v>4.93</v>
      </c>
      <c r="AA41" s="44">
        <v>4.82</v>
      </c>
      <c r="AB41" s="44">
        <v>4.72</v>
      </c>
      <c r="AC41" s="44">
        <v>4.63</v>
      </c>
      <c r="AD41" s="44">
        <v>4.54</v>
      </c>
      <c r="AE41" s="44">
        <v>4.46</v>
      </c>
      <c r="AF41" s="44">
        <v>4.3899999999999997</v>
      </c>
      <c r="AG41" s="44">
        <v>4.33</v>
      </c>
      <c r="AH41" s="44">
        <v>4.2699999999999996</v>
      </c>
      <c r="AI41" s="44">
        <v>4.21</v>
      </c>
      <c r="AJ41" s="44">
        <v>4.16</v>
      </c>
      <c r="AK41" s="44">
        <v>4.1100000000000003</v>
      </c>
      <c r="AL41" s="44">
        <v>4.07</v>
      </c>
      <c r="AM41" s="44">
        <v>4.05</v>
      </c>
      <c r="AN41" s="44"/>
      <c r="AO41" s="44"/>
      <c r="AP41" s="44"/>
      <c r="AQ41" s="44"/>
      <c r="AR41" s="44"/>
      <c r="AS41" s="44"/>
      <c r="AT41" s="44"/>
      <c r="AU41" s="44"/>
      <c r="AV41" s="44"/>
      <c r="AW41" s="44"/>
      <c r="AX41" s="44"/>
      <c r="AY41" s="44"/>
      <c r="AZ41" s="44"/>
      <c r="BA41" s="44"/>
    </row>
    <row r="42" spans="1:53" x14ac:dyDescent="0.25">
      <c r="A42" s="43">
        <v>31</v>
      </c>
      <c r="B42" s="44">
        <v>82.32</v>
      </c>
      <c r="C42" s="44">
        <v>41.92</v>
      </c>
      <c r="D42" s="44">
        <v>28.47</v>
      </c>
      <c r="E42" s="44">
        <v>21.74</v>
      </c>
      <c r="F42" s="44">
        <v>17.71</v>
      </c>
      <c r="G42" s="44">
        <v>15.03</v>
      </c>
      <c r="H42" s="44">
        <v>13.11</v>
      </c>
      <c r="I42" s="44">
        <v>11.68</v>
      </c>
      <c r="J42" s="44">
        <v>10.57</v>
      </c>
      <c r="K42" s="44">
        <v>9.68</v>
      </c>
      <c r="L42" s="44">
        <v>8.9600000000000009</v>
      </c>
      <c r="M42" s="44">
        <v>8.36</v>
      </c>
      <c r="N42" s="44">
        <v>7.85</v>
      </c>
      <c r="O42" s="44">
        <v>7.42</v>
      </c>
      <c r="P42" s="44">
        <v>7.04</v>
      </c>
      <c r="Q42" s="44">
        <v>6.72</v>
      </c>
      <c r="R42" s="44">
        <v>6.43</v>
      </c>
      <c r="S42" s="44">
        <v>6.18</v>
      </c>
      <c r="T42" s="44">
        <v>5.95</v>
      </c>
      <c r="U42" s="44">
        <v>5.75</v>
      </c>
      <c r="V42" s="44">
        <v>5.57</v>
      </c>
      <c r="W42" s="44">
        <v>5.41</v>
      </c>
      <c r="X42" s="44">
        <v>5.26</v>
      </c>
      <c r="Y42" s="44">
        <v>5.13</v>
      </c>
      <c r="Z42" s="44">
        <v>5</v>
      </c>
      <c r="AA42" s="44">
        <v>4.8899999999999997</v>
      </c>
      <c r="AB42" s="44">
        <v>4.79</v>
      </c>
      <c r="AC42" s="44">
        <v>4.7</v>
      </c>
      <c r="AD42" s="44">
        <v>4.62</v>
      </c>
      <c r="AE42" s="44">
        <v>4.54</v>
      </c>
      <c r="AF42" s="44">
        <v>4.47</v>
      </c>
      <c r="AG42" s="44">
        <v>4.4000000000000004</v>
      </c>
      <c r="AH42" s="44">
        <v>4.34</v>
      </c>
      <c r="AI42" s="44">
        <v>4.29</v>
      </c>
      <c r="AJ42" s="44">
        <v>4.2300000000000004</v>
      </c>
      <c r="AK42" s="44">
        <v>4.1900000000000004</v>
      </c>
      <c r="AL42" s="44">
        <v>4.17</v>
      </c>
      <c r="AM42" s="44"/>
      <c r="AN42" s="44"/>
      <c r="AO42" s="44"/>
      <c r="AP42" s="44"/>
      <c r="AQ42" s="44"/>
      <c r="AR42" s="44"/>
      <c r="AS42" s="44"/>
      <c r="AT42" s="44"/>
      <c r="AU42" s="44"/>
      <c r="AV42" s="44"/>
      <c r="AW42" s="44"/>
      <c r="AX42" s="44"/>
      <c r="AY42" s="44"/>
      <c r="AZ42" s="44"/>
      <c r="BA42" s="44"/>
    </row>
    <row r="43" spans="1:53" x14ac:dyDescent="0.25">
      <c r="A43" s="43">
        <v>32</v>
      </c>
      <c r="B43" s="44">
        <v>83.46</v>
      </c>
      <c r="C43" s="44">
        <v>42.51</v>
      </c>
      <c r="D43" s="44">
        <v>28.86</v>
      </c>
      <c r="E43" s="44">
        <v>22.05</v>
      </c>
      <c r="F43" s="44">
        <v>17.96</v>
      </c>
      <c r="G43" s="44">
        <v>15.24</v>
      </c>
      <c r="H43" s="44">
        <v>13.3</v>
      </c>
      <c r="I43" s="44">
        <v>11.85</v>
      </c>
      <c r="J43" s="44">
        <v>10.72</v>
      </c>
      <c r="K43" s="44">
        <v>9.82</v>
      </c>
      <c r="L43" s="44">
        <v>9.09</v>
      </c>
      <c r="M43" s="44">
        <v>8.48</v>
      </c>
      <c r="N43" s="44">
        <v>7.96</v>
      </c>
      <c r="O43" s="44">
        <v>7.52</v>
      </c>
      <c r="P43" s="44">
        <v>7.14</v>
      </c>
      <c r="Q43" s="44">
        <v>6.81</v>
      </c>
      <c r="R43" s="44">
        <v>6.52</v>
      </c>
      <c r="S43" s="44">
        <v>6.27</v>
      </c>
      <c r="T43" s="44">
        <v>6.04</v>
      </c>
      <c r="U43" s="44">
        <v>5.84</v>
      </c>
      <c r="V43" s="44">
        <v>5.65</v>
      </c>
      <c r="W43" s="44">
        <v>5.49</v>
      </c>
      <c r="X43" s="44">
        <v>5.34</v>
      </c>
      <c r="Y43" s="44">
        <v>5.21</v>
      </c>
      <c r="Z43" s="44">
        <v>5.08</v>
      </c>
      <c r="AA43" s="44">
        <v>4.97</v>
      </c>
      <c r="AB43" s="44">
        <v>4.87</v>
      </c>
      <c r="AC43" s="44">
        <v>4.78</v>
      </c>
      <c r="AD43" s="44">
        <v>4.6900000000000004</v>
      </c>
      <c r="AE43" s="44">
        <v>4.6100000000000003</v>
      </c>
      <c r="AF43" s="44">
        <v>4.54</v>
      </c>
      <c r="AG43" s="44">
        <v>4.4800000000000004</v>
      </c>
      <c r="AH43" s="44">
        <v>4.42</v>
      </c>
      <c r="AI43" s="44">
        <v>4.3600000000000003</v>
      </c>
      <c r="AJ43" s="44">
        <v>4.3099999999999996</v>
      </c>
      <c r="AK43" s="44">
        <v>4.29</v>
      </c>
      <c r="AL43" s="44"/>
      <c r="AM43" s="44"/>
      <c r="AN43" s="44"/>
      <c r="AO43" s="44"/>
      <c r="AP43" s="44"/>
      <c r="AQ43" s="44"/>
      <c r="AR43" s="44"/>
      <c r="AS43" s="44"/>
      <c r="AT43" s="44"/>
      <c r="AU43" s="44"/>
      <c r="AV43" s="44"/>
      <c r="AW43" s="44"/>
      <c r="AX43" s="44"/>
      <c r="AY43" s="44"/>
      <c r="AZ43" s="44"/>
      <c r="BA43" s="44"/>
    </row>
    <row r="44" spans="1:53" x14ac:dyDescent="0.25">
      <c r="A44" s="43">
        <v>33</v>
      </c>
      <c r="B44" s="44">
        <v>84.62</v>
      </c>
      <c r="C44" s="44">
        <v>43.1</v>
      </c>
      <c r="D44" s="44">
        <v>29.27</v>
      </c>
      <c r="E44" s="44">
        <v>22.35</v>
      </c>
      <c r="F44" s="44">
        <v>18.21</v>
      </c>
      <c r="G44" s="44">
        <v>15.45</v>
      </c>
      <c r="H44" s="44">
        <v>13.49</v>
      </c>
      <c r="I44" s="44">
        <v>12.01</v>
      </c>
      <c r="J44" s="44">
        <v>10.87</v>
      </c>
      <c r="K44" s="44">
        <v>9.9600000000000009</v>
      </c>
      <c r="L44" s="44">
        <v>9.2200000000000006</v>
      </c>
      <c r="M44" s="44">
        <v>8.6</v>
      </c>
      <c r="N44" s="44">
        <v>8.08</v>
      </c>
      <c r="O44" s="44">
        <v>7.63</v>
      </c>
      <c r="P44" s="44">
        <v>7.25</v>
      </c>
      <c r="Q44" s="44">
        <v>6.91</v>
      </c>
      <c r="R44" s="44">
        <v>6.62</v>
      </c>
      <c r="S44" s="44">
        <v>6.36</v>
      </c>
      <c r="T44" s="44">
        <v>6.13</v>
      </c>
      <c r="U44" s="44">
        <v>5.92</v>
      </c>
      <c r="V44" s="44">
        <v>5.74</v>
      </c>
      <c r="W44" s="44">
        <v>5.57</v>
      </c>
      <c r="X44" s="44">
        <v>5.42</v>
      </c>
      <c r="Y44" s="44">
        <v>5.29</v>
      </c>
      <c r="Z44" s="44">
        <v>5.16</v>
      </c>
      <c r="AA44" s="44">
        <v>5.05</v>
      </c>
      <c r="AB44" s="44">
        <v>4.95</v>
      </c>
      <c r="AC44" s="44">
        <v>4.8600000000000003</v>
      </c>
      <c r="AD44" s="44">
        <v>4.7699999999999996</v>
      </c>
      <c r="AE44" s="44">
        <v>4.6900000000000004</v>
      </c>
      <c r="AF44" s="44">
        <v>4.62</v>
      </c>
      <c r="AG44" s="44">
        <v>4.55</v>
      </c>
      <c r="AH44" s="44">
        <v>4.5</v>
      </c>
      <c r="AI44" s="44">
        <v>4.4400000000000004</v>
      </c>
      <c r="AJ44" s="44">
        <v>4.41</v>
      </c>
      <c r="AK44" s="44"/>
      <c r="AL44" s="44"/>
      <c r="AM44" s="44"/>
      <c r="AN44" s="44"/>
      <c r="AO44" s="44"/>
      <c r="AP44" s="44"/>
      <c r="AQ44" s="44"/>
      <c r="AR44" s="44"/>
      <c r="AS44" s="44"/>
      <c r="AT44" s="44"/>
      <c r="AU44" s="44"/>
      <c r="AV44" s="44"/>
      <c r="AW44" s="44"/>
      <c r="AX44" s="44"/>
      <c r="AY44" s="44"/>
      <c r="AZ44" s="44"/>
      <c r="BA44" s="44"/>
    </row>
    <row r="45" spans="1:53" x14ac:dyDescent="0.25">
      <c r="A45" s="43">
        <v>34</v>
      </c>
      <c r="B45" s="44">
        <v>85.79</v>
      </c>
      <c r="C45" s="44">
        <v>43.7</v>
      </c>
      <c r="D45" s="44">
        <v>29.67</v>
      </c>
      <c r="E45" s="44">
        <v>22.67</v>
      </c>
      <c r="F45" s="44">
        <v>18.47</v>
      </c>
      <c r="G45" s="44">
        <v>15.67</v>
      </c>
      <c r="H45" s="44">
        <v>13.68</v>
      </c>
      <c r="I45" s="44">
        <v>12.18</v>
      </c>
      <c r="J45" s="44">
        <v>11.03</v>
      </c>
      <c r="K45" s="44">
        <v>10.1</v>
      </c>
      <c r="L45" s="44">
        <v>9.35</v>
      </c>
      <c r="M45" s="44">
        <v>8.7200000000000006</v>
      </c>
      <c r="N45" s="44">
        <v>8.19</v>
      </c>
      <c r="O45" s="44">
        <v>7.74</v>
      </c>
      <c r="P45" s="44">
        <v>7.35</v>
      </c>
      <c r="Q45" s="44">
        <v>7.01</v>
      </c>
      <c r="R45" s="44">
        <v>6.72</v>
      </c>
      <c r="S45" s="44">
        <v>6.46</v>
      </c>
      <c r="T45" s="44">
        <v>6.22</v>
      </c>
      <c r="U45" s="44">
        <v>6.01</v>
      </c>
      <c r="V45" s="44">
        <v>5.83</v>
      </c>
      <c r="W45" s="44">
        <v>5.66</v>
      </c>
      <c r="X45" s="44">
        <v>5.51</v>
      </c>
      <c r="Y45" s="44">
        <v>5.37</v>
      </c>
      <c r="Z45" s="44">
        <v>5.25</v>
      </c>
      <c r="AA45" s="44">
        <v>5.13</v>
      </c>
      <c r="AB45" s="44">
        <v>5.03</v>
      </c>
      <c r="AC45" s="44">
        <v>4.9400000000000004</v>
      </c>
      <c r="AD45" s="44">
        <v>4.8499999999999996</v>
      </c>
      <c r="AE45" s="44">
        <v>4.7699999999999996</v>
      </c>
      <c r="AF45" s="44">
        <v>4.7</v>
      </c>
      <c r="AG45" s="44">
        <v>4.6399999999999997</v>
      </c>
      <c r="AH45" s="44">
        <v>4.58</v>
      </c>
      <c r="AI45" s="44">
        <v>4.54</v>
      </c>
      <c r="AJ45" s="44"/>
      <c r="AK45" s="44"/>
      <c r="AL45" s="44"/>
      <c r="AM45" s="44"/>
      <c r="AN45" s="44"/>
      <c r="AO45" s="44"/>
      <c r="AP45" s="44"/>
      <c r="AQ45" s="44"/>
      <c r="AR45" s="44"/>
      <c r="AS45" s="44"/>
      <c r="AT45" s="44"/>
      <c r="AU45" s="44"/>
      <c r="AV45" s="44"/>
      <c r="AW45" s="44"/>
      <c r="AX45" s="44"/>
      <c r="AY45" s="44"/>
      <c r="AZ45" s="44"/>
      <c r="BA45" s="44"/>
    </row>
    <row r="46" spans="1:53" x14ac:dyDescent="0.25">
      <c r="A46" s="43">
        <v>35</v>
      </c>
      <c r="B46" s="44">
        <v>86.98</v>
      </c>
      <c r="C46" s="44">
        <v>44.3</v>
      </c>
      <c r="D46" s="44">
        <v>30.09</v>
      </c>
      <c r="E46" s="44">
        <v>22.98</v>
      </c>
      <c r="F46" s="44">
        <v>18.72</v>
      </c>
      <c r="G46" s="44">
        <v>15.89</v>
      </c>
      <c r="H46" s="44">
        <v>13.87</v>
      </c>
      <c r="I46" s="44">
        <v>12.36</v>
      </c>
      <c r="J46" s="44">
        <v>11.18</v>
      </c>
      <c r="K46" s="44">
        <v>10.24</v>
      </c>
      <c r="L46" s="44">
        <v>9.48</v>
      </c>
      <c r="M46" s="44">
        <v>8.85</v>
      </c>
      <c r="N46" s="44">
        <v>8.31</v>
      </c>
      <c r="O46" s="44">
        <v>7.85</v>
      </c>
      <c r="P46" s="44">
        <v>7.46</v>
      </c>
      <c r="Q46" s="44">
        <v>7.12</v>
      </c>
      <c r="R46" s="44">
        <v>6.82</v>
      </c>
      <c r="S46" s="44">
        <v>6.55</v>
      </c>
      <c r="T46" s="44">
        <v>6.32</v>
      </c>
      <c r="U46" s="44">
        <v>6.11</v>
      </c>
      <c r="V46" s="44">
        <v>5.92</v>
      </c>
      <c r="W46" s="44">
        <v>5.75</v>
      </c>
      <c r="X46" s="44">
        <v>5.6</v>
      </c>
      <c r="Y46" s="44">
        <v>5.46</v>
      </c>
      <c r="Z46" s="44">
        <v>5.33</v>
      </c>
      <c r="AA46" s="44">
        <v>5.22</v>
      </c>
      <c r="AB46" s="44">
        <v>5.12</v>
      </c>
      <c r="AC46" s="44">
        <v>5.0199999999999996</v>
      </c>
      <c r="AD46" s="44">
        <v>4.9400000000000004</v>
      </c>
      <c r="AE46" s="44">
        <v>4.8600000000000003</v>
      </c>
      <c r="AF46" s="44">
        <v>4.79</v>
      </c>
      <c r="AG46" s="44">
        <v>4.72</v>
      </c>
      <c r="AH46" s="44">
        <v>4.68</v>
      </c>
      <c r="AI46" s="44"/>
      <c r="AJ46" s="44"/>
      <c r="AK46" s="44"/>
      <c r="AL46" s="44"/>
      <c r="AM46" s="44"/>
      <c r="AN46" s="44"/>
      <c r="AO46" s="44"/>
      <c r="AP46" s="44"/>
      <c r="AQ46" s="44"/>
      <c r="AR46" s="44"/>
      <c r="AS46" s="44"/>
      <c r="AT46" s="44"/>
      <c r="AU46" s="44"/>
      <c r="AV46" s="44"/>
      <c r="AW46" s="44"/>
      <c r="AX46" s="44"/>
      <c r="AY46" s="44"/>
      <c r="AZ46" s="44"/>
      <c r="BA46" s="44"/>
    </row>
    <row r="47" spans="1:53" x14ac:dyDescent="0.25">
      <c r="A47" s="43">
        <v>36</v>
      </c>
      <c r="B47" s="44">
        <v>88.18</v>
      </c>
      <c r="C47" s="44">
        <v>44.92</v>
      </c>
      <c r="D47" s="44">
        <v>30.5</v>
      </c>
      <c r="E47" s="44">
        <v>23.3</v>
      </c>
      <c r="F47" s="44">
        <v>18.989999999999998</v>
      </c>
      <c r="G47" s="44">
        <v>16.11</v>
      </c>
      <c r="H47" s="44">
        <v>14.06</v>
      </c>
      <c r="I47" s="44">
        <v>12.53</v>
      </c>
      <c r="J47" s="44">
        <v>11.34</v>
      </c>
      <c r="K47" s="44">
        <v>10.39</v>
      </c>
      <c r="L47" s="44">
        <v>9.6199999999999992</v>
      </c>
      <c r="M47" s="44">
        <v>8.9700000000000006</v>
      </c>
      <c r="N47" s="44">
        <v>8.43</v>
      </c>
      <c r="O47" s="44">
        <v>7.97</v>
      </c>
      <c r="P47" s="44">
        <v>7.57</v>
      </c>
      <c r="Q47" s="44">
        <v>7.22</v>
      </c>
      <c r="R47" s="44">
        <v>6.92</v>
      </c>
      <c r="S47" s="44">
        <v>6.65</v>
      </c>
      <c r="T47" s="44">
        <v>6.41</v>
      </c>
      <c r="U47" s="44">
        <v>6.2</v>
      </c>
      <c r="V47" s="44">
        <v>6.01</v>
      </c>
      <c r="W47" s="44">
        <v>5.84</v>
      </c>
      <c r="X47" s="44">
        <v>5.69</v>
      </c>
      <c r="Y47" s="44">
        <v>5.55</v>
      </c>
      <c r="Z47" s="44">
        <v>5.42</v>
      </c>
      <c r="AA47" s="44">
        <v>5.31</v>
      </c>
      <c r="AB47" s="44">
        <v>5.2</v>
      </c>
      <c r="AC47" s="44">
        <v>5.1100000000000003</v>
      </c>
      <c r="AD47" s="44">
        <v>5.03</v>
      </c>
      <c r="AE47" s="44">
        <v>4.95</v>
      </c>
      <c r="AF47" s="44">
        <v>4.88</v>
      </c>
      <c r="AG47" s="44">
        <v>4.83</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5">
      <c r="A48" s="43">
        <v>37</v>
      </c>
      <c r="B48" s="44">
        <v>89.39</v>
      </c>
      <c r="C48" s="44">
        <v>45.54</v>
      </c>
      <c r="D48" s="44">
        <v>30.93</v>
      </c>
      <c r="E48" s="44">
        <v>23.63</v>
      </c>
      <c r="F48" s="44">
        <v>19.25</v>
      </c>
      <c r="G48" s="44">
        <v>16.34</v>
      </c>
      <c r="H48" s="44">
        <v>14.26</v>
      </c>
      <c r="I48" s="44">
        <v>12.71</v>
      </c>
      <c r="J48" s="44">
        <v>11.5</v>
      </c>
      <c r="K48" s="44">
        <v>10.54</v>
      </c>
      <c r="L48" s="44">
        <v>9.75</v>
      </c>
      <c r="M48" s="44">
        <v>9.1</v>
      </c>
      <c r="N48" s="44">
        <v>8.5500000000000007</v>
      </c>
      <c r="O48" s="44">
        <v>8.09</v>
      </c>
      <c r="P48" s="44">
        <v>7.68</v>
      </c>
      <c r="Q48" s="44">
        <v>7.33</v>
      </c>
      <c r="R48" s="44">
        <v>7.02</v>
      </c>
      <c r="S48" s="44">
        <v>6.75</v>
      </c>
      <c r="T48" s="44">
        <v>6.51</v>
      </c>
      <c r="U48" s="44">
        <v>6.3</v>
      </c>
      <c r="V48" s="44">
        <v>6.11</v>
      </c>
      <c r="W48" s="44">
        <v>5.94</v>
      </c>
      <c r="X48" s="44">
        <v>5.78</v>
      </c>
      <c r="Y48" s="44">
        <v>5.64</v>
      </c>
      <c r="Z48" s="44">
        <v>5.52</v>
      </c>
      <c r="AA48" s="44">
        <v>5.4</v>
      </c>
      <c r="AB48" s="44">
        <v>5.3</v>
      </c>
      <c r="AC48" s="44">
        <v>5.2</v>
      </c>
      <c r="AD48" s="44">
        <v>5.12</v>
      </c>
      <c r="AE48" s="44">
        <v>5.04</v>
      </c>
      <c r="AF48" s="44">
        <v>4.99</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5">
      <c r="A49" s="43">
        <v>38</v>
      </c>
      <c r="B49" s="44">
        <v>90.63</v>
      </c>
      <c r="C49" s="44">
        <v>46.17</v>
      </c>
      <c r="D49" s="44">
        <v>31.36</v>
      </c>
      <c r="E49" s="44">
        <v>23.96</v>
      </c>
      <c r="F49" s="44">
        <v>19.52</v>
      </c>
      <c r="G49" s="44">
        <v>16.57</v>
      </c>
      <c r="H49" s="44">
        <v>14.46</v>
      </c>
      <c r="I49" s="44">
        <v>12.89</v>
      </c>
      <c r="J49" s="44">
        <v>11.67</v>
      </c>
      <c r="K49" s="44">
        <v>10.69</v>
      </c>
      <c r="L49" s="44">
        <v>9.9</v>
      </c>
      <c r="M49" s="44">
        <v>9.24</v>
      </c>
      <c r="N49" s="44">
        <v>8.68</v>
      </c>
      <c r="O49" s="44">
        <v>8.2100000000000009</v>
      </c>
      <c r="P49" s="44">
        <v>7.8</v>
      </c>
      <c r="Q49" s="44">
        <v>7.44</v>
      </c>
      <c r="R49" s="44">
        <v>7.13</v>
      </c>
      <c r="S49" s="44">
        <v>6.86</v>
      </c>
      <c r="T49" s="44">
        <v>6.62</v>
      </c>
      <c r="U49" s="44">
        <v>6.4</v>
      </c>
      <c r="V49" s="44">
        <v>6.21</v>
      </c>
      <c r="W49" s="44">
        <v>6.03</v>
      </c>
      <c r="X49" s="44">
        <v>5.88</v>
      </c>
      <c r="Y49" s="44">
        <v>5.74</v>
      </c>
      <c r="Z49" s="44">
        <v>5.61</v>
      </c>
      <c r="AA49" s="44">
        <v>5.5</v>
      </c>
      <c r="AB49" s="44">
        <v>5.39</v>
      </c>
      <c r="AC49" s="44">
        <v>5.3</v>
      </c>
      <c r="AD49" s="44">
        <v>5.21</v>
      </c>
      <c r="AE49" s="44">
        <v>5.16</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5">
      <c r="A50" s="43">
        <v>39</v>
      </c>
      <c r="B50" s="44">
        <v>91.88</v>
      </c>
      <c r="C50" s="44">
        <v>46.81</v>
      </c>
      <c r="D50" s="44">
        <v>31.79</v>
      </c>
      <c r="E50" s="44">
        <v>24.29</v>
      </c>
      <c r="F50" s="44">
        <v>19.79</v>
      </c>
      <c r="G50" s="44">
        <v>16.8</v>
      </c>
      <c r="H50" s="44">
        <v>14.67</v>
      </c>
      <c r="I50" s="44">
        <v>13.07</v>
      </c>
      <c r="J50" s="44">
        <v>11.83</v>
      </c>
      <c r="K50" s="44">
        <v>10.85</v>
      </c>
      <c r="L50" s="44">
        <v>10.039999999999999</v>
      </c>
      <c r="M50" s="44">
        <v>9.3699999999999992</v>
      </c>
      <c r="N50" s="44">
        <v>8.81</v>
      </c>
      <c r="O50" s="44">
        <v>8.33</v>
      </c>
      <c r="P50" s="44">
        <v>7.92</v>
      </c>
      <c r="Q50" s="44">
        <v>7.56</v>
      </c>
      <c r="R50" s="44">
        <v>7.24</v>
      </c>
      <c r="S50" s="44">
        <v>6.97</v>
      </c>
      <c r="T50" s="44">
        <v>6.72</v>
      </c>
      <c r="U50" s="44">
        <v>6.51</v>
      </c>
      <c r="V50" s="44">
        <v>6.31</v>
      </c>
      <c r="W50" s="44">
        <v>6.14</v>
      </c>
      <c r="X50" s="44">
        <v>5.98</v>
      </c>
      <c r="Y50" s="44">
        <v>5.84</v>
      </c>
      <c r="Z50" s="44">
        <v>5.71</v>
      </c>
      <c r="AA50" s="44">
        <v>5.6</v>
      </c>
      <c r="AB50" s="44">
        <v>5.5</v>
      </c>
      <c r="AC50" s="44">
        <v>5.4</v>
      </c>
      <c r="AD50" s="44">
        <v>5.34</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5">
      <c r="A51" s="43">
        <v>40</v>
      </c>
      <c r="B51" s="44">
        <v>93.15</v>
      </c>
      <c r="C51" s="44">
        <v>47.46</v>
      </c>
      <c r="D51" s="44">
        <v>32.24</v>
      </c>
      <c r="E51" s="44">
        <v>24.63</v>
      </c>
      <c r="F51" s="44">
        <v>20.07</v>
      </c>
      <c r="G51" s="44">
        <v>17.04</v>
      </c>
      <c r="H51" s="44">
        <v>14.88</v>
      </c>
      <c r="I51" s="44">
        <v>13.26</v>
      </c>
      <c r="J51" s="44">
        <v>12</v>
      </c>
      <c r="K51" s="44">
        <v>11</v>
      </c>
      <c r="L51" s="44">
        <v>10.19</v>
      </c>
      <c r="M51" s="44">
        <v>9.51</v>
      </c>
      <c r="N51" s="44">
        <v>8.94</v>
      </c>
      <c r="O51" s="44">
        <v>8.4600000000000009</v>
      </c>
      <c r="P51" s="44">
        <v>8.0399999999999991</v>
      </c>
      <c r="Q51" s="44">
        <v>7.68</v>
      </c>
      <c r="R51" s="44">
        <v>7.36</v>
      </c>
      <c r="S51" s="44">
        <v>7.08</v>
      </c>
      <c r="T51" s="44">
        <v>6.84</v>
      </c>
      <c r="U51" s="44">
        <v>6.62</v>
      </c>
      <c r="V51" s="44">
        <v>6.42</v>
      </c>
      <c r="W51" s="44">
        <v>6.25</v>
      </c>
      <c r="X51" s="44">
        <v>6.09</v>
      </c>
      <c r="Y51" s="44">
        <v>5.95</v>
      </c>
      <c r="Z51" s="44">
        <v>5.82</v>
      </c>
      <c r="AA51" s="44">
        <v>5.71</v>
      </c>
      <c r="AB51" s="44">
        <v>5.6</v>
      </c>
      <c r="AC51" s="44">
        <v>5.53</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5">
      <c r="A52" s="43">
        <v>41</v>
      </c>
      <c r="B52" s="44">
        <v>94.44</v>
      </c>
      <c r="C52" s="44">
        <v>48.12</v>
      </c>
      <c r="D52" s="44">
        <v>32.69</v>
      </c>
      <c r="E52" s="44">
        <v>24.98</v>
      </c>
      <c r="F52" s="44">
        <v>20.36</v>
      </c>
      <c r="G52" s="44">
        <v>17.28</v>
      </c>
      <c r="H52" s="44">
        <v>15.09</v>
      </c>
      <c r="I52" s="44">
        <v>13.45</v>
      </c>
      <c r="J52" s="44">
        <v>12.18</v>
      </c>
      <c r="K52" s="44">
        <v>11.17</v>
      </c>
      <c r="L52" s="44">
        <v>10.34</v>
      </c>
      <c r="M52" s="44">
        <v>9.66</v>
      </c>
      <c r="N52" s="44">
        <v>9.08</v>
      </c>
      <c r="O52" s="44">
        <v>8.59</v>
      </c>
      <c r="P52" s="44">
        <v>8.17</v>
      </c>
      <c r="Q52" s="44">
        <v>7.8</v>
      </c>
      <c r="R52" s="44">
        <v>7.48</v>
      </c>
      <c r="S52" s="44">
        <v>7.2</v>
      </c>
      <c r="T52" s="44">
        <v>6.95</v>
      </c>
      <c r="U52" s="44">
        <v>6.73</v>
      </c>
      <c r="V52" s="44">
        <v>6.54</v>
      </c>
      <c r="W52" s="44">
        <v>6.36</v>
      </c>
      <c r="X52" s="44">
        <v>6.2</v>
      </c>
      <c r="Y52" s="44">
        <v>6.06</v>
      </c>
      <c r="Z52" s="44">
        <v>5.93</v>
      </c>
      <c r="AA52" s="44">
        <v>5.82</v>
      </c>
      <c r="AB52" s="44">
        <v>5.73</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5">
      <c r="A53" s="43">
        <v>42</v>
      </c>
      <c r="B53" s="44">
        <v>95.76</v>
      </c>
      <c r="C53" s="44">
        <v>48.79</v>
      </c>
      <c r="D53" s="44">
        <v>33.15</v>
      </c>
      <c r="E53" s="44">
        <v>25.33</v>
      </c>
      <c r="F53" s="44">
        <v>20.65</v>
      </c>
      <c r="G53" s="44">
        <v>17.53</v>
      </c>
      <c r="H53" s="44">
        <v>15.31</v>
      </c>
      <c r="I53" s="44">
        <v>13.65</v>
      </c>
      <c r="J53" s="44">
        <v>12.36</v>
      </c>
      <c r="K53" s="44">
        <v>11.34</v>
      </c>
      <c r="L53" s="44">
        <v>10.5</v>
      </c>
      <c r="M53" s="44">
        <v>9.81</v>
      </c>
      <c r="N53" s="44">
        <v>9.2200000000000006</v>
      </c>
      <c r="O53" s="44">
        <v>8.73</v>
      </c>
      <c r="P53" s="44">
        <v>8.3000000000000007</v>
      </c>
      <c r="Q53" s="44">
        <v>7.93</v>
      </c>
      <c r="R53" s="44">
        <v>7.61</v>
      </c>
      <c r="S53" s="44">
        <v>7.33</v>
      </c>
      <c r="T53" s="44">
        <v>7.08</v>
      </c>
      <c r="U53" s="44">
        <v>6.85</v>
      </c>
      <c r="V53" s="44">
        <v>6.66</v>
      </c>
      <c r="W53" s="44">
        <v>6.48</v>
      </c>
      <c r="X53" s="44">
        <v>6.32</v>
      </c>
      <c r="Y53" s="44">
        <v>6.18</v>
      </c>
      <c r="Z53" s="44">
        <v>6.05</v>
      </c>
      <c r="AA53" s="44">
        <v>5.95</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5">
      <c r="A54" s="43">
        <v>43</v>
      </c>
      <c r="B54" s="44">
        <v>97.09</v>
      </c>
      <c r="C54" s="44">
        <v>49.48</v>
      </c>
      <c r="D54" s="44">
        <v>33.619999999999997</v>
      </c>
      <c r="E54" s="44">
        <v>25.69</v>
      </c>
      <c r="F54" s="44">
        <v>20.95</v>
      </c>
      <c r="G54" s="44">
        <v>17.79</v>
      </c>
      <c r="H54" s="44">
        <v>15.54</v>
      </c>
      <c r="I54" s="44">
        <v>13.85</v>
      </c>
      <c r="J54" s="44">
        <v>12.55</v>
      </c>
      <c r="K54" s="44">
        <v>11.51</v>
      </c>
      <c r="L54" s="44">
        <v>10.66</v>
      </c>
      <c r="M54" s="44">
        <v>9.9600000000000009</v>
      </c>
      <c r="N54" s="44">
        <v>9.3699999999999992</v>
      </c>
      <c r="O54" s="44">
        <v>8.8699999999999992</v>
      </c>
      <c r="P54" s="44">
        <v>8.44</v>
      </c>
      <c r="Q54" s="44">
        <v>8.07</v>
      </c>
      <c r="R54" s="44">
        <v>7.74</v>
      </c>
      <c r="S54" s="44">
        <v>7.46</v>
      </c>
      <c r="T54" s="44">
        <v>7.21</v>
      </c>
      <c r="U54" s="44">
        <v>6.98</v>
      </c>
      <c r="V54" s="44">
        <v>6.78</v>
      </c>
      <c r="W54" s="44">
        <v>6.61</v>
      </c>
      <c r="X54" s="44">
        <v>6.45</v>
      </c>
      <c r="Y54" s="44">
        <v>6.31</v>
      </c>
      <c r="Z54" s="44">
        <v>6.19</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5">
      <c r="A55" s="43">
        <v>44</v>
      </c>
      <c r="B55" s="44">
        <v>98.44</v>
      </c>
      <c r="C55" s="44">
        <v>50.17</v>
      </c>
      <c r="D55" s="44">
        <v>34.090000000000003</v>
      </c>
      <c r="E55" s="44">
        <v>26.06</v>
      </c>
      <c r="F55" s="44">
        <v>21.25</v>
      </c>
      <c r="G55" s="44">
        <v>18.05</v>
      </c>
      <c r="H55" s="44">
        <v>15.77</v>
      </c>
      <c r="I55" s="44">
        <v>14.06</v>
      </c>
      <c r="J55" s="44">
        <v>12.74</v>
      </c>
      <c r="K55" s="44">
        <v>11.69</v>
      </c>
      <c r="L55" s="44">
        <v>10.83</v>
      </c>
      <c r="M55" s="44">
        <v>10.119999999999999</v>
      </c>
      <c r="N55" s="44">
        <v>9.5299999999999994</v>
      </c>
      <c r="O55" s="44">
        <v>9.02</v>
      </c>
      <c r="P55" s="44">
        <v>8.58</v>
      </c>
      <c r="Q55" s="44">
        <v>8.2100000000000009</v>
      </c>
      <c r="R55" s="44">
        <v>7.88</v>
      </c>
      <c r="S55" s="44">
        <v>7.59</v>
      </c>
      <c r="T55" s="44">
        <v>7.34</v>
      </c>
      <c r="U55" s="44">
        <v>7.12</v>
      </c>
      <c r="V55" s="44">
        <v>6.92</v>
      </c>
      <c r="W55" s="44">
        <v>6.74</v>
      </c>
      <c r="X55" s="44">
        <v>6.58</v>
      </c>
      <c r="Y55" s="44">
        <v>6.45</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5">
      <c r="A56" s="43">
        <v>45</v>
      </c>
      <c r="B56" s="44">
        <v>99.81</v>
      </c>
      <c r="C56" s="44">
        <v>50.87</v>
      </c>
      <c r="D56" s="44">
        <v>34.57</v>
      </c>
      <c r="E56" s="44">
        <v>26.43</v>
      </c>
      <c r="F56" s="44">
        <v>21.56</v>
      </c>
      <c r="G56" s="44">
        <v>18.309999999999999</v>
      </c>
      <c r="H56" s="44">
        <v>16</v>
      </c>
      <c r="I56" s="44">
        <v>14.27</v>
      </c>
      <c r="J56" s="44">
        <v>12.94</v>
      </c>
      <c r="K56" s="44">
        <v>11.87</v>
      </c>
      <c r="L56" s="44">
        <v>11</v>
      </c>
      <c r="M56" s="44">
        <v>10.29</v>
      </c>
      <c r="N56" s="44">
        <v>9.68</v>
      </c>
      <c r="O56" s="44">
        <v>9.17</v>
      </c>
      <c r="P56" s="44">
        <v>8.74</v>
      </c>
      <c r="Q56" s="44">
        <v>8.36</v>
      </c>
      <c r="R56" s="44">
        <v>8.0299999999999994</v>
      </c>
      <c r="S56" s="44">
        <v>7.74</v>
      </c>
      <c r="T56" s="44">
        <v>7.48</v>
      </c>
      <c r="U56" s="44">
        <v>7.26</v>
      </c>
      <c r="V56" s="44">
        <v>7.06</v>
      </c>
      <c r="W56" s="44">
        <v>6.88</v>
      </c>
      <c r="X56" s="44">
        <v>6.73</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5">
      <c r="A57" s="43">
        <v>46</v>
      </c>
      <c r="B57" s="44">
        <v>101.19</v>
      </c>
      <c r="C57" s="44">
        <v>51.59</v>
      </c>
      <c r="D57" s="44">
        <v>35.06</v>
      </c>
      <c r="E57" s="44">
        <v>26.81</v>
      </c>
      <c r="F57" s="44">
        <v>21.87</v>
      </c>
      <c r="G57" s="44">
        <v>18.579999999999998</v>
      </c>
      <c r="H57" s="44">
        <v>16.239999999999998</v>
      </c>
      <c r="I57" s="44">
        <v>14.49</v>
      </c>
      <c r="J57" s="44">
        <v>13.14</v>
      </c>
      <c r="K57" s="44">
        <v>12.06</v>
      </c>
      <c r="L57" s="44">
        <v>11.18</v>
      </c>
      <c r="M57" s="44">
        <v>10.46</v>
      </c>
      <c r="N57" s="44">
        <v>9.85</v>
      </c>
      <c r="O57" s="44">
        <v>9.34</v>
      </c>
      <c r="P57" s="44">
        <v>8.89</v>
      </c>
      <c r="Q57" s="44">
        <v>8.51</v>
      </c>
      <c r="R57" s="44">
        <v>8.18</v>
      </c>
      <c r="S57" s="44">
        <v>7.89</v>
      </c>
      <c r="T57" s="44">
        <v>7.63</v>
      </c>
      <c r="U57" s="44">
        <v>7.41</v>
      </c>
      <c r="V57" s="44">
        <v>7.21</v>
      </c>
      <c r="W57" s="44">
        <v>7.04</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5">
      <c r="A58" s="43">
        <v>47</v>
      </c>
      <c r="B58" s="44">
        <v>102.6</v>
      </c>
      <c r="C58" s="44">
        <v>52.31</v>
      </c>
      <c r="D58" s="44">
        <v>35.57</v>
      </c>
      <c r="E58" s="44">
        <v>27.21</v>
      </c>
      <c r="F58" s="44">
        <v>22.2</v>
      </c>
      <c r="G58" s="44">
        <v>18.87</v>
      </c>
      <c r="H58" s="44">
        <v>16.489999999999998</v>
      </c>
      <c r="I58" s="44">
        <v>14.72</v>
      </c>
      <c r="J58" s="44">
        <v>13.35</v>
      </c>
      <c r="K58" s="44">
        <v>12.26</v>
      </c>
      <c r="L58" s="44">
        <v>11.37</v>
      </c>
      <c r="M58" s="44">
        <v>10.64</v>
      </c>
      <c r="N58" s="44">
        <v>10.029999999999999</v>
      </c>
      <c r="O58" s="44">
        <v>9.51</v>
      </c>
      <c r="P58" s="44">
        <v>9.06</v>
      </c>
      <c r="Q58" s="44">
        <v>8.68</v>
      </c>
      <c r="R58" s="44">
        <v>8.34</v>
      </c>
      <c r="S58" s="44">
        <v>8.0500000000000007</v>
      </c>
      <c r="T58" s="44">
        <v>7.79</v>
      </c>
      <c r="U58" s="44">
        <v>7.56</v>
      </c>
      <c r="V58" s="44">
        <v>7.37</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5">
      <c r="A59" s="43">
        <v>48</v>
      </c>
      <c r="B59" s="44">
        <v>104.03</v>
      </c>
      <c r="C59" s="44">
        <v>53.06</v>
      </c>
      <c r="D59" s="44">
        <v>36.08</v>
      </c>
      <c r="E59" s="44">
        <v>27.6</v>
      </c>
      <c r="F59" s="44">
        <v>22.53</v>
      </c>
      <c r="G59" s="44">
        <v>19.149999999999999</v>
      </c>
      <c r="H59" s="44">
        <v>16.75</v>
      </c>
      <c r="I59" s="44">
        <v>14.96</v>
      </c>
      <c r="J59" s="44">
        <v>13.57</v>
      </c>
      <c r="K59" s="44">
        <v>12.47</v>
      </c>
      <c r="L59" s="44">
        <v>11.57</v>
      </c>
      <c r="M59" s="44">
        <v>10.83</v>
      </c>
      <c r="N59" s="44">
        <v>10.210000000000001</v>
      </c>
      <c r="O59" s="44">
        <v>9.69</v>
      </c>
      <c r="P59" s="44">
        <v>9.24</v>
      </c>
      <c r="Q59" s="44">
        <v>8.85</v>
      </c>
      <c r="R59" s="44">
        <v>8.51</v>
      </c>
      <c r="S59" s="44">
        <v>8.2200000000000006</v>
      </c>
      <c r="T59" s="44">
        <v>7.96</v>
      </c>
      <c r="U59" s="44">
        <v>7.74</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5">
      <c r="A60" s="43">
        <v>49</v>
      </c>
      <c r="B60" s="44">
        <v>105.46</v>
      </c>
      <c r="C60" s="44">
        <v>53.8</v>
      </c>
      <c r="D60" s="44">
        <v>36.590000000000003</v>
      </c>
      <c r="E60" s="44">
        <v>28</v>
      </c>
      <c r="F60" s="44">
        <v>22.86</v>
      </c>
      <c r="G60" s="44">
        <v>19.45</v>
      </c>
      <c r="H60" s="44">
        <v>17.010000000000002</v>
      </c>
      <c r="I60" s="44">
        <v>15.2</v>
      </c>
      <c r="J60" s="44">
        <v>13.79</v>
      </c>
      <c r="K60" s="44">
        <v>12.68</v>
      </c>
      <c r="L60" s="44">
        <v>11.77</v>
      </c>
      <c r="M60" s="44">
        <v>11.03</v>
      </c>
      <c r="N60" s="44">
        <v>10.4</v>
      </c>
      <c r="O60" s="44">
        <v>9.8699999999999992</v>
      </c>
      <c r="P60" s="44">
        <v>9.42</v>
      </c>
      <c r="Q60" s="44">
        <v>9.0299999999999994</v>
      </c>
      <c r="R60" s="44">
        <v>8.69</v>
      </c>
      <c r="S60" s="44">
        <v>8.39</v>
      </c>
      <c r="T60" s="44">
        <v>8.14</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5">
      <c r="A61" s="43">
        <v>50</v>
      </c>
      <c r="B61" s="44">
        <v>106.9</v>
      </c>
      <c r="C61" s="44">
        <v>54.55</v>
      </c>
      <c r="D61" s="44">
        <v>37.11</v>
      </c>
      <c r="E61" s="44">
        <v>28.41</v>
      </c>
      <c r="F61" s="44">
        <v>23.21</v>
      </c>
      <c r="G61" s="44">
        <v>19.75</v>
      </c>
      <c r="H61" s="44">
        <v>17.28</v>
      </c>
      <c r="I61" s="44">
        <v>15.45</v>
      </c>
      <c r="J61" s="44">
        <v>14.03</v>
      </c>
      <c r="K61" s="44">
        <v>12.9</v>
      </c>
      <c r="L61" s="44">
        <v>11.99</v>
      </c>
      <c r="M61" s="44">
        <v>11.23</v>
      </c>
      <c r="N61" s="44">
        <v>10.6</v>
      </c>
      <c r="O61" s="44">
        <v>10.07</v>
      </c>
      <c r="P61" s="44">
        <v>9.61</v>
      </c>
      <c r="Q61" s="44">
        <v>9.2200000000000006</v>
      </c>
      <c r="R61" s="44">
        <v>8.8800000000000008</v>
      </c>
      <c r="S61" s="44">
        <v>8.59</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5">
      <c r="A62" s="43">
        <v>51</v>
      </c>
      <c r="B62" s="44">
        <v>108.35</v>
      </c>
      <c r="C62" s="44">
        <v>55.31</v>
      </c>
      <c r="D62" s="44">
        <v>37.65</v>
      </c>
      <c r="E62" s="44">
        <v>28.83</v>
      </c>
      <c r="F62" s="44">
        <v>23.56</v>
      </c>
      <c r="G62" s="44">
        <v>20.059999999999999</v>
      </c>
      <c r="H62" s="44">
        <v>17.57</v>
      </c>
      <c r="I62" s="44">
        <v>15.71</v>
      </c>
      <c r="J62" s="44">
        <v>14.27</v>
      </c>
      <c r="K62" s="44">
        <v>13.13</v>
      </c>
      <c r="L62" s="44">
        <v>12.21</v>
      </c>
      <c r="M62" s="44">
        <v>11.45</v>
      </c>
      <c r="N62" s="44">
        <v>10.81</v>
      </c>
      <c r="O62" s="44">
        <v>10.27</v>
      </c>
      <c r="P62" s="44">
        <v>9.81</v>
      </c>
      <c r="Q62" s="44">
        <v>9.42</v>
      </c>
      <c r="R62" s="44">
        <v>9.08</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5">
      <c r="A63" s="43">
        <v>52</v>
      </c>
      <c r="B63" s="44">
        <v>109.83</v>
      </c>
      <c r="C63" s="44">
        <v>56.09</v>
      </c>
      <c r="D63" s="44">
        <v>38.200000000000003</v>
      </c>
      <c r="E63" s="44">
        <v>29.27</v>
      </c>
      <c r="F63" s="44">
        <v>23.93</v>
      </c>
      <c r="G63" s="44">
        <v>20.38</v>
      </c>
      <c r="H63" s="44">
        <v>17.86</v>
      </c>
      <c r="I63" s="44">
        <v>15.98</v>
      </c>
      <c r="J63" s="44">
        <v>14.53</v>
      </c>
      <c r="K63" s="44">
        <v>13.38</v>
      </c>
      <c r="L63" s="44">
        <v>12.45</v>
      </c>
      <c r="M63" s="44">
        <v>11.68</v>
      </c>
      <c r="N63" s="44">
        <v>11.03</v>
      </c>
      <c r="O63" s="44">
        <v>10.49</v>
      </c>
      <c r="P63" s="44">
        <v>10.029999999999999</v>
      </c>
      <c r="Q63" s="44">
        <v>9.6300000000000008</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5">
      <c r="A64" s="43">
        <v>53</v>
      </c>
      <c r="B64" s="44">
        <v>111.33</v>
      </c>
      <c r="C64" s="44">
        <v>56.88</v>
      </c>
      <c r="D64" s="44">
        <v>38.76</v>
      </c>
      <c r="E64" s="44">
        <v>29.71</v>
      </c>
      <c r="F64" s="44">
        <v>24.31</v>
      </c>
      <c r="G64" s="44">
        <v>20.72</v>
      </c>
      <c r="H64" s="44">
        <v>18.16</v>
      </c>
      <c r="I64" s="44">
        <v>16.260000000000002</v>
      </c>
      <c r="J64" s="44">
        <v>14.8</v>
      </c>
      <c r="K64" s="44">
        <v>13.63</v>
      </c>
      <c r="L64" s="44">
        <v>12.69</v>
      </c>
      <c r="M64" s="44">
        <v>11.91</v>
      </c>
      <c r="N64" s="44">
        <v>11.26</v>
      </c>
      <c r="O64" s="44">
        <v>10.72</v>
      </c>
      <c r="P64" s="44">
        <v>10.26</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5">
      <c r="A65" s="43">
        <v>54</v>
      </c>
      <c r="B65" s="44">
        <v>112.83</v>
      </c>
      <c r="C65" s="44">
        <v>57.68</v>
      </c>
      <c r="D65" s="44">
        <v>39.32</v>
      </c>
      <c r="E65" s="44">
        <v>30.16</v>
      </c>
      <c r="F65" s="44">
        <v>24.69</v>
      </c>
      <c r="G65" s="44">
        <v>21.06</v>
      </c>
      <c r="H65" s="44">
        <v>18.48</v>
      </c>
      <c r="I65" s="44">
        <v>16.559999999999999</v>
      </c>
      <c r="J65" s="44">
        <v>15.07</v>
      </c>
      <c r="K65" s="44">
        <v>13.89</v>
      </c>
      <c r="L65" s="44">
        <v>12.94</v>
      </c>
      <c r="M65" s="44">
        <v>12.16</v>
      </c>
      <c r="N65" s="44">
        <v>11.5</v>
      </c>
      <c r="O65" s="44">
        <v>10.96</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5">
      <c r="A66" s="43">
        <v>55</v>
      </c>
      <c r="B66" s="44">
        <v>114.34</v>
      </c>
      <c r="C66" s="44">
        <v>58.48</v>
      </c>
      <c r="D66" s="44">
        <v>39.89</v>
      </c>
      <c r="E66" s="44">
        <v>30.63</v>
      </c>
      <c r="F66" s="44">
        <v>25.09</v>
      </c>
      <c r="G66" s="44">
        <v>21.41</v>
      </c>
      <c r="H66" s="44">
        <v>18.8</v>
      </c>
      <c r="I66" s="44">
        <v>16.86</v>
      </c>
      <c r="J66" s="44">
        <v>15.35</v>
      </c>
      <c r="K66" s="44">
        <v>14.16</v>
      </c>
      <c r="L66" s="44">
        <v>13.2</v>
      </c>
      <c r="M66" s="44">
        <v>12.41</v>
      </c>
      <c r="N66" s="44">
        <v>11.77</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5">
      <c r="A67" s="43">
        <v>56</v>
      </c>
      <c r="B67" s="44">
        <v>115.89</v>
      </c>
      <c r="C67" s="44">
        <v>59.31</v>
      </c>
      <c r="D67" s="44">
        <v>40.49</v>
      </c>
      <c r="E67" s="44">
        <v>31.11</v>
      </c>
      <c r="F67" s="44">
        <v>25.5</v>
      </c>
      <c r="G67" s="44">
        <v>21.78</v>
      </c>
      <c r="H67" s="44">
        <v>19.14</v>
      </c>
      <c r="I67" s="44">
        <v>17.170000000000002</v>
      </c>
      <c r="J67" s="44">
        <v>15.65</v>
      </c>
      <c r="K67" s="44">
        <v>14.45</v>
      </c>
      <c r="L67" s="44">
        <v>13.48</v>
      </c>
      <c r="M67" s="44">
        <v>12.7</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5">
      <c r="A68" s="43">
        <v>57</v>
      </c>
      <c r="B68" s="44">
        <v>117.49</v>
      </c>
      <c r="C68" s="44">
        <v>60.19</v>
      </c>
      <c r="D68" s="44">
        <v>41.12</v>
      </c>
      <c r="E68" s="44">
        <v>31.62</v>
      </c>
      <c r="F68" s="44">
        <v>25.94</v>
      </c>
      <c r="G68" s="44">
        <v>22.17</v>
      </c>
      <c r="H68" s="44">
        <v>19.489999999999998</v>
      </c>
      <c r="I68" s="44">
        <v>17.489999999999998</v>
      </c>
      <c r="J68" s="44">
        <v>15.96</v>
      </c>
      <c r="K68" s="44">
        <v>14.75</v>
      </c>
      <c r="L68" s="44">
        <v>13.79</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5">
      <c r="A69" s="43">
        <v>58</v>
      </c>
      <c r="B69" s="44">
        <v>119.17</v>
      </c>
      <c r="C69" s="44">
        <v>61.09</v>
      </c>
      <c r="D69" s="44">
        <v>41.78</v>
      </c>
      <c r="E69" s="44">
        <v>32.14</v>
      </c>
      <c r="F69" s="44">
        <v>26.39</v>
      </c>
      <c r="G69" s="44">
        <v>22.56</v>
      </c>
      <c r="H69" s="44">
        <v>19.850000000000001</v>
      </c>
      <c r="I69" s="44">
        <v>17.84</v>
      </c>
      <c r="J69" s="44">
        <v>16.29</v>
      </c>
      <c r="K69" s="44">
        <v>15.09</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5">
      <c r="A70" s="43">
        <v>59</v>
      </c>
      <c r="B70" s="44">
        <v>120.92</v>
      </c>
      <c r="C70" s="44">
        <v>62.04</v>
      </c>
      <c r="D70" s="44">
        <v>42.45</v>
      </c>
      <c r="E70" s="44">
        <v>32.69</v>
      </c>
      <c r="F70" s="44">
        <v>26.84</v>
      </c>
      <c r="G70" s="44">
        <v>22.97</v>
      </c>
      <c r="H70" s="44">
        <v>20.23</v>
      </c>
      <c r="I70" s="44">
        <v>18.190000000000001</v>
      </c>
      <c r="J70" s="44">
        <v>16.66</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5">
      <c r="A71" s="43">
        <v>60</v>
      </c>
      <c r="B71" s="44">
        <v>122.76</v>
      </c>
      <c r="C71" s="44">
        <v>63.03</v>
      </c>
      <c r="D71" s="44">
        <v>43.15</v>
      </c>
      <c r="E71" s="44">
        <v>33.24</v>
      </c>
      <c r="F71" s="44">
        <v>27.32</v>
      </c>
      <c r="G71" s="44">
        <v>23.41</v>
      </c>
      <c r="H71" s="44">
        <v>20.63</v>
      </c>
      <c r="I71" s="44">
        <v>18.62</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5">
      <c r="A72" s="43">
        <v>61</v>
      </c>
      <c r="B72" s="44">
        <v>124.69</v>
      </c>
      <c r="C72" s="44">
        <v>64.05</v>
      </c>
      <c r="D72" s="44">
        <v>43.88</v>
      </c>
      <c r="E72" s="44">
        <v>33.83</v>
      </c>
      <c r="F72" s="44">
        <v>27.84</v>
      </c>
      <c r="G72" s="44">
        <v>23.87</v>
      </c>
      <c r="H72" s="44">
        <v>21.11</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5">
      <c r="A73" s="43">
        <v>62</v>
      </c>
      <c r="B73" s="44">
        <v>126.75</v>
      </c>
      <c r="C73" s="44">
        <v>65.150000000000006</v>
      </c>
      <c r="D73" s="44">
        <v>44.67</v>
      </c>
      <c r="E73" s="44">
        <v>34.49</v>
      </c>
      <c r="F73" s="44">
        <v>28.41</v>
      </c>
      <c r="G73" s="44">
        <v>24.43</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5">
      <c r="A74" s="43">
        <v>63</v>
      </c>
      <c r="B74" s="44">
        <v>128.99</v>
      </c>
      <c r="C74" s="44">
        <v>66.39</v>
      </c>
      <c r="D74" s="44">
        <v>45.59</v>
      </c>
      <c r="E74" s="44">
        <v>35.24</v>
      </c>
      <c r="F74" s="44">
        <v>29.07</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5">
      <c r="A75" s="43">
        <v>64</v>
      </c>
      <c r="B75" s="44">
        <v>131.53</v>
      </c>
      <c r="C75" s="44">
        <v>67.8</v>
      </c>
      <c r="D75" s="44">
        <v>46.63</v>
      </c>
      <c r="E75" s="44">
        <v>36.06</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5">
      <c r="A76" s="43">
        <v>65</v>
      </c>
      <c r="B76" s="44">
        <v>134.35</v>
      </c>
      <c r="C76" s="44">
        <v>69.349999999999994</v>
      </c>
      <c r="D76" s="44">
        <v>47.71</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5">
      <c r="A77" s="43">
        <v>66</v>
      </c>
      <c r="B77" s="44">
        <v>137.38999999999999</v>
      </c>
      <c r="C77" s="44">
        <v>70.959999999999994</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5">
      <c r="A78" s="43">
        <v>67</v>
      </c>
      <c r="B78" s="44">
        <v>140.57</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mVhHHO2GvS4PKcrdKe3cqT4b3HNdQFAr2ynvw1Ode13w6j/Xc0HkZFnrxFVW9l43aVEK7LiGxemnGJZZhthayg==" saltValue="YkIUAwSmbSd5ZLia3b3ANA==" spinCount="100000" sheet="1" objects="1" scenarios="1"/>
  <conditionalFormatting sqref="A6:A21">
    <cfRule type="expression" dxfId="67" priority="1" stopIfTrue="1">
      <formula>MOD(ROW(),2)=0</formula>
    </cfRule>
    <cfRule type="expression" dxfId="66" priority="2" stopIfTrue="1">
      <formula>MOD(ROW(),2)&lt;&gt;0</formula>
    </cfRule>
  </conditionalFormatting>
  <conditionalFormatting sqref="B6:M21">
    <cfRule type="expression" dxfId="65" priority="3" stopIfTrue="1">
      <formula>MOD(ROW(),2)=0</formula>
    </cfRule>
    <cfRule type="expression" dxfId="64" priority="4" stopIfTrue="1">
      <formula>MOD(ROW(),2)&lt;&gt;0</formula>
    </cfRule>
  </conditionalFormatting>
  <conditionalFormatting sqref="A26:A78">
    <cfRule type="expression" dxfId="63" priority="5" stopIfTrue="1">
      <formula>MOD(ROW(),2)=0</formula>
    </cfRule>
    <cfRule type="expression" dxfId="62" priority="6" stopIfTrue="1">
      <formula>MOD(ROW(),2)&lt;&gt;0</formula>
    </cfRule>
  </conditionalFormatting>
  <conditionalFormatting sqref="B26:BA78">
    <cfRule type="expression" dxfId="61" priority="7" stopIfTrue="1">
      <formula>MOD(ROW(),2)=0</formula>
    </cfRule>
    <cfRule type="expression" dxfId="60"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FC90-8644-4137-A4B5-55121A5953CD}">
  <sheetPr codeName="Sheet71"/>
  <dimension ref="A1:BA78"/>
  <sheetViews>
    <sheetView workbookViewId="0">
      <selection activeCell="B17" sqref="B17"/>
    </sheetView>
  </sheetViews>
  <sheetFormatPr defaultRowHeight="12.5" x14ac:dyDescent="0.25"/>
  <cols>
    <col min="1" max="1" width="31.54296875" customWidth="1"/>
    <col min="2" max="53"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Added pension - x-720</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333</v>
      </c>
      <c r="C8" s="49"/>
      <c r="D8" s="49"/>
      <c r="E8" s="49"/>
      <c r="F8" s="49"/>
      <c r="G8" s="49"/>
      <c r="H8" s="49"/>
      <c r="I8" s="49"/>
      <c r="J8" s="49"/>
      <c r="K8" s="49"/>
      <c r="L8" s="49"/>
      <c r="M8" s="49"/>
    </row>
    <row r="9" spans="1:13" x14ac:dyDescent="0.25">
      <c r="A9" s="40" t="s">
        <v>150</v>
      </c>
      <c r="B9" s="49" t="s">
        <v>311</v>
      </c>
      <c r="C9" s="49"/>
      <c r="D9" s="49"/>
      <c r="E9" s="49"/>
      <c r="F9" s="49"/>
      <c r="G9" s="49"/>
      <c r="H9" s="49"/>
      <c r="I9" s="49"/>
      <c r="J9" s="49"/>
      <c r="K9" s="49"/>
      <c r="L9" s="49"/>
      <c r="M9" s="49"/>
    </row>
    <row r="10" spans="1:13" x14ac:dyDescent="0.25">
      <c r="A10" s="40" t="s">
        <v>6</v>
      </c>
      <c r="B10" s="49" t="s">
        <v>356</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720</v>
      </c>
      <c r="C14" s="49"/>
      <c r="D14" s="49"/>
      <c r="E14" s="49"/>
      <c r="F14" s="49"/>
      <c r="G14" s="49"/>
      <c r="H14" s="49"/>
      <c r="I14" s="49"/>
      <c r="J14" s="49"/>
      <c r="K14" s="49"/>
      <c r="L14" s="49"/>
      <c r="M14" s="49"/>
    </row>
    <row r="15" spans="1:13" x14ac:dyDescent="0.25">
      <c r="A15" s="40" t="s">
        <v>380</v>
      </c>
      <c r="B15" s="49" t="s">
        <v>357</v>
      </c>
      <c r="C15" s="49"/>
      <c r="D15" s="49"/>
      <c r="E15" s="49"/>
      <c r="F15" s="49"/>
      <c r="G15" s="49"/>
      <c r="H15" s="49"/>
      <c r="I15" s="49"/>
      <c r="J15" s="49"/>
      <c r="K15" s="49"/>
      <c r="L15" s="49"/>
      <c r="M15" s="49"/>
    </row>
    <row r="16" spans="1:13" x14ac:dyDescent="0.25">
      <c r="A16" s="40" t="s">
        <v>156</v>
      </c>
      <c r="B16" s="49" t="s">
        <v>358</v>
      </c>
      <c r="C16" s="49"/>
      <c r="D16" s="49"/>
      <c r="E16" s="49"/>
      <c r="F16" s="49"/>
      <c r="G16" s="49"/>
      <c r="H16" s="49"/>
      <c r="I16" s="49"/>
      <c r="J16" s="49"/>
      <c r="K16" s="49"/>
      <c r="L16" s="49"/>
      <c r="M16" s="49"/>
    </row>
    <row r="17" spans="1:53" x14ac:dyDescent="0.25">
      <c r="A17" s="41" t="s">
        <v>381</v>
      </c>
      <c r="B17" s="49"/>
      <c r="C17" s="49"/>
      <c r="D17" s="49"/>
      <c r="E17" s="49"/>
      <c r="F17" s="49"/>
      <c r="G17" s="49"/>
      <c r="H17" s="49"/>
      <c r="I17" s="49"/>
      <c r="J17" s="49"/>
      <c r="K17" s="49"/>
      <c r="L17" s="49"/>
      <c r="M17" s="49"/>
    </row>
    <row r="18" spans="1:53" x14ac:dyDescent="0.25">
      <c r="A18" s="40" t="s">
        <v>158</v>
      </c>
      <c r="B18" s="50">
        <v>45233</v>
      </c>
      <c r="C18" s="50"/>
      <c r="D18" s="50"/>
      <c r="E18" s="50"/>
      <c r="F18" s="50"/>
      <c r="G18" s="50"/>
      <c r="H18" s="50"/>
      <c r="I18" s="50"/>
      <c r="J18" s="50"/>
      <c r="K18" s="50"/>
      <c r="L18" s="50"/>
      <c r="M18" s="50"/>
    </row>
    <row r="19" spans="1:53" x14ac:dyDescent="0.25">
      <c r="A19" s="40" t="s">
        <v>159</v>
      </c>
      <c r="B19" s="50">
        <v>45383</v>
      </c>
      <c r="C19" s="49"/>
      <c r="D19" s="49"/>
      <c r="E19" s="49"/>
      <c r="F19" s="49"/>
      <c r="G19" s="49"/>
      <c r="H19" s="49"/>
      <c r="I19" s="49"/>
      <c r="J19" s="49"/>
      <c r="K19" s="49"/>
      <c r="L19" s="49"/>
      <c r="M19" s="49"/>
    </row>
    <row r="20" spans="1:53" x14ac:dyDescent="0.25">
      <c r="A20" s="40" t="s">
        <v>160</v>
      </c>
      <c r="B20" s="49" t="s">
        <v>169</v>
      </c>
      <c r="C20" s="49"/>
      <c r="D20" s="49"/>
      <c r="E20" s="49"/>
      <c r="F20" s="49"/>
      <c r="G20" s="49"/>
      <c r="H20" s="49"/>
      <c r="I20" s="49"/>
      <c r="J20" s="49"/>
      <c r="K20" s="49"/>
      <c r="L20" s="49"/>
      <c r="M20" s="49"/>
    </row>
    <row r="21" spans="1:53" x14ac:dyDescent="0.25">
      <c r="A21" s="40" t="s">
        <v>382</v>
      </c>
      <c r="B21" s="49" t="s">
        <v>85</v>
      </c>
      <c r="C21" s="49"/>
      <c r="D21" s="49"/>
      <c r="E21" s="49"/>
      <c r="F21" s="49"/>
      <c r="G21" s="49"/>
      <c r="H21" s="49"/>
      <c r="I21" s="49"/>
      <c r="J21" s="49"/>
      <c r="K21" s="49"/>
      <c r="L21" s="49"/>
      <c r="M21" s="49"/>
    </row>
    <row r="23" spans="1:53" x14ac:dyDescent="0.25">
      <c r="A23" s="23" t="str">
        <f>HYPERLINK("#'Factor List'!A1", "Back to Factor List")</f>
        <v>Back to Factor List</v>
      </c>
      <c r="B23" s="23" t="str">
        <f>HYPERLINK("#'Assumptions'!A1", "Assumptions")</f>
        <v>Assumptions</v>
      </c>
    </row>
    <row r="26" spans="1:53" s="57" customFormat="1" ht="26" x14ac:dyDescent="0.25">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c r="AZ26" s="56" t="s">
        <v>532</v>
      </c>
      <c r="BA26" s="56" t="s">
        <v>533</v>
      </c>
    </row>
    <row r="27" spans="1:53" x14ac:dyDescent="0.25">
      <c r="A27" s="43">
        <v>16</v>
      </c>
      <c r="B27" s="44">
        <v>66.569999999999993</v>
      </c>
      <c r="C27" s="44">
        <v>33.89</v>
      </c>
      <c r="D27" s="44">
        <v>23.01</v>
      </c>
      <c r="E27" s="44">
        <v>17.57</v>
      </c>
      <c r="F27" s="44">
        <v>14.31</v>
      </c>
      <c r="G27" s="44">
        <v>12.14</v>
      </c>
      <c r="H27" s="44">
        <v>10.59</v>
      </c>
      <c r="I27" s="44">
        <v>9.43</v>
      </c>
      <c r="J27" s="44">
        <v>8.5299999999999994</v>
      </c>
      <c r="K27" s="44">
        <v>7.81</v>
      </c>
      <c r="L27" s="44">
        <v>7.23</v>
      </c>
      <c r="M27" s="44">
        <v>6.74</v>
      </c>
      <c r="N27" s="44">
        <v>6.33</v>
      </c>
      <c r="O27" s="44">
        <v>5.97</v>
      </c>
      <c r="P27" s="44">
        <v>5.67</v>
      </c>
      <c r="Q27" s="44">
        <v>5.41</v>
      </c>
      <c r="R27" s="44">
        <v>5.17</v>
      </c>
      <c r="S27" s="44">
        <v>4.97</v>
      </c>
      <c r="T27" s="44">
        <v>4.78</v>
      </c>
      <c r="U27" s="44">
        <v>4.62</v>
      </c>
      <c r="V27" s="44">
        <v>4.47</v>
      </c>
      <c r="W27" s="44">
        <v>4.34</v>
      </c>
      <c r="X27" s="44">
        <v>4.22</v>
      </c>
      <c r="Y27" s="44">
        <v>4.1100000000000003</v>
      </c>
      <c r="Z27" s="44">
        <v>4</v>
      </c>
      <c r="AA27" s="44">
        <v>3.91</v>
      </c>
      <c r="AB27" s="44">
        <v>3.83</v>
      </c>
      <c r="AC27" s="44">
        <v>3.75</v>
      </c>
      <c r="AD27" s="44">
        <v>3.67</v>
      </c>
      <c r="AE27" s="44">
        <v>3.61</v>
      </c>
      <c r="AF27" s="44">
        <v>3.54</v>
      </c>
      <c r="AG27" s="44">
        <v>3.49</v>
      </c>
      <c r="AH27" s="44">
        <v>3.43</v>
      </c>
      <c r="AI27" s="44">
        <v>3.38</v>
      </c>
      <c r="AJ27" s="44">
        <v>3.33</v>
      </c>
      <c r="AK27" s="44">
        <v>3.29</v>
      </c>
      <c r="AL27" s="44">
        <v>3.25</v>
      </c>
      <c r="AM27" s="44">
        <v>3.21</v>
      </c>
      <c r="AN27" s="44">
        <v>3.17</v>
      </c>
      <c r="AO27" s="44">
        <v>3.14</v>
      </c>
      <c r="AP27" s="44">
        <v>3.11</v>
      </c>
      <c r="AQ27" s="44">
        <v>3.08</v>
      </c>
      <c r="AR27" s="44">
        <v>3.05</v>
      </c>
      <c r="AS27" s="44">
        <v>3.03</v>
      </c>
      <c r="AT27" s="44">
        <v>3</v>
      </c>
      <c r="AU27" s="44">
        <v>2.98</v>
      </c>
      <c r="AV27" s="44">
        <v>2.96</v>
      </c>
      <c r="AW27" s="44">
        <v>2.94</v>
      </c>
      <c r="AX27" s="44">
        <v>2.92</v>
      </c>
      <c r="AY27" s="44">
        <v>2.91</v>
      </c>
      <c r="AZ27" s="44">
        <v>2.89</v>
      </c>
      <c r="BA27" s="44">
        <v>2.86</v>
      </c>
    </row>
    <row r="28" spans="1:53" x14ac:dyDescent="0.25">
      <c r="A28" s="43">
        <v>17</v>
      </c>
      <c r="B28" s="44">
        <v>67.52</v>
      </c>
      <c r="C28" s="44">
        <v>34.380000000000003</v>
      </c>
      <c r="D28" s="44">
        <v>23.34</v>
      </c>
      <c r="E28" s="44">
        <v>17.82</v>
      </c>
      <c r="F28" s="44">
        <v>14.52</v>
      </c>
      <c r="G28" s="44">
        <v>12.31</v>
      </c>
      <c r="H28" s="44">
        <v>10.74</v>
      </c>
      <c r="I28" s="44">
        <v>9.57</v>
      </c>
      <c r="J28" s="44">
        <v>8.65</v>
      </c>
      <c r="K28" s="44">
        <v>7.93</v>
      </c>
      <c r="L28" s="44">
        <v>7.33</v>
      </c>
      <c r="M28" s="44">
        <v>6.84</v>
      </c>
      <c r="N28" s="44">
        <v>6.42</v>
      </c>
      <c r="O28" s="44">
        <v>6.06</v>
      </c>
      <c r="P28" s="44">
        <v>5.75</v>
      </c>
      <c r="Q28" s="44">
        <v>5.49</v>
      </c>
      <c r="R28" s="44">
        <v>5.25</v>
      </c>
      <c r="S28" s="44">
        <v>5.04</v>
      </c>
      <c r="T28" s="44">
        <v>4.8499999999999996</v>
      </c>
      <c r="U28" s="44">
        <v>4.6900000000000004</v>
      </c>
      <c r="V28" s="44">
        <v>4.54</v>
      </c>
      <c r="W28" s="44">
        <v>4.4000000000000004</v>
      </c>
      <c r="X28" s="44">
        <v>4.28</v>
      </c>
      <c r="Y28" s="44">
        <v>4.17</v>
      </c>
      <c r="Z28" s="44">
        <v>4.0599999999999996</v>
      </c>
      <c r="AA28" s="44">
        <v>3.97</v>
      </c>
      <c r="AB28" s="44">
        <v>3.88</v>
      </c>
      <c r="AC28" s="44">
        <v>3.8</v>
      </c>
      <c r="AD28" s="44">
        <v>3.73</v>
      </c>
      <c r="AE28" s="44">
        <v>3.66</v>
      </c>
      <c r="AF28" s="44">
        <v>3.6</v>
      </c>
      <c r="AG28" s="44">
        <v>3.54</v>
      </c>
      <c r="AH28" s="44">
        <v>3.48</v>
      </c>
      <c r="AI28" s="44">
        <v>3.43</v>
      </c>
      <c r="AJ28" s="44">
        <v>3.38</v>
      </c>
      <c r="AK28" s="44">
        <v>3.34</v>
      </c>
      <c r="AL28" s="44">
        <v>3.3</v>
      </c>
      <c r="AM28" s="44">
        <v>3.26</v>
      </c>
      <c r="AN28" s="44">
        <v>3.22</v>
      </c>
      <c r="AO28" s="44">
        <v>3.19</v>
      </c>
      <c r="AP28" s="44">
        <v>3.16</v>
      </c>
      <c r="AQ28" s="44">
        <v>3.13</v>
      </c>
      <c r="AR28" s="44">
        <v>3.1</v>
      </c>
      <c r="AS28" s="44">
        <v>3.08</v>
      </c>
      <c r="AT28" s="44">
        <v>3.05</v>
      </c>
      <c r="AU28" s="44">
        <v>3.03</v>
      </c>
      <c r="AV28" s="44">
        <v>3.01</v>
      </c>
      <c r="AW28" s="44">
        <v>2.99</v>
      </c>
      <c r="AX28" s="44">
        <v>2.97</v>
      </c>
      <c r="AY28" s="44">
        <v>2.95</v>
      </c>
      <c r="AZ28" s="44">
        <v>2.96</v>
      </c>
      <c r="BA28" s="44"/>
    </row>
    <row r="29" spans="1:53" x14ac:dyDescent="0.25">
      <c r="A29" s="43">
        <v>18</v>
      </c>
      <c r="B29" s="44">
        <v>68.5</v>
      </c>
      <c r="C29" s="44">
        <v>34.880000000000003</v>
      </c>
      <c r="D29" s="44">
        <v>23.68</v>
      </c>
      <c r="E29" s="44">
        <v>18.079999999999998</v>
      </c>
      <c r="F29" s="44">
        <v>14.73</v>
      </c>
      <c r="G29" s="44">
        <v>12.49</v>
      </c>
      <c r="H29" s="44">
        <v>10.9</v>
      </c>
      <c r="I29" s="44">
        <v>9.7100000000000009</v>
      </c>
      <c r="J29" s="44">
        <v>8.7799999999999994</v>
      </c>
      <c r="K29" s="44">
        <v>8.0399999999999991</v>
      </c>
      <c r="L29" s="44">
        <v>7.44</v>
      </c>
      <c r="M29" s="44">
        <v>6.94</v>
      </c>
      <c r="N29" s="44">
        <v>6.51</v>
      </c>
      <c r="O29" s="44">
        <v>6.15</v>
      </c>
      <c r="P29" s="44">
        <v>5.84</v>
      </c>
      <c r="Q29" s="44">
        <v>5.57</v>
      </c>
      <c r="R29" s="44">
        <v>5.33</v>
      </c>
      <c r="S29" s="44">
        <v>5.1100000000000003</v>
      </c>
      <c r="T29" s="44">
        <v>4.93</v>
      </c>
      <c r="U29" s="44">
        <v>4.76</v>
      </c>
      <c r="V29" s="44">
        <v>4.5999999999999996</v>
      </c>
      <c r="W29" s="44">
        <v>4.47</v>
      </c>
      <c r="X29" s="44">
        <v>4.34</v>
      </c>
      <c r="Y29" s="44">
        <v>4.2300000000000004</v>
      </c>
      <c r="Z29" s="44">
        <v>4.12</v>
      </c>
      <c r="AA29" s="44">
        <v>4.03</v>
      </c>
      <c r="AB29" s="44">
        <v>3.94</v>
      </c>
      <c r="AC29" s="44">
        <v>3.86</v>
      </c>
      <c r="AD29" s="44">
        <v>3.78</v>
      </c>
      <c r="AE29" s="44">
        <v>3.71</v>
      </c>
      <c r="AF29" s="44">
        <v>3.65</v>
      </c>
      <c r="AG29" s="44">
        <v>3.59</v>
      </c>
      <c r="AH29" s="44">
        <v>3.54</v>
      </c>
      <c r="AI29" s="44">
        <v>3.48</v>
      </c>
      <c r="AJ29" s="44">
        <v>3.44</v>
      </c>
      <c r="AK29" s="44">
        <v>3.39</v>
      </c>
      <c r="AL29" s="44">
        <v>3.35</v>
      </c>
      <c r="AM29" s="44">
        <v>3.31</v>
      </c>
      <c r="AN29" s="44">
        <v>3.27</v>
      </c>
      <c r="AO29" s="44">
        <v>3.24</v>
      </c>
      <c r="AP29" s="44">
        <v>3.21</v>
      </c>
      <c r="AQ29" s="44">
        <v>3.18</v>
      </c>
      <c r="AR29" s="44">
        <v>3.15</v>
      </c>
      <c r="AS29" s="44">
        <v>3.12</v>
      </c>
      <c r="AT29" s="44">
        <v>3.1</v>
      </c>
      <c r="AU29" s="44">
        <v>3.08</v>
      </c>
      <c r="AV29" s="44">
        <v>3.06</v>
      </c>
      <c r="AW29" s="44">
        <v>3.04</v>
      </c>
      <c r="AX29" s="44">
        <v>3.02</v>
      </c>
      <c r="AY29" s="44">
        <v>3.02</v>
      </c>
      <c r="AZ29" s="44"/>
      <c r="BA29" s="44"/>
    </row>
    <row r="30" spans="1:53" x14ac:dyDescent="0.25">
      <c r="A30" s="43">
        <v>19</v>
      </c>
      <c r="B30" s="44">
        <v>69.489999999999995</v>
      </c>
      <c r="C30" s="44">
        <v>35.380000000000003</v>
      </c>
      <c r="D30" s="44">
        <v>24.02</v>
      </c>
      <c r="E30" s="44">
        <v>18.34</v>
      </c>
      <c r="F30" s="44">
        <v>14.94</v>
      </c>
      <c r="G30" s="44">
        <v>12.67</v>
      </c>
      <c r="H30" s="44">
        <v>11.06</v>
      </c>
      <c r="I30" s="44">
        <v>9.85</v>
      </c>
      <c r="J30" s="44">
        <v>8.91</v>
      </c>
      <c r="K30" s="44">
        <v>8.16</v>
      </c>
      <c r="L30" s="44">
        <v>7.55</v>
      </c>
      <c r="M30" s="44">
        <v>7.04</v>
      </c>
      <c r="N30" s="44">
        <v>6.61</v>
      </c>
      <c r="O30" s="44">
        <v>6.24</v>
      </c>
      <c r="P30" s="44">
        <v>5.92</v>
      </c>
      <c r="Q30" s="44">
        <v>5.65</v>
      </c>
      <c r="R30" s="44">
        <v>5.4</v>
      </c>
      <c r="S30" s="44">
        <v>5.19</v>
      </c>
      <c r="T30" s="44">
        <v>5</v>
      </c>
      <c r="U30" s="44">
        <v>4.83</v>
      </c>
      <c r="V30" s="44">
        <v>4.67</v>
      </c>
      <c r="W30" s="44">
        <v>4.53</v>
      </c>
      <c r="X30" s="44">
        <v>4.41</v>
      </c>
      <c r="Y30" s="44">
        <v>4.29</v>
      </c>
      <c r="Z30" s="44">
        <v>4.18</v>
      </c>
      <c r="AA30" s="44">
        <v>4.09</v>
      </c>
      <c r="AB30" s="44">
        <v>4</v>
      </c>
      <c r="AC30" s="44">
        <v>3.92</v>
      </c>
      <c r="AD30" s="44">
        <v>3.84</v>
      </c>
      <c r="AE30" s="44">
        <v>3.77</v>
      </c>
      <c r="AF30" s="44">
        <v>3.71</v>
      </c>
      <c r="AG30" s="44">
        <v>3.65</v>
      </c>
      <c r="AH30" s="44">
        <v>3.59</v>
      </c>
      <c r="AI30" s="44">
        <v>3.54</v>
      </c>
      <c r="AJ30" s="44">
        <v>3.49</v>
      </c>
      <c r="AK30" s="44">
        <v>3.44</v>
      </c>
      <c r="AL30" s="44">
        <v>3.4</v>
      </c>
      <c r="AM30" s="44">
        <v>3.36</v>
      </c>
      <c r="AN30" s="44">
        <v>3.32</v>
      </c>
      <c r="AO30" s="44">
        <v>3.29</v>
      </c>
      <c r="AP30" s="44">
        <v>3.26</v>
      </c>
      <c r="AQ30" s="44">
        <v>3.23</v>
      </c>
      <c r="AR30" s="44">
        <v>3.2</v>
      </c>
      <c r="AS30" s="44">
        <v>3.18</v>
      </c>
      <c r="AT30" s="44">
        <v>3.15</v>
      </c>
      <c r="AU30" s="44">
        <v>3.13</v>
      </c>
      <c r="AV30" s="44">
        <v>3.11</v>
      </c>
      <c r="AW30" s="44">
        <v>3.09</v>
      </c>
      <c r="AX30" s="44">
        <v>3.09</v>
      </c>
      <c r="AY30" s="44"/>
      <c r="AZ30" s="44"/>
      <c r="BA30" s="44"/>
    </row>
    <row r="31" spans="1:53" x14ac:dyDescent="0.25">
      <c r="A31" s="43">
        <v>20</v>
      </c>
      <c r="B31" s="44">
        <v>70.489999999999995</v>
      </c>
      <c r="C31" s="44">
        <v>35.9</v>
      </c>
      <c r="D31" s="44">
        <v>24.37</v>
      </c>
      <c r="E31" s="44">
        <v>18.61</v>
      </c>
      <c r="F31" s="44">
        <v>15.16</v>
      </c>
      <c r="G31" s="44">
        <v>12.86</v>
      </c>
      <c r="H31" s="44">
        <v>11.22</v>
      </c>
      <c r="I31" s="44">
        <v>9.99</v>
      </c>
      <c r="J31" s="44">
        <v>9.0399999999999991</v>
      </c>
      <c r="K31" s="44">
        <v>8.2799999999999994</v>
      </c>
      <c r="L31" s="44">
        <v>7.66</v>
      </c>
      <c r="M31" s="44">
        <v>7.14</v>
      </c>
      <c r="N31" s="44">
        <v>6.7</v>
      </c>
      <c r="O31" s="44">
        <v>6.33</v>
      </c>
      <c r="P31" s="44">
        <v>6.01</v>
      </c>
      <c r="Q31" s="44">
        <v>5.73</v>
      </c>
      <c r="R31" s="44">
        <v>5.48</v>
      </c>
      <c r="S31" s="44">
        <v>5.27</v>
      </c>
      <c r="T31" s="44">
        <v>5.07</v>
      </c>
      <c r="U31" s="44">
        <v>4.9000000000000004</v>
      </c>
      <c r="V31" s="44">
        <v>4.74</v>
      </c>
      <c r="W31" s="44">
        <v>4.5999999999999996</v>
      </c>
      <c r="X31" s="44">
        <v>4.47</v>
      </c>
      <c r="Y31" s="44">
        <v>4.3499999999999996</v>
      </c>
      <c r="Z31" s="44">
        <v>4.25</v>
      </c>
      <c r="AA31" s="44">
        <v>4.1500000000000004</v>
      </c>
      <c r="AB31" s="44">
        <v>4.0599999999999996</v>
      </c>
      <c r="AC31" s="44">
        <v>3.98</v>
      </c>
      <c r="AD31" s="44">
        <v>3.9</v>
      </c>
      <c r="AE31" s="44">
        <v>3.83</v>
      </c>
      <c r="AF31" s="44">
        <v>3.76</v>
      </c>
      <c r="AG31" s="44">
        <v>3.7</v>
      </c>
      <c r="AH31" s="44">
        <v>3.64</v>
      </c>
      <c r="AI31" s="44">
        <v>3.59</v>
      </c>
      <c r="AJ31" s="44">
        <v>3.54</v>
      </c>
      <c r="AK31" s="44">
        <v>3.5</v>
      </c>
      <c r="AL31" s="44">
        <v>3.45</v>
      </c>
      <c r="AM31" s="44">
        <v>3.41</v>
      </c>
      <c r="AN31" s="44">
        <v>3.38</v>
      </c>
      <c r="AO31" s="44">
        <v>3.34</v>
      </c>
      <c r="AP31" s="44">
        <v>3.31</v>
      </c>
      <c r="AQ31" s="44">
        <v>3.28</v>
      </c>
      <c r="AR31" s="44">
        <v>3.25</v>
      </c>
      <c r="AS31" s="44">
        <v>3.23</v>
      </c>
      <c r="AT31" s="44">
        <v>3.2</v>
      </c>
      <c r="AU31" s="44">
        <v>3.18</v>
      </c>
      <c r="AV31" s="44">
        <v>3.16</v>
      </c>
      <c r="AW31" s="44">
        <v>3.16</v>
      </c>
      <c r="AX31" s="44"/>
      <c r="AY31" s="44"/>
      <c r="AZ31" s="44"/>
      <c r="BA31" s="44"/>
    </row>
    <row r="32" spans="1:53" x14ac:dyDescent="0.25">
      <c r="A32" s="43">
        <v>21</v>
      </c>
      <c r="B32" s="44">
        <v>71.510000000000005</v>
      </c>
      <c r="C32" s="44">
        <v>36.42</v>
      </c>
      <c r="D32" s="44">
        <v>24.72</v>
      </c>
      <c r="E32" s="44">
        <v>18.88</v>
      </c>
      <c r="F32" s="44">
        <v>15.38</v>
      </c>
      <c r="G32" s="44">
        <v>13.05</v>
      </c>
      <c r="H32" s="44">
        <v>11.38</v>
      </c>
      <c r="I32" s="44">
        <v>10.14</v>
      </c>
      <c r="J32" s="44">
        <v>9.17</v>
      </c>
      <c r="K32" s="44">
        <v>8.4</v>
      </c>
      <c r="L32" s="44">
        <v>7.77</v>
      </c>
      <c r="M32" s="44">
        <v>7.24</v>
      </c>
      <c r="N32" s="44">
        <v>6.8</v>
      </c>
      <c r="O32" s="44">
        <v>6.42</v>
      </c>
      <c r="P32" s="44">
        <v>6.1</v>
      </c>
      <c r="Q32" s="44">
        <v>5.81</v>
      </c>
      <c r="R32" s="44">
        <v>5.56</v>
      </c>
      <c r="S32" s="44">
        <v>5.34</v>
      </c>
      <c r="T32" s="44">
        <v>5.15</v>
      </c>
      <c r="U32" s="44">
        <v>4.97</v>
      </c>
      <c r="V32" s="44">
        <v>4.8099999999999996</v>
      </c>
      <c r="W32" s="44">
        <v>4.67</v>
      </c>
      <c r="X32" s="44">
        <v>4.54</v>
      </c>
      <c r="Y32" s="44">
        <v>4.42</v>
      </c>
      <c r="Z32" s="44">
        <v>4.3099999999999996</v>
      </c>
      <c r="AA32" s="44">
        <v>4.21</v>
      </c>
      <c r="AB32" s="44">
        <v>4.12</v>
      </c>
      <c r="AC32" s="44">
        <v>4.03</v>
      </c>
      <c r="AD32" s="44">
        <v>3.96</v>
      </c>
      <c r="AE32" s="44">
        <v>3.89</v>
      </c>
      <c r="AF32" s="44">
        <v>3.82</v>
      </c>
      <c r="AG32" s="44">
        <v>3.76</v>
      </c>
      <c r="AH32" s="44">
        <v>3.7</v>
      </c>
      <c r="AI32" s="44">
        <v>3.65</v>
      </c>
      <c r="AJ32" s="44">
        <v>3.6</v>
      </c>
      <c r="AK32" s="44">
        <v>3.55</v>
      </c>
      <c r="AL32" s="44">
        <v>3.51</v>
      </c>
      <c r="AM32" s="44">
        <v>3.47</v>
      </c>
      <c r="AN32" s="44">
        <v>3.43</v>
      </c>
      <c r="AO32" s="44">
        <v>3.4</v>
      </c>
      <c r="AP32" s="44">
        <v>3.37</v>
      </c>
      <c r="AQ32" s="44">
        <v>3.34</v>
      </c>
      <c r="AR32" s="44">
        <v>3.31</v>
      </c>
      <c r="AS32" s="44">
        <v>3.28</v>
      </c>
      <c r="AT32" s="44">
        <v>3.26</v>
      </c>
      <c r="AU32" s="44">
        <v>3.24</v>
      </c>
      <c r="AV32" s="44">
        <v>3.23</v>
      </c>
      <c r="AW32" s="44"/>
      <c r="AX32" s="44"/>
      <c r="AY32" s="44"/>
      <c r="AZ32" s="44"/>
      <c r="BA32" s="44"/>
    </row>
    <row r="33" spans="1:53" x14ac:dyDescent="0.25">
      <c r="A33" s="43">
        <v>22</v>
      </c>
      <c r="B33" s="44">
        <v>72.540000000000006</v>
      </c>
      <c r="C33" s="44">
        <v>36.94</v>
      </c>
      <c r="D33" s="44">
        <v>25.08</v>
      </c>
      <c r="E33" s="44">
        <v>19.149999999999999</v>
      </c>
      <c r="F33" s="44">
        <v>15.6</v>
      </c>
      <c r="G33" s="44">
        <v>13.23</v>
      </c>
      <c r="H33" s="44">
        <v>11.55</v>
      </c>
      <c r="I33" s="44">
        <v>10.28</v>
      </c>
      <c r="J33" s="44">
        <v>9.3000000000000007</v>
      </c>
      <c r="K33" s="44">
        <v>8.52</v>
      </c>
      <c r="L33" s="44">
        <v>7.88</v>
      </c>
      <c r="M33" s="44">
        <v>7.35</v>
      </c>
      <c r="N33" s="44">
        <v>6.9</v>
      </c>
      <c r="O33" s="44">
        <v>6.52</v>
      </c>
      <c r="P33" s="44">
        <v>6.19</v>
      </c>
      <c r="Q33" s="44">
        <v>5.9</v>
      </c>
      <c r="R33" s="44">
        <v>5.64</v>
      </c>
      <c r="S33" s="44">
        <v>5.42</v>
      </c>
      <c r="T33" s="44">
        <v>5.22</v>
      </c>
      <c r="U33" s="44">
        <v>5.04</v>
      </c>
      <c r="V33" s="44">
        <v>4.88</v>
      </c>
      <c r="W33" s="44">
        <v>4.74</v>
      </c>
      <c r="X33" s="44">
        <v>4.5999999999999996</v>
      </c>
      <c r="Y33" s="44">
        <v>4.4800000000000004</v>
      </c>
      <c r="Z33" s="44">
        <v>4.37</v>
      </c>
      <c r="AA33" s="44">
        <v>4.2699999999999996</v>
      </c>
      <c r="AB33" s="44">
        <v>4.18</v>
      </c>
      <c r="AC33" s="44">
        <v>4.0999999999999996</v>
      </c>
      <c r="AD33" s="44">
        <v>4.0199999999999996</v>
      </c>
      <c r="AE33" s="44">
        <v>3.94</v>
      </c>
      <c r="AF33" s="44">
        <v>3.88</v>
      </c>
      <c r="AG33" s="44">
        <v>3.81</v>
      </c>
      <c r="AH33" s="44">
        <v>3.76</v>
      </c>
      <c r="AI33" s="44">
        <v>3.7</v>
      </c>
      <c r="AJ33" s="44">
        <v>3.65</v>
      </c>
      <c r="AK33" s="44">
        <v>3.61</v>
      </c>
      <c r="AL33" s="44">
        <v>3.56</v>
      </c>
      <c r="AM33" s="44">
        <v>3.52</v>
      </c>
      <c r="AN33" s="44">
        <v>3.49</v>
      </c>
      <c r="AO33" s="44">
        <v>3.45</v>
      </c>
      <c r="AP33" s="44">
        <v>3.42</v>
      </c>
      <c r="AQ33" s="44">
        <v>3.39</v>
      </c>
      <c r="AR33" s="44">
        <v>3.36</v>
      </c>
      <c r="AS33" s="44">
        <v>3.34</v>
      </c>
      <c r="AT33" s="44">
        <v>3.31</v>
      </c>
      <c r="AU33" s="44">
        <v>3.31</v>
      </c>
      <c r="AV33" s="44"/>
      <c r="AW33" s="44"/>
      <c r="AX33" s="44"/>
      <c r="AY33" s="44"/>
      <c r="AZ33" s="44"/>
      <c r="BA33" s="44"/>
    </row>
    <row r="34" spans="1:53" x14ac:dyDescent="0.25">
      <c r="A34" s="43">
        <v>23</v>
      </c>
      <c r="B34" s="44">
        <v>73.569999999999993</v>
      </c>
      <c r="C34" s="44">
        <v>37.46</v>
      </c>
      <c r="D34" s="44">
        <v>25.43</v>
      </c>
      <c r="E34" s="44">
        <v>19.420000000000002</v>
      </c>
      <c r="F34" s="44">
        <v>15.82</v>
      </c>
      <c r="G34" s="44">
        <v>13.42</v>
      </c>
      <c r="H34" s="44">
        <v>11.71</v>
      </c>
      <c r="I34" s="44">
        <v>10.43</v>
      </c>
      <c r="J34" s="44">
        <v>9.43</v>
      </c>
      <c r="K34" s="44">
        <v>8.64</v>
      </c>
      <c r="L34" s="44">
        <v>7.99</v>
      </c>
      <c r="M34" s="44">
        <v>7.45</v>
      </c>
      <c r="N34" s="44">
        <v>7</v>
      </c>
      <c r="O34" s="44">
        <v>6.61</v>
      </c>
      <c r="P34" s="44">
        <v>6.28</v>
      </c>
      <c r="Q34" s="44">
        <v>5.98</v>
      </c>
      <c r="R34" s="44">
        <v>5.73</v>
      </c>
      <c r="S34" s="44">
        <v>5.5</v>
      </c>
      <c r="T34" s="44">
        <v>5.3</v>
      </c>
      <c r="U34" s="44">
        <v>5.12</v>
      </c>
      <c r="V34" s="44">
        <v>4.95</v>
      </c>
      <c r="W34" s="44">
        <v>4.8</v>
      </c>
      <c r="X34" s="44">
        <v>4.67</v>
      </c>
      <c r="Y34" s="44">
        <v>4.55</v>
      </c>
      <c r="Z34" s="44">
        <v>4.4400000000000004</v>
      </c>
      <c r="AA34" s="44">
        <v>4.34</v>
      </c>
      <c r="AB34" s="44">
        <v>4.24</v>
      </c>
      <c r="AC34" s="44">
        <v>4.16</v>
      </c>
      <c r="AD34" s="44">
        <v>4.08</v>
      </c>
      <c r="AE34" s="44">
        <v>4</v>
      </c>
      <c r="AF34" s="44">
        <v>3.94</v>
      </c>
      <c r="AG34" s="44">
        <v>3.87</v>
      </c>
      <c r="AH34" s="44">
        <v>3.81</v>
      </c>
      <c r="AI34" s="44">
        <v>3.76</v>
      </c>
      <c r="AJ34" s="44">
        <v>3.71</v>
      </c>
      <c r="AK34" s="44">
        <v>3.66</v>
      </c>
      <c r="AL34" s="44">
        <v>3.62</v>
      </c>
      <c r="AM34" s="44">
        <v>3.58</v>
      </c>
      <c r="AN34" s="44">
        <v>3.54</v>
      </c>
      <c r="AO34" s="44">
        <v>3.51</v>
      </c>
      <c r="AP34" s="44">
        <v>3.48</v>
      </c>
      <c r="AQ34" s="44">
        <v>3.45</v>
      </c>
      <c r="AR34" s="44">
        <v>3.42</v>
      </c>
      <c r="AS34" s="44">
        <v>3.39</v>
      </c>
      <c r="AT34" s="44">
        <v>3.39</v>
      </c>
      <c r="AU34" s="44"/>
      <c r="AV34" s="44"/>
      <c r="AW34" s="44"/>
      <c r="AX34" s="44"/>
      <c r="AY34" s="44"/>
      <c r="AZ34" s="44"/>
      <c r="BA34" s="44"/>
    </row>
    <row r="35" spans="1:53" x14ac:dyDescent="0.25">
      <c r="A35" s="43">
        <v>24</v>
      </c>
      <c r="B35" s="44">
        <v>74.62</v>
      </c>
      <c r="C35" s="44">
        <v>38</v>
      </c>
      <c r="D35" s="44">
        <v>25.8</v>
      </c>
      <c r="E35" s="44">
        <v>19.7</v>
      </c>
      <c r="F35" s="44">
        <v>16.04</v>
      </c>
      <c r="G35" s="44">
        <v>13.61</v>
      </c>
      <c r="H35" s="44">
        <v>11.88</v>
      </c>
      <c r="I35" s="44">
        <v>10.58</v>
      </c>
      <c r="J35" s="44">
        <v>9.57</v>
      </c>
      <c r="K35" s="44">
        <v>8.76</v>
      </c>
      <c r="L35" s="44">
        <v>8.11</v>
      </c>
      <c r="M35" s="44">
        <v>7.56</v>
      </c>
      <c r="N35" s="44">
        <v>7.1</v>
      </c>
      <c r="O35" s="44">
        <v>6.71</v>
      </c>
      <c r="P35" s="44">
        <v>6.37</v>
      </c>
      <c r="Q35" s="44">
        <v>6.07</v>
      </c>
      <c r="R35" s="44">
        <v>5.81</v>
      </c>
      <c r="S35" s="44">
        <v>5.58</v>
      </c>
      <c r="T35" s="44">
        <v>5.37</v>
      </c>
      <c r="U35" s="44">
        <v>5.19</v>
      </c>
      <c r="V35" s="44">
        <v>5.0199999999999996</v>
      </c>
      <c r="W35" s="44">
        <v>4.88</v>
      </c>
      <c r="X35" s="44">
        <v>4.74</v>
      </c>
      <c r="Y35" s="44">
        <v>4.62</v>
      </c>
      <c r="Z35" s="44">
        <v>4.5</v>
      </c>
      <c r="AA35" s="44">
        <v>4.4000000000000004</v>
      </c>
      <c r="AB35" s="44">
        <v>4.3099999999999996</v>
      </c>
      <c r="AC35" s="44">
        <v>4.22</v>
      </c>
      <c r="AD35" s="44">
        <v>4.1399999999999997</v>
      </c>
      <c r="AE35" s="44">
        <v>4.0599999999999996</v>
      </c>
      <c r="AF35" s="44">
        <v>4</v>
      </c>
      <c r="AG35" s="44">
        <v>3.93</v>
      </c>
      <c r="AH35" s="44">
        <v>3.87</v>
      </c>
      <c r="AI35" s="44">
        <v>3.82</v>
      </c>
      <c r="AJ35" s="44">
        <v>3.77</v>
      </c>
      <c r="AK35" s="44">
        <v>3.72</v>
      </c>
      <c r="AL35" s="44">
        <v>3.68</v>
      </c>
      <c r="AM35" s="44">
        <v>3.64</v>
      </c>
      <c r="AN35" s="44">
        <v>3.6</v>
      </c>
      <c r="AO35" s="44">
        <v>3.57</v>
      </c>
      <c r="AP35" s="44">
        <v>3.53</v>
      </c>
      <c r="AQ35" s="44">
        <v>3.51</v>
      </c>
      <c r="AR35" s="44">
        <v>3.48</v>
      </c>
      <c r="AS35" s="44">
        <v>3.47</v>
      </c>
      <c r="AT35" s="44"/>
      <c r="AU35" s="44"/>
      <c r="AV35" s="44"/>
      <c r="AW35" s="44"/>
      <c r="AX35" s="44"/>
      <c r="AY35" s="44"/>
      <c r="AZ35" s="44"/>
      <c r="BA35" s="44"/>
    </row>
    <row r="36" spans="1:53" x14ac:dyDescent="0.25">
      <c r="A36" s="43">
        <v>25</v>
      </c>
      <c r="B36" s="44">
        <v>75.680000000000007</v>
      </c>
      <c r="C36" s="44">
        <v>38.54</v>
      </c>
      <c r="D36" s="44">
        <v>26.16</v>
      </c>
      <c r="E36" s="44">
        <v>19.98</v>
      </c>
      <c r="F36" s="44">
        <v>16.27</v>
      </c>
      <c r="G36" s="44">
        <v>13.81</v>
      </c>
      <c r="H36" s="44">
        <v>12.05</v>
      </c>
      <c r="I36" s="44">
        <v>10.73</v>
      </c>
      <c r="J36" s="44">
        <v>9.7100000000000009</v>
      </c>
      <c r="K36" s="44">
        <v>8.89</v>
      </c>
      <c r="L36" s="44">
        <v>8.2200000000000006</v>
      </c>
      <c r="M36" s="44">
        <v>7.67</v>
      </c>
      <c r="N36" s="44">
        <v>7.2</v>
      </c>
      <c r="O36" s="44">
        <v>6.8</v>
      </c>
      <c r="P36" s="44">
        <v>6.46</v>
      </c>
      <c r="Q36" s="44">
        <v>6.16</v>
      </c>
      <c r="R36" s="44">
        <v>5.89</v>
      </c>
      <c r="S36" s="44">
        <v>5.66</v>
      </c>
      <c r="T36" s="44">
        <v>5.45</v>
      </c>
      <c r="U36" s="44">
        <v>5.27</v>
      </c>
      <c r="V36" s="44">
        <v>5.0999999999999996</v>
      </c>
      <c r="W36" s="44">
        <v>4.95</v>
      </c>
      <c r="X36" s="44">
        <v>4.8099999999999996</v>
      </c>
      <c r="Y36" s="44">
        <v>4.68</v>
      </c>
      <c r="Z36" s="44">
        <v>4.57</v>
      </c>
      <c r="AA36" s="44">
        <v>4.47</v>
      </c>
      <c r="AB36" s="44">
        <v>4.37</v>
      </c>
      <c r="AC36" s="44">
        <v>4.28</v>
      </c>
      <c r="AD36" s="44">
        <v>4.2</v>
      </c>
      <c r="AE36" s="44">
        <v>4.13</v>
      </c>
      <c r="AF36" s="44">
        <v>4.0599999999999996</v>
      </c>
      <c r="AG36" s="44">
        <v>3.99</v>
      </c>
      <c r="AH36" s="44">
        <v>3.93</v>
      </c>
      <c r="AI36" s="44">
        <v>3.88</v>
      </c>
      <c r="AJ36" s="44">
        <v>3.83</v>
      </c>
      <c r="AK36" s="44">
        <v>3.78</v>
      </c>
      <c r="AL36" s="44">
        <v>3.74</v>
      </c>
      <c r="AM36" s="44">
        <v>3.7</v>
      </c>
      <c r="AN36" s="44">
        <v>3.66</v>
      </c>
      <c r="AO36" s="44">
        <v>3.63</v>
      </c>
      <c r="AP36" s="44">
        <v>3.6</v>
      </c>
      <c r="AQ36" s="44">
        <v>3.57</v>
      </c>
      <c r="AR36" s="44">
        <v>3.56</v>
      </c>
      <c r="AS36" s="44"/>
      <c r="AT36" s="44"/>
      <c r="AU36" s="44"/>
      <c r="AV36" s="44"/>
      <c r="AW36" s="44"/>
      <c r="AX36" s="44"/>
      <c r="AY36" s="44"/>
      <c r="AZ36" s="44"/>
      <c r="BA36" s="44"/>
    </row>
    <row r="37" spans="1:53" x14ac:dyDescent="0.25">
      <c r="A37" s="43">
        <v>26</v>
      </c>
      <c r="B37" s="44">
        <v>76.75</v>
      </c>
      <c r="C37" s="44">
        <v>39.08</v>
      </c>
      <c r="D37" s="44">
        <v>26.53</v>
      </c>
      <c r="E37" s="44">
        <v>20.260000000000002</v>
      </c>
      <c r="F37" s="44">
        <v>16.510000000000002</v>
      </c>
      <c r="G37" s="44">
        <v>14</v>
      </c>
      <c r="H37" s="44">
        <v>12.22</v>
      </c>
      <c r="I37" s="44">
        <v>10.88</v>
      </c>
      <c r="J37" s="44">
        <v>9.84</v>
      </c>
      <c r="K37" s="44">
        <v>9.02</v>
      </c>
      <c r="L37" s="44">
        <v>8.34</v>
      </c>
      <c r="M37" s="44">
        <v>7.78</v>
      </c>
      <c r="N37" s="44">
        <v>7.31</v>
      </c>
      <c r="O37" s="44">
        <v>6.9</v>
      </c>
      <c r="P37" s="44">
        <v>6.55</v>
      </c>
      <c r="Q37" s="44">
        <v>6.25</v>
      </c>
      <c r="R37" s="44">
        <v>5.98</v>
      </c>
      <c r="S37" s="44">
        <v>5.74</v>
      </c>
      <c r="T37" s="44">
        <v>5.53</v>
      </c>
      <c r="U37" s="44">
        <v>5.34</v>
      </c>
      <c r="V37" s="44">
        <v>5.17</v>
      </c>
      <c r="W37" s="44">
        <v>5.0199999999999996</v>
      </c>
      <c r="X37" s="44">
        <v>4.88</v>
      </c>
      <c r="Y37" s="44">
        <v>4.75</v>
      </c>
      <c r="Z37" s="44">
        <v>4.6399999999999997</v>
      </c>
      <c r="AA37" s="44">
        <v>4.53</v>
      </c>
      <c r="AB37" s="44">
        <v>4.4400000000000004</v>
      </c>
      <c r="AC37" s="44">
        <v>4.3499999999999996</v>
      </c>
      <c r="AD37" s="44">
        <v>4.2699999999999996</v>
      </c>
      <c r="AE37" s="44">
        <v>4.1900000000000004</v>
      </c>
      <c r="AF37" s="44">
        <v>4.12</v>
      </c>
      <c r="AG37" s="44">
        <v>4.0599999999999996</v>
      </c>
      <c r="AH37" s="44">
        <v>4</v>
      </c>
      <c r="AI37" s="44">
        <v>3.94</v>
      </c>
      <c r="AJ37" s="44">
        <v>3.89</v>
      </c>
      <c r="AK37" s="44">
        <v>3.84</v>
      </c>
      <c r="AL37" s="44">
        <v>3.8</v>
      </c>
      <c r="AM37" s="44">
        <v>3.76</v>
      </c>
      <c r="AN37" s="44">
        <v>3.72</v>
      </c>
      <c r="AO37" s="44">
        <v>3.69</v>
      </c>
      <c r="AP37" s="44">
        <v>3.66</v>
      </c>
      <c r="AQ37" s="44">
        <v>3.65</v>
      </c>
      <c r="AR37" s="44"/>
      <c r="AS37" s="44"/>
      <c r="AT37" s="44"/>
      <c r="AU37" s="44"/>
      <c r="AV37" s="44"/>
      <c r="AW37" s="44"/>
      <c r="AX37" s="44"/>
      <c r="AY37" s="44"/>
      <c r="AZ37" s="44"/>
      <c r="BA37" s="44"/>
    </row>
    <row r="38" spans="1:53" x14ac:dyDescent="0.25">
      <c r="A38" s="43">
        <v>27</v>
      </c>
      <c r="B38" s="44">
        <v>77.84</v>
      </c>
      <c r="C38" s="44">
        <v>39.64</v>
      </c>
      <c r="D38" s="44">
        <v>26.91</v>
      </c>
      <c r="E38" s="44">
        <v>20.55</v>
      </c>
      <c r="F38" s="44">
        <v>16.739999999999998</v>
      </c>
      <c r="G38" s="44">
        <v>14.2</v>
      </c>
      <c r="H38" s="44">
        <v>12.39</v>
      </c>
      <c r="I38" s="44">
        <v>11.04</v>
      </c>
      <c r="J38" s="44">
        <v>9.99</v>
      </c>
      <c r="K38" s="44">
        <v>9.15</v>
      </c>
      <c r="L38" s="44">
        <v>8.4600000000000009</v>
      </c>
      <c r="M38" s="44">
        <v>7.89</v>
      </c>
      <c r="N38" s="44">
        <v>7.41</v>
      </c>
      <c r="O38" s="44">
        <v>7</v>
      </c>
      <c r="P38" s="44">
        <v>6.65</v>
      </c>
      <c r="Q38" s="44">
        <v>6.34</v>
      </c>
      <c r="R38" s="44">
        <v>6.07</v>
      </c>
      <c r="S38" s="44">
        <v>5.83</v>
      </c>
      <c r="T38" s="44">
        <v>5.61</v>
      </c>
      <c r="U38" s="44">
        <v>5.42</v>
      </c>
      <c r="V38" s="44">
        <v>5.25</v>
      </c>
      <c r="W38" s="44">
        <v>5.0999999999999996</v>
      </c>
      <c r="X38" s="44">
        <v>4.95</v>
      </c>
      <c r="Y38" s="44">
        <v>4.83</v>
      </c>
      <c r="Z38" s="44">
        <v>4.71</v>
      </c>
      <c r="AA38" s="44">
        <v>4.5999999999999996</v>
      </c>
      <c r="AB38" s="44">
        <v>4.5</v>
      </c>
      <c r="AC38" s="44">
        <v>4.41</v>
      </c>
      <c r="AD38" s="44">
        <v>4.33</v>
      </c>
      <c r="AE38" s="44">
        <v>4.26</v>
      </c>
      <c r="AF38" s="44">
        <v>4.1900000000000004</v>
      </c>
      <c r="AG38" s="44">
        <v>4.12</v>
      </c>
      <c r="AH38" s="44">
        <v>4.0599999999999996</v>
      </c>
      <c r="AI38" s="44">
        <v>4.01</v>
      </c>
      <c r="AJ38" s="44">
        <v>3.96</v>
      </c>
      <c r="AK38" s="44">
        <v>3.91</v>
      </c>
      <c r="AL38" s="44">
        <v>3.87</v>
      </c>
      <c r="AM38" s="44">
        <v>3.83</v>
      </c>
      <c r="AN38" s="44">
        <v>3.79</v>
      </c>
      <c r="AO38" s="44">
        <v>3.75</v>
      </c>
      <c r="AP38" s="44">
        <v>3.74</v>
      </c>
      <c r="AQ38" s="44"/>
      <c r="AR38" s="44"/>
      <c r="AS38" s="44"/>
      <c r="AT38" s="44"/>
      <c r="AU38" s="44"/>
      <c r="AV38" s="44"/>
      <c r="AW38" s="44"/>
      <c r="AX38" s="44"/>
      <c r="AY38" s="44"/>
      <c r="AZ38" s="44"/>
      <c r="BA38" s="44"/>
    </row>
    <row r="39" spans="1:53" x14ac:dyDescent="0.25">
      <c r="A39" s="43">
        <v>28</v>
      </c>
      <c r="B39" s="44">
        <v>78.94</v>
      </c>
      <c r="C39" s="44">
        <v>40.200000000000003</v>
      </c>
      <c r="D39" s="44">
        <v>27.3</v>
      </c>
      <c r="E39" s="44">
        <v>20.85</v>
      </c>
      <c r="F39" s="44">
        <v>16.98</v>
      </c>
      <c r="G39" s="44">
        <v>14.41</v>
      </c>
      <c r="H39" s="44">
        <v>12.57</v>
      </c>
      <c r="I39" s="44">
        <v>11.2</v>
      </c>
      <c r="J39" s="44">
        <v>10.130000000000001</v>
      </c>
      <c r="K39" s="44">
        <v>9.2799999999999994</v>
      </c>
      <c r="L39" s="44">
        <v>8.58</v>
      </c>
      <c r="M39" s="44">
        <v>8.01</v>
      </c>
      <c r="N39" s="44">
        <v>7.52</v>
      </c>
      <c r="O39" s="44">
        <v>7.1</v>
      </c>
      <c r="P39" s="44">
        <v>6.74</v>
      </c>
      <c r="Q39" s="44">
        <v>6.43</v>
      </c>
      <c r="R39" s="44">
        <v>6.16</v>
      </c>
      <c r="S39" s="44">
        <v>5.91</v>
      </c>
      <c r="T39" s="44">
        <v>5.7</v>
      </c>
      <c r="U39" s="44">
        <v>5.5</v>
      </c>
      <c r="V39" s="44">
        <v>5.33</v>
      </c>
      <c r="W39" s="44">
        <v>5.17</v>
      </c>
      <c r="X39" s="44">
        <v>5.03</v>
      </c>
      <c r="Y39" s="44">
        <v>4.9000000000000004</v>
      </c>
      <c r="Z39" s="44">
        <v>4.78</v>
      </c>
      <c r="AA39" s="44">
        <v>4.67</v>
      </c>
      <c r="AB39" s="44">
        <v>4.57</v>
      </c>
      <c r="AC39" s="44">
        <v>4.4800000000000004</v>
      </c>
      <c r="AD39" s="44">
        <v>4.4000000000000004</v>
      </c>
      <c r="AE39" s="44">
        <v>4.32</v>
      </c>
      <c r="AF39" s="44">
        <v>4.25</v>
      </c>
      <c r="AG39" s="44">
        <v>4.1900000000000004</v>
      </c>
      <c r="AH39" s="44">
        <v>4.13</v>
      </c>
      <c r="AI39" s="44">
        <v>4.07</v>
      </c>
      <c r="AJ39" s="44">
        <v>4.0199999999999996</v>
      </c>
      <c r="AK39" s="44">
        <v>3.98</v>
      </c>
      <c r="AL39" s="44">
        <v>3.93</v>
      </c>
      <c r="AM39" s="44">
        <v>3.89</v>
      </c>
      <c r="AN39" s="44">
        <v>3.86</v>
      </c>
      <c r="AO39" s="44">
        <v>3.84</v>
      </c>
      <c r="AP39" s="44"/>
      <c r="AQ39" s="44"/>
      <c r="AR39" s="44"/>
      <c r="AS39" s="44"/>
      <c r="AT39" s="44"/>
      <c r="AU39" s="44"/>
      <c r="AV39" s="44"/>
      <c r="AW39" s="44"/>
      <c r="AX39" s="44"/>
      <c r="AY39" s="44"/>
      <c r="AZ39" s="44"/>
      <c r="BA39" s="44"/>
    </row>
    <row r="40" spans="1:53" x14ac:dyDescent="0.25">
      <c r="A40" s="43">
        <v>29</v>
      </c>
      <c r="B40" s="44">
        <v>80.06</v>
      </c>
      <c r="C40" s="44">
        <v>40.770000000000003</v>
      </c>
      <c r="D40" s="44">
        <v>27.68</v>
      </c>
      <c r="E40" s="44">
        <v>21.14</v>
      </c>
      <c r="F40" s="44">
        <v>17.22</v>
      </c>
      <c r="G40" s="44">
        <v>14.61</v>
      </c>
      <c r="H40" s="44">
        <v>12.75</v>
      </c>
      <c r="I40" s="44">
        <v>11.36</v>
      </c>
      <c r="J40" s="44">
        <v>10.28</v>
      </c>
      <c r="K40" s="44">
        <v>9.41</v>
      </c>
      <c r="L40" s="44">
        <v>8.7100000000000009</v>
      </c>
      <c r="M40" s="44">
        <v>8.1199999999999992</v>
      </c>
      <c r="N40" s="44">
        <v>7.63</v>
      </c>
      <c r="O40" s="44">
        <v>7.21</v>
      </c>
      <c r="P40" s="44">
        <v>6.84</v>
      </c>
      <c r="Q40" s="44">
        <v>6.53</v>
      </c>
      <c r="R40" s="44">
        <v>6.25</v>
      </c>
      <c r="S40" s="44">
        <v>6</v>
      </c>
      <c r="T40" s="44">
        <v>5.78</v>
      </c>
      <c r="U40" s="44">
        <v>5.58</v>
      </c>
      <c r="V40" s="44">
        <v>5.41</v>
      </c>
      <c r="W40" s="44">
        <v>5.25</v>
      </c>
      <c r="X40" s="44">
        <v>5.0999999999999996</v>
      </c>
      <c r="Y40" s="44">
        <v>4.97</v>
      </c>
      <c r="Z40" s="44">
        <v>4.8499999999999996</v>
      </c>
      <c r="AA40" s="44">
        <v>4.75</v>
      </c>
      <c r="AB40" s="44">
        <v>4.6500000000000004</v>
      </c>
      <c r="AC40" s="44">
        <v>4.55</v>
      </c>
      <c r="AD40" s="44">
        <v>4.47</v>
      </c>
      <c r="AE40" s="44">
        <v>4.3899999999999997</v>
      </c>
      <c r="AF40" s="44">
        <v>4.32</v>
      </c>
      <c r="AG40" s="44">
        <v>4.26</v>
      </c>
      <c r="AH40" s="44">
        <v>4.2</v>
      </c>
      <c r="AI40" s="44">
        <v>4.1399999999999997</v>
      </c>
      <c r="AJ40" s="44">
        <v>4.09</v>
      </c>
      <c r="AK40" s="44">
        <v>4.04</v>
      </c>
      <c r="AL40" s="44">
        <v>4</v>
      </c>
      <c r="AM40" s="44">
        <v>3.96</v>
      </c>
      <c r="AN40" s="44">
        <v>3.94</v>
      </c>
      <c r="AO40" s="44"/>
      <c r="AP40" s="44"/>
      <c r="AQ40" s="44"/>
      <c r="AR40" s="44"/>
      <c r="AS40" s="44"/>
      <c r="AT40" s="44"/>
      <c r="AU40" s="44"/>
      <c r="AV40" s="44"/>
      <c r="AW40" s="44"/>
      <c r="AX40" s="44"/>
      <c r="AY40" s="44"/>
      <c r="AZ40" s="44"/>
      <c r="BA40" s="44"/>
    </row>
    <row r="41" spans="1:53" x14ac:dyDescent="0.25">
      <c r="A41" s="43">
        <v>30</v>
      </c>
      <c r="B41" s="44">
        <v>81.180000000000007</v>
      </c>
      <c r="C41" s="44">
        <v>41.35</v>
      </c>
      <c r="D41" s="44">
        <v>28.07</v>
      </c>
      <c r="E41" s="44">
        <v>21.44</v>
      </c>
      <c r="F41" s="44">
        <v>17.47</v>
      </c>
      <c r="G41" s="44">
        <v>14.82</v>
      </c>
      <c r="H41" s="44">
        <v>12.93</v>
      </c>
      <c r="I41" s="44">
        <v>11.52</v>
      </c>
      <c r="J41" s="44">
        <v>10.42</v>
      </c>
      <c r="K41" s="44">
        <v>9.5500000000000007</v>
      </c>
      <c r="L41" s="44">
        <v>8.83</v>
      </c>
      <c r="M41" s="44">
        <v>8.24</v>
      </c>
      <c r="N41" s="44">
        <v>7.74</v>
      </c>
      <c r="O41" s="44">
        <v>7.31</v>
      </c>
      <c r="P41" s="44">
        <v>6.94</v>
      </c>
      <c r="Q41" s="44">
        <v>6.62</v>
      </c>
      <c r="R41" s="44">
        <v>6.34</v>
      </c>
      <c r="S41" s="44">
        <v>6.09</v>
      </c>
      <c r="T41" s="44">
        <v>5.87</v>
      </c>
      <c r="U41" s="44">
        <v>5.67</v>
      </c>
      <c r="V41" s="44">
        <v>5.49</v>
      </c>
      <c r="W41" s="44">
        <v>5.33</v>
      </c>
      <c r="X41" s="44">
        <v>5.18</v>
      </c>
      <c r="Y41" s="44">
        <v>5.05</v>
      </c>
      <c r="Z41" s="44">
        <v>4.93</v>
      </c>
      <c r="AA41" s="44">
        <v>4.82</v>
      </c>
      <c r="AB41" s="44">
        <v>4.72</v>
      </c>
      <c r="AC41" s="44">
        <v>4.63</v>
      </c>
      <c r="AD41" s="44">
        <v>4.54</v>
      </c>
      <c r="AE41" s="44">
        <v>4.46</v>
      </c>
      <c r="AF41" s="44">
        <v>4.3899999999999997</v>
      </c>
      <c r="AG41" s="44">
        <v>4.33</v>
      </c>
      <c r="AH41" s="44">
        <v>4.2699999999999996</v>
      </c>
      <c r="AI41" s="44">
        <v>4.21</v>
      </c>
      <c r="AJ41" s="44">
        <v>4.16</v>
      </c>
      <c r="AK41" s="44">
        <v>4.1100000000000003</v>
      </c>
      <c r="AL41" s="44">
        <v>4.07</v>
      </c>
      <c r="AM41" s="44">
        <v>4.05</v>
      </c>
      <c r="AN41" s="44"/>
      <c r="AO41" s="44"/>
      <c r="AP41" s="44"/>
      <c r="AQ41" s="44"/>
      <c r="AR41" s="44"/>
      <c r="AS41" s="44"/>
      <c r="AT41" s="44"/>
      <c r="AU41" s="44"/>
      <c r="AV41" s="44"/>
      <c r="AW41" s="44"/>
      <c r="AX41" s="44"/>
      <c r="AY41" s="44"/>
      <c r="AZ41" s="44"/>
      <c r="BA41" s="44"/>
    </row>
    <row r="42" spans="1:53" x14ac:dyDescent="0.25">
      <c r="A42" s="43">
        <v>31</v>
      </c>
      <c r="B42" s="44">
        <v>82.32</v>
      </c>
      <c r="C42" s="44">
        <v>41.92</v>
      </c>
      <c r="D42" s="44">
        <v>28.47</v>
      </c>
      <c r="E42" s="44">
        <v>21.74</v>
      </c>
      <c r="F42" s="44">
        <v>17.71</v>
      </c>
      <c r="G42" s="44">
        <v>15.03</v>
      </c>
      <c r="H42" s="44">
        <v>13.11</v>
      </c>
      <c r="I42" s="44">
        <v>11.68</v>
      </c>
      <c r="J42" s="44">
        <v>10.57</v>
      </c>
      <c r="K42" s="44">
        <v>9.68</v>
      </c>
      <c r="L42" s="44">
        <v>8.9600000000000009</v>
      </c>
      <c r="M42" s="44">
        <v>8.36</v>
      </c>
      <c r="N42" s="44">
        <v>7.85</v>
      </c>
      <c r="O42" s="44">
        <v>7.42</v>
      </c>
      <c r="P42" s="44">
        <v>7.04</v>
      </c>
      <c r="Q42" s="44">
        <v>6.72</v>
      </c>
      <c r="R42" s="44">
        <v>6.43</v>
      </c>
      <c r="S42" s="44">
        <v>6.18</v>
      </c>
      <c r="T42" s="44">
        <v>5.95</v>
      </c>
      <c r="U42" s="44">
        <v>5.75</v>
      </c>
      <c r="V42" s="44">
        <v>5.57</v>
      </c>
      <c r="W42" s="44">
        <v>5.41</v>
      </c>
      <c r="X42" s="44">
        <v>5.26</v>
      </c>
      <c r="Y42" s="44">
        <v>5.13</v>
      </c>
      <c r="Z42" s="44">
        <v>5</v>
      </c>
      <c r="AA42" s="44">
        <v>4.8899999999999997</v>
      </c>
      <c r="AB42" s="44">
        <v>4.79</v>
      </c>
      <c r="AC42" s="44">
        <v>4.7</v>
      </c>
      <c r="AD42" s="44">
        <v>4.62</v>
      </c>
      <c r="AE42" s="44">
        <v>4.54</v>
      </c>
      <c r="AF42" s="44">
        <v>4.47</v>
      </c>
      <c r="AG42" s="44">
        <v>4.4000000000000004</v>
      </c>
      <c r="AH42" s="44">
        <v>4.34</v>
      </c>
      <c r="AI42" s="44">
        <v>4.29</v>
      </c>
      <c r="AJ42" s="44">
        <v>4.2300000000000004</v>
      </c>
      <c r="AK42" s="44">
        <v>4.1900000000000004</v>
      </c>
      <c r="AL42" s="44">
        <v>4.17</v>
      </c>
      <c r="AM42" s="44"/>
      <c r="AN42" s="44"/>
      <c r="AO42" s="44"/>
      <c r="AP42" s="44"/>
      <c r="AQ42" s="44"/>
      <c r="AR42" s="44"/>
      <c r="AS42" s="44"/>
      <c r="AT42" s="44"/>
      <c r="AU42" s="44"/>
      <c r="AV42" s="44"/>
      <c r="AW42" s="44"/>
      <c r="AX42" s="44"/>
      <c r="AY42" s="44"/>
      <c r="AZ42" s="44"/>
      <c r="BA42" s="44"/>
    </row>
    <row r="43" spans="1:53" x14ac:dyDescent="0.25">
      <c r="A43" s="43">
        <v>32</v>
      </c>
      <c r="B43" s="44">
        <v>83.46</v>
      </c>
      <c r="C43" s="44">
        <v>42.51</v>
      </c>
      <c r="D43" s="44">
        <v>28.86</v>
      </c>
      <c r="E43" s="44">
        <v>22.05</v>
      </c>
      <c r="F43" s="44">
        <v>17.96</v>
      </c>
      <c r="G43" s="44">
        <v>15.24</v>
      </c>
      <c r="H43" s="44">
        <v>13.3</v>
      </c>
      <c r="I43" s="44">
        <v>11.85</v>
      </c>
      <c r="J43" s="44">
        <v>10.72</v>
      </c>
      <c r="K43" s="44">
        <v>9.82</v>
      </c>
      <c r="L43" s="44">
        <v>9.09</v>
      </c>
      <c r="M43" s="44">
        <v>8.48</v>
      </c>
      <c r="N43" s="44">
        <v>7.96</v>
      </c>
      <c r="O43" s="44">
        <v>7.52</v>
      </c>
      <c r="P43" s="44">
        <v>7.14</v>
      </c>
      <c r="Q43" s="44">
        <v>6.81</v>
      </c>
      <c r="R43" s="44">
        <v>6.52</v>
      </c>
      <c r="S43" s="44">
        <v>6.27</v>
      </c>
      <c r="T43" s="44">
        <v>6.04</v>
      </c>
      <c r="U43" s="44">
        <v>5.84</v>
      </c>
      <c r="V43" s="44">
        <v>5.65</v>
      </c>
      <c r="W43" s="44">
        <v>5.49</v>
      </c>
      <c r="X43" s="44">
        <v>5.34</v>
      </c>
      <c r="Y43" s="44">
        <v>5.21</v>
      </c>
      <c r="Z43" s="44">
        <v>5.08</v>
      </c>
      <c r="AA43" s="44">
        <v>4.97</v>
      </c>
      <c r="AB43" s="44">
        <v>4.87</v>
      </c>
      <c r="AC43" s="44">
        <v>4.78</v>
      </c>
      <c r="AD43" s="44">
        <v>4.6900000000000004</v>
      </c>
      <c r="AE43" s="44">
        <v>4.6100000000000003</v>
      </c>
      <c r="AF43" s="44">
        <v>4.54</v>
      </c>
      <c r="AG43" s="44">
        <v>4.4800000000000004</v>
      </c>
      <c r="AH43" s="44">
        <v>4.42</v>
      </c>
      <c r="AI43" s="44">
        <v>4.3600000000000003</v>
      </c>
      <c r="AJ43" s="44">
        <v>4.3099999999999996</v>
      </c>
      <c r="AK43" s="44">
        <v>4.29</v>
      </c>
      <c r="AL43" s="44"/>
      <c r="AM43" s="44"/>
      <c r="AN43" s="44"/>
      <c r="AO43" s="44"/>
      <c r="AP43" s="44"/>
      <c r="AQ43" s="44"/>
      <c r="AR43" s="44"/>
      <c r="AS43" s="44"/>
      <c r="AT43" s="44"/>
      <c r="AU43" s="44"/>
      <c r="AV43" s="44"/>
      <c r="AW43" s="44"/>
      <c r="AX43" s="44"/>
      <c r="AY43" s="44"/>
      <c r="AZ43" s="44"/>
      <c r="BA43" s="44"/>
    </row>
    <row r="44" spans="1:53" x14ac:dyDescent="0.25">
      <c r="A44" s="43">
        <v>33</v>
      </c>
      <c r="B44" s="44">
        <v>84.62</v>
      </c>
      <c r="C44" s="44">
        <v>43.1</v>
      </c>
      <c r="D44" s="44">
        <v>29.27</v>
      </c>
      <c r="E44" s="44">
        <v>22.35</v>
      </c>
      <c r="F44" s="44">
        <v>18.21</v>
      </c>
      <c r="G44" s="44">
        <v>15.45</v>
      </c>
      <c r="H44" s="44">
        <v>13.49</v>
      </c>
      <c r="I44" s="44">
        <v>12.01</v>
      </c>
      <c r="J44" s="44">
        <v>10.87</v>
      </c>
      <c r="K44" s="44">
        <v>9.9600000000000009</v>
      </c>
      <c r="L44" s="44">
        <v>9.2200000000000006</v>
      </c>
      <c r="M44" s="44">
        <v>8.6</v>
      </c>
      <c r="N44" s="44">
        <v>8.08</v>
      </c>
      <c r="O44" s="44">
        <v>7.63</v>
      </c>
      <c r="P44" s="44">
        <v>7.25</v>
      </c>
      <c r="Q44" s="44">
        <v>6.91</v>
      </c>
      <c r="R44" s="44">
        <v>6.62</v>
      </c>
      <c r="S44" s="44">
        <v>6.36</v>
      </c>
      <c r="T44" s="44">
        <v>6.13</v>
      </c>
      <c r="U44" s="44">
        <v>5.92</v>
      </c>
      <c r="V44" s="44">
        <v>5.74</v>
      </c>
      <c r="W44" s="44">
        <v>5.57</v>
      </c>
      <c r="X44" s="44">
        <v>5.42</v>
      </c>
      <c r="Y44" s="44">
        <v>5.29</v>
      </c>
      <c r="Z44" s="44">
        <v>5.16</v>
      </c>
      <c r="AA44" s="44">
        <v>5.05</v>
      </c>
      <c r="AB44" s="44">
        <v>4.95</v>
      </c>
      <c r="AC44" s="44">
        <v>4.8600000000000003</v>
      </c>
      <c r="AD44" s="44">
        <v>4.7699999999999996</v>
      </c>
      <c r="AE44" s="44">
        <v>4.6900000000000004</v>
      </c>
      <c r="AF44" s="44">
        <v>4.62</v>
      </c>
      <c r="AG44" s="44">
        <v>4.55</v>
      </c>
      <c r="AH44" s="44">
        <v>4.5</v>
      </c>
      <c r="AI44" s="44">
        <v>4.4400000000000004</v>
      </c>
      <c r="AJ44" s="44">
        <v>4.41</v>
      </c>
      <c r="AK44" s="44"/>
      <c r="AL44" s="44"/>
      <c r="AM44" s="44"/>
      <c r="AN44" s="44"/>
      <c r="AO44" s="44"/>
      <c r="AP44" s="44"/>
      <c r="AQ44" s="44"/>
      <c r="AR44" s="44"/>
      <c r="AS44" s="44"/>
      <c r="AT44" s="44"/>
      <c r="AU44" s="44"/>
      <c r="AV44" s="44"/>
      <c r="AW44" s="44"/>
      <c r="AX44" s="44"/>
      <c r="AY44" s="44"/>
      <c r="AZ44" s="44"/>
      <c r="BA44" s="44"/>
    </row>
    <row r="45" spans="1:53" x14ac:dyDescent="0.25">
      <c r="A45" s="43">
        <v>34</v>
      </c>
      <c r="B45" s="44">
        <v>85.79</v>
      </c>
      <c r="C45" s="44">
        <v>43.7</v>
      </c>
      <c r="D45" s="44">
        <v>29.67</v>
      </c>
      <c r="E45" s="44">
        <v>22.67</v>
      </c>
      <c r="F45" s="44">
        <v>18.47</v>
      </c>
      <c r="G45" s="44">
        <v>15.67</v>
      </c>
      <c r="H45" s="44">
        <v>13.68</v>
      </c>
      <c r="I45" s="44">
        <v>12.18</v>
      </c>
      <c r="J45" s="44">
        <v>11.03</v>
      </c>
      <c r="K45" s="44">
        <v>10.1</v>
      </c>
      <c r="L45" s="44">
        <v>9.35</v>
      </c>
      <c r="M45" s="44">
        <v>8.7200000000000006</v>
      </c>
      <c r="N45" s="44">
        <v>8.19</v>
      </c>
      <c r="O45" s="44">
        <v>7.74</v>
      </c>
      <c r="P45" s="44">
        <v>7.35</v>
      </c>
      <c r="Q45" s="44">
        <v>7.01</v>
      </c>
      <c r="R45" s="44">
        <v>6.72</v>
      </c>
      <c r="S45" s="44">
        <v>6.46</v>
      </c>
      <c r="T45" s="44">
        <v>6.22</v>
      </c>
      <c r="U45" s="44">
        <v>6.01</v>
      </c>
      <c r="V45" s="44">
        <v>5.83</v>
      </c>
      <c r="W45" s="44">
        <v>5.66</v>
      </c>
      <c r="X45" s="44">
        <v>5.51</v>
      </c>
      <c r="Y45" s="44">
        <v>5.37</v>
      </c>
      <c r="Z45" s="44">
        <v>5.25</v>
      </c>
      <c r="AA45" s="44">
        <v>5.13</v>
      </c>
      <c r="AB45" s="44">
        <v>5.03</v>
      </c>
      <c r="AC45" s="44">
        <v>4.9400000000000004</v>
      </c>
      <c r="AD45" s="44">
        <v>4.8499999999999996</v>
      </c>
      <c r="AE45" s="44">
        <v>4.7699999999999996</v>
      </c>
      <c r="AF45" s="44">
        <v>4.7</v>
      </c>
      <c r="AG45" s="44">
        <v>4.6399999999999997</v>
      </c>
      <c r="AH45" s="44">
        <v>4.58</v>
      </c>
      <c r="AI45" s="44">
        <v>4.54</v>
      </c>
      <c r="AJ45" s="44"/>
      <c r="AK45" s="44"/>
      <c r="AL45" s="44"/>
      <c r="AM45" s="44"/>
      <c r="AN45" s="44"/>
      <c r="AO45" s="44"/>
      <c r="AP45" s="44"/>
      <c r="AQ45" s="44"/>
      <c r="AR45" s="44"/>
      <c r="AS45" s="44"/>
      <c r="AT45" s="44"/>
      <c r="AU45" s="44"/>
      <c r="AV45" s="44"/>
      <c r="AW45" s="44"/>
      <c r="AX45" s="44"/>
      <c r="AY45" s="44"/>
      <c r="AZ45" s="44"/>
      <c r="BA45" s="44"/>
    </row>
    <row r="46" spans="1:53" x14ac:dyDescent="0.25">
      <c r="A46" s="43">
        <v>35</v>
      </c>
      <c r="B46" s="44">
        <v>86.98</v>
      </c>
      <c r="C46" s="44">
        <v>44.3</v>
      </c>
      <c r="D46" s="44">
        <v>30.09</v>
      </c>
      <c r="E46" s="44">
        <v>22.98</v>
      </c>
      <c r="F46" s="44">
        <v>18.72</v>
      </c>
      <c r="G46" s="44">
        <v>15.89</v>
      </c>
      <c r="H46" s="44">
        <v>13.87</v>
      </c>
      <c r="I46" s="44">
        <v>12.36</v>
      </c>
      <c r="J46" s="44">
        <v>11.18</v>
      </c>
      <c r="K46" s="44">
        <v>10.24</v>
      </c>
      <c r="L46" s="44">
        <v>9.48</v>
      </c>
      <c r="M46" s="44">
        <v>8.85</v>
      </c>
      <c r="N46" s="44">
        <v>8.31</v>
      </c>
      <c r="O46" s="44">
        <v>7.85</v>
      </c>
      <c r="P46" s="44">
        <v>7.46</v>
      </c>
      <c r="Q46" s="44">
        <v>7.12</v>
      </c>
      <c r="R46" s="44">
        <v>6.82</v>
      </c>
      <c r="S46" s="44">
        <v>6.55</v>
      </c>
      <c r="T46" s="44">
        <v>6.32</v>
      </c>
      <c r="U46" s="44">
        <v>6.11</v>
      </c>
      <c r="V46" s="44">
        <v>5.92</v>
      </c>
      <c r="W46" s="44">
        <v>5.75</v>
      </c>
      <c r="X46" s="44">
        <v>5.6</v>
      </c>
      <c r="Y46" s="44">
        <v>5.46</v>
      </c>
      <c r="Z46" s="44">
        <v>5.33</v>
      </c>
      <c r="AA46" s="44">
        <v>5.22</v>
      </c>
      <c r="AB46" s="44">
        <v>5.12</v>
      </c>
      <c r="AC46" s="44">
        <v>5.0199999999999996</v>
      </c>
      <c r="AD46" s="44">
        <v>4.9400000000000004</v>
      </c>
      <c r="AE46" s="44">
        <v>4.8600000000000003</v>
      </c>
      <c r="AF46" s="44">
        <v>4.79</v>
      </c>
      <c r="AG46" s="44">
        <v>4.72</v>
      </c>
      <c r="AH46" s="44">
        <v>4.68</v>
      </c>
      <c r="AI46" s="44"/>
      <c r="AJ46" s="44"/>
      <c r="AK46" s="44"/>
      <c r="AL46" s="44"/>
      <c r="AM46" s="44"/>
      <c r="AN46" s="44"/>
      <c r="AO46" s="44"/>
      <c r="AP46" s="44"/>
      <c r="AQ46" s="44"/>
      <c r="AR46" s="44"/>
      <c r="AS46" s="44"/>
      <c r="AT46" s="44"/>
      <c r="AU46" s="44"/>
      <c r="AV46" s="44"/>
      <c r="AW46" s="44"/>
      <c r="AX46" s="44"/>
      <c r="AY46" s="44"/>
      <c r="AZ46" s="44"/>
      <c r="BA46" s="44"/>
    </row>
    <row r="47" spans="1:53" x14ac:dyDescent="0.25">
      <c r="A47" s="43">
        <v>36</v>
      </c>
      <c r="B47" s="44">
        <v>88.18</v>
      </c>
      <c r="C47" s="44">
        <v>44.92</v>
      </c>
      <c r="D47" s="44">
        <v>30.5</v>
      </c>
      <c r="E47" s="44">
        <v>23.3</v>
      </c>
      <c r="F47" s="44">
        <v>18.989999999999998</v>
      </c>
      <c r="G47" s="44">
        <v>16.11</v>
      </c>
      <c r="H47" s="44">
        <v>14.06</v>
      </c>
      <c r="I47" s="44">
        <v>12.53</v>
      </c>
      <c r="J47" s="44">
        <v>11.34</v>
      </c>
      <c r="K47" s="44">
        <v>10.39</v>
      </c>
      <c r="L47" s="44">
        <v>9.6199999999999992</v>
      </c>
      <c r="M47" s="44">
        <v>8.9700000000000006</v>
      </c>
      <c r="N47" s="44">
        <v>8.43</v>
      </c>
      <c r="O47" s="44">
        <v>7.97</v>
      </c>
      <c r="P47" s="44">
        <v>7.57</v>
      </c>
      <c r="Q47" s="44">
        <v>7.22</v>
      </c>
      <c r="R47" s="44">
        <v>6.92</v>
      </c>
      <c r="S47" s="44">
        <v>6.65</v>
      </c>
      <c r="T47" s="44">
        <v>6.41</v>
      </c>
      <c r="U47" s="44">
        <v>6.2</v>
      </c>
      <c r="V47" s="44">
        <v>6.01</v>
      </c>
      <c r="W47" s="44">
        <v>5.84</v>
      </c>
      <c r="X47" s="44">
        <v>5.69</v>
      </c>
      <c r="Y47" s="44">
        <v>5.55</v>
      </c>
      <c r="Z47" s="44">
        <v>5.42</v>
      </c>
      <c r="AA47" s="44">
        <v>5.31</v>
      </c>
      <c r="AB47" s="44">
        <v>5.2</v>
      </c>
      <c r="AC47" s="44">
        <v>5.1100000000000003</v>
      </c>
      <c r="AD47" s="44">
        <v>5.03</v>
      </c>
      <c r="AE47" s="44">
        <v>4.95</v>
      </c>
      <c r="AF47" s="44">
        <v>4.88</v>
      </c>
      <c r="AG47" s="44">
        <v>4.83</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5">
      <c r="A48" s="43">
        <v>37</v>
      </c>
      <c r="B48" s="44">
        <v>89.39</v>
      </c>
      <c r="C48" s="44">
        <v>45.54</v>
      </c>
      <c r="D48" s="44">
        <v>30.93</v>
      </c>
      <c r="E48" s="44">
        <v>23.63</v>
      </c>
      <c r="F48" s="44">
        <v>19.25</v>
      </c>
      <c r="G48" s="44">
        <v>16.34</v>
      </c>
      <c r="H48" s="44">
        <v>14.26</v>
      </c>
      <c r="I48" s="44">
        <v>12.71</v>
      </c>
      <c r="J48" s="44">
        <v>11.5</v>
      </c>
      <c r="K48" s="44">
        <v>10.54</v>
      </c>
      <c r="L48" s="44">
        <v>9.75</v>
      </c>
      <c r="M48" s="44">
        <v>9.1</v>
      </c>
      <c r="N48" s="44">
        <v>8.5500000000000007</v>
      </c>
      <c r="O48" s="44">
        <v>8.09</v>
      </c>
      <c r="P48" s="44">
        <v>7.68</v>
      </c>
      <c r="Q48" s="44">
        <v>7.33</v>
      </c>
      <c r="R48" s="44">
        <v>7.02</v>
      </c>
      <c r="S48" s="44">
        <v>6.75</v>
      </c>
      <c r="T48" s="44">
        <v>6.51</v>
      </c>
      <c r="U48" s="44">
        <v>6.3</v>
      </c>
      <c r="V48" s="44">
        <v>6.11</v>
      </c>
      <c r="W48" s="44">
        <v>5.94</v>
      </c>
      <c r="X48" s="44">
        <v>5.78</v>
      </c>
      <c r="Y48" s="44">
        <v>5.64</v>
      </c>
      <c r="Z48" s="44">
        <v>5.52</v>
      </c>
      <c r="AA48" s="44">
        <v>5.4</v>
      </c>
      <c r="AB48" s="44">
        <v>5.3</v>
      </c>
      <c r="AC48" s="44">
        <v>5.2</v>
      </c>
      <c r="AD48" s="44">
        <v>5.12</v>
      </c>
      <c r="AE48" s="44">
        <v>5.04</v>
      </c>
      <c r="AF48" s="44">
        <v>4.99</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5">
      <c r="A49" s="43">
        <v>38</v>
      </c>
      <c r="B49" s="44">
        <v>90.63</v>
      </c>
      <c r="C49" s="44">
        <v>46.17</v>
      </c>
      <c r="D49" s="44">
        <v>31.36</v>
      </c>
      <c r="E49" s="44">
        <v>23.96</v>
      </c>
      <c r="F49" s="44">
        <v>19.52</v>
      </c>
      <c r="G49" s="44">
        <v>16.57</v>
      </c>
      <c r="H49" s="44">
        <v>14.46</v>
      </c>
      <c r="I49" s="44">
        <v>12.89</v>
      </c>
      <c r="J49" s="44">
        <v>11.67</v>
      </c>
      <c r="K49" s="44">
        <v>10.69</v>
      </c>
      <c r="L49" s="44">
        <v>9.9</v>
      </c>
      <c r="M49" s="44">
        <v>9.24</v>
      </c>
      <c r="N49" s="44">
        <v>8.68</v>
      </c>
      <c r="O49" s="44">
        <v>8.2100000000000009</v>
      </c>
      <c r="P49" s="44">
        <v>7.8</v>
      </c>
      <c r="Q49" s="44">
        <v>7.44</v>
      </c>
      <c r="R49" s="44">
        <v>7.13</v>
      </c>
      <c r="S49" s="44">
        <v>6.86</v>
      </c>
      <c r="T49" s="44">
        <v>6.62</v>
      </c>
      <c r="U49" s="44">
        <v>6.4</v>
      </c>
      <c r="V49" s="44">
        <v>6.21</v>
      </c>
      <c r="W49" s="44">
        <v>6.03</v>
      </c>
      <c r="X49" s="44">
        <v>5.88</v>
      </c>
      <c r="Y49" s="44">
        <v>5.74</v>
      </c>
      <c r="Z49" s="44">
        <v>5.61</v>
      </c>
      <c r="AA49" s="44">
        <v>5.5</v>
      </c>
      <c r="AB49" s="44">
        <v>5.39</v>
      </c>
      <c r="AC49" s="44">
        <v>5.3</v>
      </c>
      <c r="AD49" s="44">
        <v>5.21</v>
      </c>
      <c r="AE49" s="44">
        <v>5.16</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5">
      <c r="A50" s="43">
        <v>39</v>
      </c>
      <c r="B50" s="44">
        <v>91.88</v>
      </c>
      <c r="C50" s="44">
        <v>46.81</v>
      </c>
      <c r="D50" s="44">
        <v>31.79</v>
      </c>
      <c r="E50" s="44">
        <v>24.29</v>
      </c>
      <c r="F50" s="44">
        <v>19.79</v>
      </c>
      <c r="G50" s="44">
        <v>16.8</v>
      </c>
      <c r="H50" s="44">
        <v>14.67</v>
      </c>
      <c r="I50" s="44">
        <v>13.07</v>
      </c>
      <c r="J50" s="44">
        <v>11.83</v>
      </c>
      <c r="K50" s="44">
        <v>10.85</v>
      </c>
      <c r="L50" s="44">
        <v>10.039999999999999</v>
      </c>
      <c r="M50" s="44">
        <v>9.3699999999999992</v>
      </c>
      <c r="N50" s="44">
        <v>8.81</v>
      </c>
      <c r="O50" s="44">
        <v>8.33</v>
      </c>
      <c r="P50" s="44">
        <v>7.92</v>
      </c>
      <c r="Q50" s="44">
        <v>7.56</v>
      </c>
      <c r="R50" s="44">
        <v>7.24</v>
      </c>
      <c r="S50" s="44">
        <v>6.97</v>
      </c>
      <c r="T50" s="44">
        <v>6.72</v>
      </c>
      <c r="U50" s="44">
        <v>6.51</v>
      </c>
      <c r="V50" s="44">
        <v>6.31</v>
      </c>
      <c r="W50" s="44">
        <v>6.14</v>
      </c>
      <c r="X50" s="44">
        <v>5.98</v>
      </c>
      <c r="Y50" s="44">
        <v>5.84</v>
      </c>
      <c r="Z50" s="44">
        <v>5.71</v>
      </c>
      <c r="AA50" s="44">
        <v>5.6</v>
      </c>
      <c r="AB50" s="44">
        <v>5.5</v>
      </c>
      <c r="AC50" s="44">
        <v>5.4</v>
      </c>
      <c r="AD50" s="44">
        <v>5.34</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5">
      <c r="A51" s="43">
        <v>40</v>
      </c>
      <c r="B51" s="44">
        <v>93.15</v>
      </c>
      <c r="C51" s="44">
        <v>47.46</v>
      </c>
      <c r="D51" s="44">
        <v>32.24</v>
      </c>
      <c r="E51" s="44">
        <v>24.63</v>
      </c>
      <c r="F51" s="44">
        <v>20.07</v>
      </c>
      <c r="G51" s="44">
        <v>17.04</v>
      </c>
      <c r="H51" s="44">
        <v>14.88</v>
      </c>
      <c r="I51" s="44">
        <v>13.26</v>
      </c>
      <c r="J51" s="44">
        <v>12</v>
      </c>
      <c r="K51" s="44">
        <v>11</v>
      </c>
      <c r="L51" s="44">
        <v>10.19</v>
      </c>
      <c r="M51" s="44">
        <v>9.51</v>
      </c>
      <c r="N51" s="44">
        <v>8.94</v>
      </c>
      <c r="O51" s="44">
        <v>8.4600000000000009</v>
      </c>
      <c r="P51" s="44">
        <v>8.0399999999999991</v>
      </c>
      <c r="Q51" s="44">
        <v>7.68</v>
      </c>
      <c r="R51" s="44">
        <v>7.36</v>
      </c>
      <c r="S51" s="44">
        <v>7.08</v>
      </c>
      <c r="T51" s="44">
        <v>6.84</v>
      </c>
      <c r="U51" s="44">
        <v>6.62</v>
      </c>
      <c r="V51" s="44">
        <v>6.42</v>
      </c>
      <c r="W51" s="44">
        <v>6.25</v>
      </c>
      <c r="X51" s="44">
        <v>6.09</v>
      </c>
      <c r="Y51" s="44">
        <v>5.95</v>
      </c>
      <c r="Z51" s="44">
        <v>5.82</v>
      </c>
      <c r="AA51" s="44">
        <v>5.71</v>
      </c>
      <c r="AB51" s="44">
        <v>5.6</v>
      </c>
      <c r="AC51" s="44">
        <v>5.53</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5">
      <c r="A52" s="43">
        <v>41</v>
      </c>
      <c r="B52" s="44">
        <v>94.44</v>
      </c>
      <c r="C52" s="44">
        <v>48.12</v>
      </c>
      <c r="D52" s="44">
        <v>32.69</v>
      </c>
      <c r="E52" s="44">
        <v>24.98</v>
      </c>
      <c r="F52" s="44">
        <v>20.36</v>
      </c>
      <c r="G52" s="44">
        <v>17.28</v>
      </c>
      <c r="H52" s="44">
        <v>15.09</v>
      </c>
      <c r="I52" s="44">
        <v>13.45</v>
      </c>
      <c r="J52" s="44">
        <v>12.18</v>
      </c>
      <c r="K52" s="44">
        <v>11.17</v>
      </c>
      <c r="L52" s="44">
        <v>10.34</v>
      </c>
      <c r="M52" s="44">
        <v>9.66</v>
      </c>
      <c r="N52" s="44">
        <v>9.08</v>
      </c>
      <c r="O52" s="44">
        <v>8.59</v>
      </c>
      <c r="P52" s="44">
        <v>8.17</v>
      </c>
      <c r="Q52" s="44">
        <v>7.8</v>
      </c>
      <c r="R52" s="44">
        <v>7.48</v>
      </c>
      <c r="S52" s="44">
        <v>7.2</v>
      </c>
      <c r="T52" s="44">
        <v>6.95</v>
      </c>
      <c r="U52" s="44">
        <v>6.73</v>
      </c>
      <c r="V52" s="44">
        <v>6.54</v>
      </c>
      <c r="W52" s="44">
        <v>6.36</v>
      </c>
      <c r="X52" s="44">
        <v>6.2</v>
      </c>
      <c r="Y52" s="44">
        <v>6.06</v>
      </c>
      <c r="Z52" s="44">
        <v>5.93</v>
      </c>
      <c r="AA52" s="44">
        <v>5.82</v>
      </c>
      <c r="AB52" s="44">
        <v>5.73</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5">
      <c r="A53" s="43">
        <v>42</v>
      </c>
      <c r="B53" s="44">
        <v>95.76</v>
      </c>
      <c r="C53" s="44">
        <v>48.79</v>
      </c>
      <c r="D53" s="44">
        <v>33.15</v>
      </c>
      <c r="E53" s="44">
        <v>25.33</v>
      </c>
      <c r="F53" s="44">
        <v>20.65</v>
      </c>
      <c r="G53" s="44">
        <v>17.53</v>
      </c>
      <c r="H53" s="44">
        <v>15.31</v>
      </c>
      <c r="I53" s="44">
        <v>13.65</v>
      </c>
      <c r="J53" s="44">
        <v>12.36</v>
      </c>
      <c r="K53" s="44">
        <v>11.34</v>
      </c>
      <c r="L53" s="44">
        <v>10.5</v>
      </c>
      <c r="M53" s="44">
        <v>9.81</v>
      </c>
      <c r="N53" s="44">
        <v>9.2200000000000006</v>
      </c>
      <c r="O53" s="44">
        <v>8.73</v>
      </c>
      <c r="P53" s="44">
        <v>8.3000000000000007</v>
      </c>
      <c r="Q53" s="44">
        <v>7.93</v>
      </c>
      <c r="R53" s="44">
        <v>7.61</v>
      </c>
      <c r="S53" s="44">
        <v>7.33</v>
      </c>
      <c r="T53" s="44">
        <v>7.08</v>
      </c>
      <c r="U53" s="44">
        <v>6.85</v>
      </c>
      <c r="V53" s="44">
        <v>6.66</v>
      </c>
      <c r="W53" s="44">
        <v>6.48</v>
      </c>
      <c r="X53" s="44">
        <v>6.32</v>
      </c>
      <c r="Y53" s="44">
        <v>6.18</v>
      </c>
      <c r="Z53" s="44">
        <v>6.05</v>
      </c>
      <c r="AA53" s="44">
        <v>5.95</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5">
      <c r="A54" s="43">
        <v>43</v>
      </c>
      <c r="B54" s="44">
        <v>97.09</v>
      </c>
      <c r="C54" s="44">
        <v>49.48</v>
      </c>
      <c r="D54" s="44">
        <v>33.619999999999997</v>
      </c>
      <c r="E54" s="44">
        <v>25.69</v>
      </c>
      <c r="F54" s="44">
        <v>20.95</v>
      </c>
      <c r="G54" s="44">
        <v>17.79</v>
      </c>
      <c r="H54" s="44">
        <v>15.54</v>
      </c>
      <c r="I54" s="44">
        <v>13.85</v>
      </c>
      <c r="J54" s="44">
        <v>12.55</v>
      </c>
      <c r="K54" s="44">
        <v>11.51</v>
      </c>
      <c r="L54" s="44">
        <v>10.66</v>
      </c>
      <c r="M54" s="44">
        <v>9.9600000000000009</v>
      </c>
      <c r="N54" s="44">
        <v>9.3699999999999992</v>
      </c>
      <c r="O54" s="44">
        <v>8.8699999999999992</v>
      </c>
      <c r="P54" s="44">
        <v>8.44</v>
      </c>
      <c r="Q54" s="44">
        <v>8.07</v>
      </c>
      <c r="R54" s="44">
        <v>7.74</v>
      </c>
      <c r="S54" s="44">
        <v>7.46</v>
      </c>
      <c r="T54" s="44">
        <v>7.21</v>
      </c>
      <c r="U54" s="44">
        <v>6.98</v>
      </c>
      <c r="V54" s="44">
        <v>6.78</v>
      </c>
      <c r="W54" s="44">
        <v>6.61</v>
      </c>
      <c r="X54" s="44">
        <v>6.45</v>
      </c>
      <c r="Y54" s="44">
        <v>6.31</v>
      </c>
      <c r="Z54" s="44">
        <v>6.19</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5">
      <c r="A55" s="43">
        <v>44</v>
      </c>
      <c r="B55" s="44">
        <v>98.44</v>
      </c>
      <c r="C55" s="44">
        <v>50.17</v>
      </c>
      <c r="D55" s="44">
        <v>34.090000000000003</v>
      </c>
      <c r="E55" s="44">
        <v>26.06</v>
      </c>
      <c r="F55" s="44">
        <v>21.25</v>
      </c>
      <c r="G55" s="44">
        <v>18.05</v>
      </c>
      <c r="H55" s="44">
        <v>15.77</v>
      </c>
      <c r="I55" s="44">
        <v>14.06</v>
      </c>
      <c r="J55" s="44">
        <v>12.74</v>
      </c>
      <c r="K55" s="44">
        <v>11.69</v>
      </c>
      <c r="L55" s="44">
        <v>10.83</v>
      </c>
      <c r="M55" s="44">
        <v>10.119999999999999</v>
      </c>
      <c r="N55" s="44">
        <v>9.5299999999999994</v>
      </c>
      <c r="O55" s="44">
        <v>9.02</v>
      </c>
      <c r="P55" s="44">
        <v>8.58</v>
      </c>
      <c r="Q55" s="44">
        <v>8.2100000000000009</v>
      </c>
      <c r="R55" s="44">
        <v>7.88</v>
      </c>
      <c r="S55" s="44">
        <v>7.59</v>
      </c>
      <c r="T55" s="44">
        <v>7.34</v>
      </c>
      <c r="U55" s="44">
        <v>7.12</v>
      </c>
      <c r="V55" s="44">
        <v>6.92</v>
      </c>
      <c r="W55" s="44">
        <v>6.74</v>
      </c>
      <c r="X55" s="44">
        <v>6.58</v>
      </c>
      <c r="Y55" s="44">
        <v>6.45</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5">
      <c r="A56" s="43">
        <v>45</v>
      </c>
      <c r="B56" s="44">
        <v>99.81</v>
      </c>
      <c r="C56" s="44">
        <v>50.87</v>
      </c>
      <c r="D56" s="44">
        <v>34.57</v>
      </c>
      <c r="E56" s="44">
        <v>26.43</v>
      </c>
      <c r="F56" s="44">
        <v>21.56</v>
      </c>
      <c r="G56" s="44">
        <v>18.309999999999999</v>
      </c>
      <c r="H56" s="44">
        <v>16</v>
      </c>
      <c r="I56" s="44">
        <v>14.27</v>
      </c>
      <c r="J56" s="44">
        <v>12.94</v>
      </c>
      <c r="K56" s="44">
        <v>11.87</v>
      </c>
      <c r="L56" s="44">
        <v>11</v>
      </c>
      <c r="M56" s="44">
        <v>10.29</v>
      </c>
      <c r="N56" s="44">
        <v>9.68</v>
      </c>
      <c r="O56" s="44">
        <v>9.17</v>
      </c>
      <c r="P56" s="44">
        <v>8.74</v>
      </c>
      <c r="Q56" s="44">
        <v>8.36</v>
      </c>
      <c r="R56" s="44">
        <v>8.0299999999999994</v>
      </c>
      <c r="S56" s="44">
        <v>7.74</v>
      </c>
      <c r="T56" s="44">
        <v>7.48</v>
      </c>
      <c r="U56" s="44">
        <v>7.26</v>
      </c>
      <c r="V56" s="44">
        <v>7.06</v>
      </c>
      <c r="W56" s="44">
        <v>6.88</v>
      </c>
      <c r="X56" s="44">
        <v>6.73</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5">
      <c r="A57" s="43">
        <v>46</v>
      </c>
      <c r="B57" s="44">
        <v>101.19</v>
      </c>
      <c r="C57" s="44">
        <v>51.59</v>
      </c>
      <c r="D57" s="44">
        <v>35.06</v>
      </c>
      <c r="E57" s="44">
        <v>26.81</v>
      </c>
      <c r="F57" s="44">
        <v>21.87</v>
      </c>
      <c r="G57" s="44">
        <v>18.579999999999998</v>
      </c>
      <c r="H57" s="44">
        <v>16.239999999999998</v>
      </c>
      <c r="I57" s="44">
        <v>14.49</v>
      </c>
      <c r="J57" s="44">
        <v>13.14</v>
      </c>
      <c r="K57" s="44">
        <v>12.06</v>
      </c>
      <c r="L57" s="44">
        <v>11.18</v>
      </c>
      <c r="M57" s="44">
        <v>10.46</v>
      </c>
      <c r="N57" s="44">
        <v>9.85</v>
      </c>
      <c r="O57" s="44">
        <v>9.34</v>
      </c>
      <c r="P57" s="44">
        <v>8.89</v>
      </c>
      <c r="Q57" s="44">
        <v>8.51</v>
      </c>
      <c r="R57" s="44">
        <v>8.18</v>
      </c>
      <c r="S57" s="44">
        <v>7.89</v>
      </c>
      <c r="T57" s="44">
        <v>7.63</v>
      </c>
      <c r="U57" s="44">
        <v>7.41</v>
      </c>
      <c r="V57" s="44">
        <v>7.21</v>
      </c>
      <c r="W57" s="44">
        <v>7.04</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5">
      <c r="A58" s="43">
        <v>47</v>
      </c>
      <c r="B58" s="44">
        <v>102.6</v>
      </c>
      <c r="C58" s="44">
        <v>52.31</v>
      </c>
      <c r="D58" s="44">
        <v>35.57</v>
      </c>
      <c r="E58" s="44">
        <v>27.21</v>
      </c>
      <c r="F58" s="44">
        <v>22.2</v>
      </c>
      <c r="G58" s="44">
        <v>18.87</v>
      </c>
      <c r="H58" s="44">
        <v>16.489999999999998</v>
      </c>
      <c r="I58" s="44">
        <v>14.72</v>
      </c>
      <c r="J58" s="44">
        <v>13.35</v>
      </c>
      <c r="K58" s="44">
        <v>12.26</v>
      </c>
      <c r="L58" s="44">
        <v>11.37</v>
      </c>
      <c r="M58" s="44">
        <v>10.64</v>
      </c>
      <c r="N58" s="44">
        <v>10.029999999999999</v>
      </c>
      <c r="O58" s="44">
        <v>9.51</v>
      </c>
      <c r="P58" s="44">
        <v>9.06</v>
      </c>
      <c r="Q58" s="44">
        <v>8.68</v>
      </c>
      <c r="R58" s="44">
        <v>8.34</v>
      </c>
      <c r="S58" s="44">
        <v>8.0500000000000007</v>
      </c>
      <c r="T58" s="44">
        <v>7.79</v>
      </c>
      <c r="U58" s="44">
        <v>7.56</v>
      </c>
      <c r="V58" s="44">
        <v>7.37</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5">
      <c r="A59" s="43">
        <v>48</v>
      </c>
      <c r="B59" s="44">
        <v>104.03</v>
      </c>
      <c r="C59" s="44">
        <v>53.06</v>
      </c>
      <c r="D59" s="44">
        <v>36.08</v>
      </c>
      <c r="E59" s="44">
        <v>27.6</v>
      </c>
      <c r="F59" s="44">
        <v>22.53</v>
      </c>
      <c r="G59" s="44">
        <v>19.149999999999999</v>
      </c>
      <c r="H59" s="44">
        <v>16.75</v>
      </c>
      <c r="I59" s="44">
        <v>14.96</v>
      </c>
      <c r="J59" s="44">
        <v>13.57</v>
      </c>
      <c r="K59" s="44">
        <v>12.47</v>
      </c>
      <c r="L59" s="44">
        <v>11.57</v>
      </c>
      <c r="M59" s="44">
        <v>10.83</v>
      </c>
      <c r="N59" s="44">
        <v>10.210000000000001</v>
      </c>
      <c r="O59" s="44">
        <v>9.69</v>
      </c>
      <c r="P59" s="44">
        <v>9.24</v>
      </c>
      <c r="Q59" s="44">
        <v>8.85</v>
      </c>
      <c r="R59" s="44">
        <v>8.51</v>
      </c>
      <c r="S59" s="44">
        <v>8.2200000000000006</v>
      </c>
      <c r="T59" s="44">
        <v>7.96</v>
      </c>
      <c r="U59" s="44">
        <v>7.74</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5">
      <c r="A60" s="43">
        <v>49</v>
      </c>
      <c r="B60" s="44">
        <v>105.46</v>
      </c>
      <c r="C60" s="44">
        <v>53.8</v>
      </c>
      <c r="D60" s="44">
        <v>36.590000000000003</v>
      </c>
      <c r="E60" s="44">
        <v>28</v>
      </c>
      <c r="F60" s="44">
        <v>22.86</v>
      </c>
      <c r="G60" s="44">
        <v>19.45</v>
      </c>
      <c r="H60" s="44">
        <v>17.010000000000002</v>
      </c>
      <c r="I60" s="44">
        <v>15.2</v>
      </c>
      <c r="J60" s="44">
        <v>13.79</v>
      </c>
      <c r="K60" s="44">
        <v>12.68</v>
      </c>
      <c r="L60" s="44">
        <v>11.77</v>
      </c>
      <c r="M60" s="44">
        <v>11.03</v>
      </c>
      <c r="N60" s="44">
        <v>10.4</v>
      </c>
      <c r="O60" s="44">
        <v>9.8699999999999992</v>
      </c>
      <c r="P60" s="44">
        <v>9.42</v>
      </c>
      <c r="Q60" s="44">
        <v>9.0299999999999994</v>
      </c>
      <c r="R60" s="44">
        <v>8.69</v>
      </c>
      <c r="S60" s="44">
        <v>8.39</v>
      </c>
      <c r="T60" s="44">
        <v>8.14</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5">
      <c r="A61" s="43">
        <v>50</v>
      </c>
      <c r="B61" s="44">
        <v>106.9</v>
      </c>
      <c r="C61" s="44">
        <v>54.55</v>
      </c>
      <c r="D61" s="44">
        <v>37.11</v>
      </c>
      <c r="E61" s="44">
        <v>28.41</v>
      </c>
      <c r="F61" s="44">
        <v>23.21</v>
      </c>
      <c r="G61" s="44">
        <v>19.75</v>
      </c>
      <c r="H61" s="44">
        <v>17.28</v>
      </c>
      <c r="I61" s="44">
        <v>15.45</v>
      </c>
      <c r="J61" s="44">
        <v>14.03</v>
      </c>
      <c r="K61" s="44">
        <v>12.9</v>
      </c>
      <c r="L61" s="44">
        <v>11.99</v>
      </c>
      <c r="M61" s="44">
        <v>11.23</v>
      </c>
      <c r="N61" s="44">
        <v>10.6</v>
      </c>
      <c r="O61" s="44">
        <v>10.07</v>
      </c>
      <c r="P61" s="44">
        <v>9.61</v>
      </c>
      <c r="Q61" s="44">
        <v>9.2200000000000006</v>
      </c>
      <c r="R61" s="44">
        <v>8.8800000000000008</v>
      </c>
      <c r="S61" s="44">
        <v>8.59</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5">
      <c r="A62" s="43">
        <v>51</v>
      </c>
      <c r="B62" s="44">
        <v>108.35</v>
      </c>
      <c r="C62" s="44">
        <v>55.31</v>
      </c>
      <c r="D62" s="44">
        <v>37.65</v>
      </c>
      <c r="E62" s="44">
        <v>28.83</v>
      </c>
      <c r="F62" s="44">
        <v>23.56</v>
      </c>
      <c r="G62" s="44">
        <v>20.059999999999999</v>
      </c>
      <c r="H62" s="44">
        <v>17.57</v>
      </c>
      <c r="I62" s="44">
        <v>15.71</v>
      </c>
      <c r="J62" s="44">
        <v>14.27</v>
      </c>
      <c r="K62" s="44">
        <v>13.13</v>
      </c>
      <c r="L62" s="44">
        <v>12.21</v>
      </c>
      <c r="M62" s="44">
        <v>11.45</v>
      </c>
      <c r="N62" s="44">
        <v>10.81</v>
      </c>
      <c r="O62" s="44">
        <v>10.27</v>
      </c>
      <c r="P62" s="44">
        <v>9.81</v>
      </c>
      <c r="Q62" s="44">
        <v>9.42</v>
      </c>
      <c r="R62" s="44">
        <v>9.08</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5">
      <c r="A63" s="43">
        <v>52</v>
      </c>
      <c r="B63" s="44">
        <v>109.83</v>
      </c>
      <c r="C63" s="44">
        <v>56.09</v>
      </c>
      <c r="D63" s="44">
        <v>38.200000000000003</v>
      </c>
      <c r="E63" s="44">
        <v>29.27</v>
      </c>
      <c r="F63" s="44">
        <v>23.93</v>
      </c>
      <c r="G63" s="44">
        <v>20.38</v>
      </c>
      <c r="H63" s="44">
        <v>17.86</v>
      </c>
      <c r="I63" s="44">
        <v>15.98</v>
      </c>
      <c r="J63" s="44">
        <v>14.53</v>
      </c>
      <c r="K63" s="44">
        <v>13.38</v>
      </c>
      <c r="L63" s="44">
        <v>12.45</v>
      </c>
      <c r="M63" s="44">
        <v>11.68</v>
      </c>
      <c r="N63" s="44">
        <v>11.03</v>
      </c>
      <c r="O63" s="44">
        <v>10.49</v>
      </c>
      <c r="P63" s="44">
        <v>10.029999999999999</v>
      </c>
      <c r="Q63" s="44">
        <v>9.6300000000000008</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5">
      <c r="A64" s="43">
        <v>53</v>
      </c>
      <c r="B64" s="44">
        <v>111.33</v>
      </c>
      <c r="C64" s="44">
        <v>56.88</v>
      </c>
      <c r="D64" s="44">
        <v>38.76</v>
      </c>
      <c r="E64" s="44">
        <v>29.71</v>
      </c>
      <c r="F64" s="44">
        <v>24.31</v>
      </c>
      <c r="G64" s="44">
        <v>20.72</v>
      </c>
      <c r="H64" s="44">
        <v>18.16</v>
      </c>
      <c r="I64" s="44">
        <v>16.260000000000002</v>
      </c>
      <c r="J64" s="44">
        <v>14.8</v>
      </c>
      <c r="K64" s="44">
        <v>13.63</v>
      </c>
      <c r="L64" s="44">
        <v>12.69</v>
      </c>
      <c r="M64" s="44">
        <v>11.91</v>
      </c>
      <c r="N64" s="44">
        <v>11.26</v>
      </c>
      <c r="O64" s="44">
        <v>10.72</v>
      </c>
      <c r="P64" s="44">
        <v>10.26</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5">
      <c r="A65" s="43">
        <v>54</v>
      </c>
      <c r="B65" s="44">
        <v>112.83</v>
      </c>
      <c r="C65" s="44">
        <v>57.68</v>
      </c>
      <c r="D65" s="44">
        <v>39.32</v>
      </c>
      <c r="E65" s="44">
        <v>30.16</v>
      </c>
      <c r="F65" s="44">
        <v>24.69</v>
      </c>
      <c r="G65" s="44">
        <v>21.06</v>
      </c>
      <c r="H65" s="44">
        <v>18.48</v>
      </c>
      <c r="I65" s="44">
        <v>16.559999999999999</v>
      </c>
      <c r="J65" s="44">
        <v>15.07</v>
      </c>
      <c r="K65" s="44">
        <v>13.89</v>
      </c>
      <c r="L65" s="44">
        <v>12.94</v>
      </c>
      <c r="M65" s="44">
        <v>12.16</v>
      </c>
      <c r="N65" s="44">
        <v>11.5</v>
      </c>
      <c r="O65" s="44">
        <v>10.96</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5">
      <c r="A66" s="43">
        <v>55</v>
      </c>
      <c r="B66" s="44">
        <v>114.34</v>
      </c>
      <c r="C66" s="44">
        <v>58.48</v>
      </c>
      <c r="D66" s="44">
        <v>39.89</v>
      </c>
      <c r="E66" s="44">
        <v>30.63</v>
      </c>
      <c r="F66" s="44">
        <v>25.09</v>
      </c>
      <c r="G66" s="44">
        <v>21.41</v>
      </c>
      <c r="H66" s="44">
        <v>18.8</v>
      </c>
      <c r="I66" s="44">
        <v>16.86</v>
      </c>
      <c r="J66" s="44">
        <v>15.35</v>
      </c>
      <c r="K66" s="44">
        <v>14.16</v>
      </c>
      <c r="L66" s="44">
        <v>13.2</v>
      </c>
      <c r="M66" s="44">
        <v>12.41</v>
      </c>
      <c r="N66" s="44">
        <v>11.77</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5">
      <c r="A67" s="43">
        <v>56</v>
      </c>
      <c r="B67" s="44">
        <v>115.89</v>
      </c>
      <c r="C67" s="44">
        <v>59.31</v>
      </c>
      <c r="D67" s="44">
        <v>40.49</v>
      </c>
      <c r="E67" s="44">
        <v>31.11</v>
      </c>
      <c r="F67" s="44">
        <v>25.5</v>
      </c>
      <c r="G67" s="44">
        <v>21.78</v>
      </c>
      <c r="H67" s="44">
        <v>19.14</v>
      </c>
      <c r="I67" s="44">
        <v>17.170000000000002</v>
      </c>
      <c r="J67" s="44">
        <v>15.65</v>
      </c>
      <c r="K67" s="44">
        <v>14.45</v>
      </c>
      <c r="L67" s="44">
        <v>13.48</v>
      </c>
      <c r="M67" s="44">
        <v>12.7</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5">
      <c r="A68" s="43">
        <v>57</v>
      </c>
      <c r="B68" s="44">
        <v>117.49</v>
      </c>
      <c r="C68" s="44">
        <v>60.19</v>
      </c>
      <c r="D68" s="44">
        <v>41.12</v>
      </c>
      <c r="E68" s="44">
        <v>31.62</v>
      </c>
      <c r="F68" s="44">
        <v>25.94</v>
      </c>
      <c r="G68" s="44">
        <v>22.17</v>
      </c>
      <c r="H68" s="44">
        <v>19.489999999999998</v>
      </c>
      <c r="I68" s="44">
        <v>17.489999999999998</v>
      </c>
      <c r="J68" s="44">
        <v>15.96</v>
      </c>
      <c r="K68" s="44">
        <v>14.75</v>
      </c>
      <c r="L68" s="44">
        <v>13.79</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5">
      <c r="A69" s="43">
        <v>58</v>
      </c>
      <c r="B69" s="44">
        <v>119.17</v>
      </c>
      <c r="C69" s="44">
        <v>61.09</v>
      </c>
      <c r="D69" s="44">
        <v>41.78</v>
      </c>
      <c r="E69" s="44">
        <v>32.14</v>
      </c>
      <c r="F69" s="44">
        <v>26.39</v>
      </c>
      <c r="G69" s="44">
        <v>22.56</v>
      </c>
      <c r="H69" s="44">
        <v>19.850000000000001</v>
      </c>
      <c r="I69" s="44">
        <v>17.84</v>
      </c>
      <c r="J69" s="44">
        <v>16.29</v>
      </c>
      <c r="K69" s="44">
        <v>15.09</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5">
      <c r="A70" s="43">
        <v>59</v>
      </c>
      <c r="B70" s="44">
        <v>120.92</v>
      </c>
      <c r="C70" s="44">
        <v>62.04</v>
      </c>
      <c r="D70" s="44">
        <v>42.45</v>
      </c>
      <c r="E70" s="44">
        <v>32.69</v>
      </c>
      <c r="F70" s="44">
        <v>26.84</v>
      </c>
      <c r="G70" s="44">
        <v>22.97</v>
      </c>
      <c r="H70" s="44">
        <v>20.23</v>
      </c>
      <c r="I70" s="44">
        <v>18.190000000000001</v>
      </c>
      <c r="J70" s="44">
        <v>16.66</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5">
      <c r="A71" s="43">
        <v>60</v>
      </c>
      <c r="B71" s="44">
        <v>122.76</v>
      </c>
      <c r="C71" s="44">
        <v>63.03</v>
      </c>
      <c r="D71" s="44">
        <v>43.15</v>
      </c>
      <c r="E71" s="44">
        <v>33.24</v>
      </c>
      <c r="F71" s="44">
        <v>27.32</v>
      </c>
      <c r="G71" s="44">
        <v>23.41</v>
      </c>
      <c r="H71" s="44">
        <v>20.63</v>
      </c>
      <c r="I71" s="44">
        <v>18.62</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5">
      <c r="A72" s="43">
        <v>61</v>
      </c>
      <c r="B72" s="44">
        <v>124.69</v>
      </c>
      <c r="C72" s="44">
        <v>64.05</v>
      </c>
      <c r="D72" s="44">
        <v>43.88</v>
      </c>
      <c r="E72" s="44">
        <v>33.83</v>
      </c>
      <c r="F72" s="44">
        <v>27.84</v>
      </c>
      <c r="G72" s="44">
        <v>23.87</v>
      </c>
      <c r="H72" s="44">
        <v>21.11</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5">
      <c r="A73" s="43">
        <v>62</v>
      </c>
      <c r="B73" s="44">
        <v>126.75</v>
      </c>
      <c r="C73" s="44">
        <v>65.150000000000006</v>
      </c>
      <c r="D73" s="44">
        <v>44.67</v>
      </c>
      <c r="E73" s="44">
        <v>34.49</v>
      </c>
      <c r="F73" s="44">
        <v>28.41</v>
      </c>
      <c r="G73" s="44">
        <v>24.43</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5">
      <c r="A74" s="43">
        <v>63</v>
      </c>
      <c r="B74" s="44">
        <v>128.99</v>
      </c>
      <c r="C74" s="44">
        <v>66.39</v>
      </c>
      <c r="D74" s="44">
        <v>45.59</v>
      </c>
      <c r="E74" s="44">
        <v>35.24</v>
      </c>
      <c r="F74" s="44">
        <v>29.07</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5">
      <c r="A75" s="43">
        <v>64</v>
      </c>
      <c r="B75" s="44">
        <v>131.53</v>
      </c>
      <c r="C75" s="44">
        <v>67.8</v>
      </c>
      <c r="D75" s="44">
        <v>46.63</v>
      </c>
      <c r="E75" s="44">
        <v>36.06</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5">
      <c r="A76" s="43">
        <v>65</v>
      </c>
      <c r="B76" s="44">
        <v>134.35</v>
      </c>
      <c r="C76" s="44">
        <v>69.349999999999994</v>
      </c>
      <c r="D76" s="44">
        <v>47.71</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5">
      <c r="A77" s="43">
        <v>66</v>
      </c>
      <c r="B77" s="44">
        <v>137.38999999999999</v>
      </c>
      <c r="C77" s="44">
        <v>70.959999999999994</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5">
      <c r="A78" s="43">
        <v>67</v>
      </c>
      <c r="B78" s="44">
        <v>140.57</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e2EbT4moTjIiTIxnGKPtzI919skbd7hKNUq6Ln1FwY6cnwy1MQapC3xD8+OpvTAJnFik7VLYCqTIiU4kWCHplw==" saltValue="RTxYZOX6ZSvHUc57c0Otsg==" spinCount="100000" sheet="1" objects="1" scenarios="1"/>
  <conditionalFormatting sqref="A6:A21">
    <cfRule type="expression" dxfId="59" priority="1" stopIfTrue="1">
      <formula>MOD(ROW(),2)=0</formula>
    </cfRule>
    <cfRule type="expression" dxfId="58" priority="2" stopIfTrue="1">
      <formula>MOD(ROW(),2)&lt;&gt;0</formula>
    </cfRule>
  </conditionalFormatting>
  <conditionalFormatting sqref="B6:M21">
    <cfRule type="expression" dxfId="57" priority="3" stopIfTrue="1">
      <formula>MOD(ROW(),2)=0</formula>
    </cfRule>
    <cfRule type="expression" dxfId="56" priority="4" stopIfTrue="1">
      <formula>MOD(ROW(),2)&lt;&gt;0</formula>
    </cfRule>
  </conditionalFormatting>
  <conditionalFormatting sqref="A26:A78">
    <cfRule type="expression" dxfId="55" priority="5" stopIfTrue="1">
      <formula>MOD(ROW(),2)=0</formula>
    </cfRule>
    <cfRule type="expression" dxfId="54" priority="6" stopIfTrue="1">
      <formula>MOD(ROW(),2)&lt;&gt;0</formula>
    </cfRule>
  </conditionalFormatting>
  <conditionalFormatting sqref="B26:BA78">
    <cfRule type="expression" dxfId="53" priority="7" stopIfTrue="1">
      <formula>MOD(ROW(),2)=0</formula>
    </cfRule>
    <cfRule type="expression" dxfId="52"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D8BF-09CD-4851-A933-4C866673B970}">
  <sheetPr codeName="Sheet9"/>
  <dimension ref="A1:G75"/>
  <sheetViews>
    <sheetView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LGPS_S - Consolidated Factor Spreadsheet</v>
      </c>
    </row>
    <row r="3" spans="1:7" s="1" customFormat="1" ht="15.5" x14ac:dyDescent="0.35">
      <c r="A3" s="30" t="s">
        <v>2</v>
      </c>
      <c r="B3" s="3" t="str">
        <f>TABLE_FACTOR_TYPE_1 &amp; " - x-" &amp; TABLE_SERIES_NUMBER_1</f>
        <v>CETV - x-202</v>
      </c>
    </row>
    <row r="6" spans="1:7" x14ac:dyDescent="0.25">
      <c r="A6" s="40" t="s">
        <v>376</v>
      </c>
      <c r="B6" s="49" t="s">
        <v>377</v>
      </c>
      <c r="C6" s="49"/>
      <c r="D6" s="49"/>
      <c r="E6" s="49"/>
      <c r="F6" s="49"/>
      <c r="G6" s="49"/>
    </row>
    <row r="7" spans="1:7" x14ac:dyDescent="0.25">
      <c r="A7" s="40" t="s">
        <v>378</v>
      </c>
      <c r="B7" s="49" t="s">
        <v>188</v>
      </c>
      <c r="C7" s="49"/>
      <c r="D7" s="49"/>
      <c r="E7" s="49"/>
      <c r="F7" s="49"/>
      <c r="G7" s="49"/>
    </row>
    <row r="8" spans="1:7" x14ac:dyDescent="0.25">
      <c r="A8" s="40" t="s">
        <v>149</v>
      </c>
      <c r="B8" s="49" t="s">
        <v>162</v>
      </c>
      <c r="C8" s="49"/>
      <c r="D8" s="49"/>
      <c r="E8" s="49"/>
      <c r="F8" s="49"/>
      <c r="G8" s="49"/>
    </row>
    <row r="9" spans="1:7" x14ac:dyDescent="0.25">
      <c r="A9" s="40" t="s">
        <v>150</v>
      </c>
      <c r="B9" s="49" t="s">
        <v>163</v>
      </c>
      <c r="C9" s="49"/>
      <c r="D9" s="49"/>
      <c r="E9" s="49"/>
      <c r="F9" s="49"/>
      <c r="G9" s="49"/>
    </row>
    <row r="10" spans="1:7" x14ac:dyDescent="0.25">
      <c r="A10" s="40" t="s">
        <v>6</v>
      </c>
      <c r="B10" s="49" t="s">
        <v>164</v>
      </c>
      <c r="C10" s="49"/>
      <c r="D10" s="49"/>
      <c r="E10" s="49"/>
      <c r="F10" s="49"/>
      <c r="G10" s="49"/>
    </row>
    <row r="11" spans="1:7" x14ac:dyDescent="0.25">
      <c r="A11" s="40" t="s">
        <v>151</v>
      </c>
      <c r="B11" s="49" t="s">
        <v>170</v>
      </c>
      <c r="C11" s="49"/>
      <c r="D11" s="49"/>
      <c r="E11" s="49"/>
      <c r="F11" s="49"/>
      <c r="G11" s="49"/>
    </row>
    <row r="12" spans="1:7" x14ac:dyDescent="0.25">
      <c r="A12" s="40" t="s">
        <v>152</v>
      </c>
      <c r="B12" s="49" t="s">
        <v>166</v>
      </c>
      <c r="C12" s="49"/>
      <c r="D12" s="49"/>
      <c r="E12" s="49"/>
      <c r="F12" s="49"/>
      <c r="G12" s="49"/>
    </row>
    <row r="13" spans="1:7" x14ac:dyDescent="0.25">
      <c r="A13" s="40" t="s">
        <v>379</v>
      </c>
      <c r="B13" s="49">
        <v>0</v>
      </c>
      <c r="C13" s="49"/>
      <c r="D13" s="49"/>
      <c r="E13" s="49"/>
      <c r="F13" s="49"/>
      <c r="G13" s="49"/>
    </row>
    <row r="14" spans="1:7" x14ac:dyDescent="0.25">
      <c r="A14" s="40" t="s">
        <v>154</v>
      </c>
      <c r="B14" s="49">
        <v>202</v>
      </c>
      <c r="C14" s="49"/>
      <c r="D14" s="49"/>
      <c r="E14" s="49"/>
      <c r="F14" s="49"/>
      <c r="G14" s="49"/>
    </row>
    <row r="15" spans="1:7" x14ac:dyDescent="0.25">
      <c r="A15" s="40" t="s">
        <v>380</v>
      </c>
      <c r="B15" s="49" t="s">
        <v>171</v>
      </c>
      <c r="C15" s="49"/>
      <c r="D15" s="49"/>
      <c r="E15" s="49"/>
      <c r="F15" s="49"/>
      <c r="G15" s="49"/>
    </row>
    <row r="16" spans="1:7" x14ac:dyDescent="0.25">
      <c r="A16" s="40" t="s">
        <v>156</v>
      </c>
      <c r="B16" s="49" t="s">
        <v>172</v>
      </c>
      <c r="C16" s="49"/>
      <c r="D16" s="49"/>
      <c r="E16" s="49"/>
      <c r="F16" s="49"/>
      <c r="G16" s="49"/>
    </row>
    <row r="17" spans="1:7" x14ac:dyDescent="0.25">
      <c r="A17" s="41" t="s">
        <v>381</v>
      </c>
      <c r="B17" s="49"/>
      <c r="C17" s="49"/>
      <c r="D17" s="49"/>
      <c r="E17" s="49"/>
      <c r="F17" s="49"/>
      <c r="G17" s="49"/>
    </row>
    <row r="18" spans="1:7" x14ac:dyDescent="0.25">
      <c r="A18" s="40" t="s">
        <v>158</v>
      </c>
      <c r="B18" s="50">
        <v>46175</v>
      </c>
      <c r="C18" s="50"/>
      <c r="D18" s="50"/>
      <c r="E18" s="50"/>
      <c r="F18" s="50"/>
      <c r="G18" s="50"/>
    </row>
    <row r="19" spans="1:7" x14ac:dyDescent="0.25">
      <c r="A19" s="40" t="s">
        <v>159</v>
      </c>
      <c r="B19" s="50">
        <v>46161</v>
      </c>
      <c r="C19" s="50"/>
      <c r="D19" s="50"/>
      <c r="E19" s="50"/>
      <c r="F19" s="50"/>
      <c r="G19" s="50"/>
    </row>
    <row r="20" spans="1:7" x14ac:dyDescent="0.25">
      <c r="A20" s="40" t="s">
        <v>160</v>
      </c>
      <c r="B20" s="49" t="s">
        <v>169</v>
      </c>
      <c r="C20" s="49"/>
      <c r="D20" s="49"/>
      <c r="E20" s="49"/>
      <c r="F20" s="49"/>
      <c r="G20" s="49"/>
    </row>
    <row r="21" spans="1:7" x14ac:dyDescent="0.25">
      <c r="A21" s="40" t="s">
        <v>382</v>
      </c>
      <c r="B21" s="49" t="s">
        <v>84</v>
      </c>
      <c r="C21" s="49"/>
      <c r="D21" s="49"/>
      <c r="E21" s="49"/>
      <c r="F21" s="49"/>
      <c r="G21" s="49"/>
    </row>
    <row r="23" spans="1:7" x14ac:dyDescent="0.25">
      <c r="A23" s="23" t="str">
        <f>HYPERLINK("#'Factor List'!A1", "Back to Factor List")</f>
        <v>Back to Factor List</v>
      </c>
      <c r="B23" s="23" t="str">
        <f>HYPERLINK("#'Assumptions'!A1", "Assumptions")</f>
        <v>Assumptions</v>
      </c>
    </row>
    <row r="26" spans="1:7" s="57" customFormat="1" ht="26" x14ac:dyDescent="0.25">
      <c r="A26" s="56" t="s">
        <v>383</v>
      </c>
      <c r="B26" s="56" t="s">
        <v>384</v>
      </c>
      <c r="C26" s="56" t="s">
        <v>385</v>
      </c>
      <c r="D26" s="56" t="s">
        <v>386</v>
      </c>
      <c r="E26" s="56" t="s">
        <v>387</v>
      </c>
      <c r="F26" s="56" t="s">
        <v>388</v>
      </c>
      <c r="G26" s="56" t="s">
        <v>389</v>
      </c>
    </row>
    <row r="27" spans="1:7" x14ac:dyDescent="0.25">
      <c r="A27" s="43">
        <v>16</v>
      </c>
      <c r="B27" s="44">
        <v>7.35</v>
      </c>
      <c r="C27" s="44">
        <v>0.38</v>
      </c>
      <c r="D27" s="44">
        <v>1.22</v>
      </c>
      <c r="E27" s="44">
        <v>-3.96</v>
      </c>
      <c r="F27" s="44">
        <v>-3.96</v>
      </c>
      <c r="G27" s="44">
        <v>0</v>
      </c>
    </row>
    <row r="28" spans="1:7" x14ac:dyDescent="0.25">
      <c r="A28" s="43">
        <v>17</v>
      </c>
      <c r="B28" s="44">
        <v>7.48</v>
      </c>
      <c r="C28" s="44">
        <v>0.39</v>
      </c>
      <c r="D28" s="44">
        <v>1.29</v>
      </c>
      <c r="E28" s="44">
        <v>-3.97</v>
      </c>
      <c r="F28" s="44">
        <v>-3.97</v>
      </c>
      <c r="G28" s="44">
        <v>0</v>
      </c>
    </row>
    <row r="29" spans="1:7" x14ac:dyDescent="0.25">
      <c r="A29" s="43">
        <v>18</v>
      </c>
      <c r="B29" s="44">
        <v>7.61</v>
      </c>
      <c r="C29" s="44">
        <v>0.4</v>
      </c>
      <c r="D29" s="44">
        <v>1.36</v>
      </c>
      <c r="E29" s="44">
        <v>-3.97</v>
      </c>
      <c r="F29" s="44">
        <v>-3.97</v>
      </c>
      <c r="G29" s="44">
        <v>0</v>
      </c>
    </row>
    <row r="30" spans="1:7" x14ac:dyDescent="0.25">
      <c r="A30" s="43">
        <v>19</v>
      </c>
      <c r="B30" s="44">
        <v>7.74</v>
      </c>
      <c r="C30" s="44">
        <v>0.41</v>
      </c>
      <c r="D30" s="44">
        <v>1.41</v>
      </c>
      <c r="E30" s="44">
        <v>-3.98</v>
      </c>
      <c r="F30" s="44">
        <v>-3.98</v>
      </c>
      <c r="G30" s="44">
        <v>0</v>
      </c>
    </row>
    <row r="31" spans="1:7" x14ac:dyDescent="0.25">
      <c r="A31" s="43">
        <v>20</v>
      </c>
      <c r="B31" s="44">
        <v>7.88</v>
      </c>
      <c r="C31" s="44">
        <v>0.41</v>
      </c>
      <c r="D31" s="44">
        <v>1.43</v>
      </c>
      <c r="E31" s="44">
        <v>-3.99</v>
      </c>
      <c r="F31" s="44">
        <v>-3.99</v>
      </c>
      <c r="G31" s="44">
        <v>0</v>
      </c>
    </row>
    <row r="32" spans="1:7" x14ac:dyDescent="0.25">
      <c r="A32" s="43">
        <v>21</v>
      </c>
      <c r="B32" s="44">
        <v>8.02</v>
      </c>
      <c r="C32" s="44">
        <v>0.42</v>
      </c>
      <c r="D32" s="44">
        <v>1.46</v>
      </c>
      <c r="E32" s="44">
        <v>-4</v>
      </c>
      <c r="F32" s="44">
        <v>-4</v>
      </c>
      <c r="G32" s="44">
        <v>0</v>
      </c>
    </row>
    <row r="33" spans="1:7" x14ac:dyDescent="0.25">
      <c r="A33" s="43">
        <v>22</v>
      </c>
      <c r="B33" s="44">
        <v>8.16</v>
      </c>
      <c r="C33" s="44">
        <v>0.43</v>
      </c>
      <c r="D33" s="44">
        <v>1.48</v>
      </c>
      <c r="E33" s="44">
        <v>-4.01</v>
      </c>
      <c r="F33" s="44">
        <v>-4.01</v>
      </c>
      <c r="G33" s="44">
        <v>0</v>
      </c>
    </row>
    <row r="34" spans="1:7" x14ac:dyDescent="0.25">
      <c r="A34" s="43">
        <v>23</v>
      </c>
      <c r="B34" s="44">
        <v>8.31</v>
      </c>
      <c r="C34" s="44">
        <v>0.44</v>
      </c>
      <c r="D34" s="44">
        <v>1.51</v>
      </c>
      <c r="E34" s="44">
        <v>-4.0199999999999996</v>
      </c>
      <c r="F34" s="44">
        <v>-4.0199999999999996</v>
      </c>
      <c r="G34" s="44">
        <v>0</v>
      </c>
    </row>
    <row r="35" spans="1:7" x14ac:dyDescent="0.25">
      <c r="A35" s="43">
        <v>24</v>
      </c>
      <c r="B35" s="44">
        <v>8.4600000000000009</v>
      </c>
      <c r="C35" s="44">
        <v>0.45</v>
      </c>
      <c r="D35" s="44">
        <v>1.53</v>
      </c>
      <c r="E35" s="44">
        <v>-4.03</v>
      </c>
      <c r="F35" s="44">
        <v>-4.03</v>
      </c>
      <c r="G35" s="44">
        <v>0</v>
      </c>
    </row>
    <row r="36" spans="1:7" x14ac:dyDescent="0.25">
      <c r="A36" s="43">
        <v>25</v>
      </c>
      <c r="B36" s="44">
        <v>8.61</v>
      </c>
      <c r="C36" s="44">
        <v>0.46</v>
      </c>
      <c r="D36" s="44">
        <v>1.56</v>
      </c>
      <c r="E36" s="44">
        <v>-4.04</v>
      </c>
      <c r="F36" s="44">
        <v>-4.04</v>
      </c>
      <c r="G36" s="44">
        <v>0</v>
      </c>
    </row>
    <row r="37" spans="1:7" x14ac:dyDescent="0.25">
      <c r="A37" s="43">
        <v>26</v>
      </c>
      <c r="B37" s="44">
        <v>8.76</v>
      </c>
      <c r="C37" s="44">
        <v>0.47</v>
      </c>
      <c r="D37" s="44">
        <v>1.58</v>
      </c>
      <c r="E37" s="44">
        <v>-4.04</v>
      </c>
      <c r="F37" s="44">
        <v>-4.04</v>
      </c>
      <c r="G37" s="44">
        <v>0</v>
      </c>
    </row>
    <row r="38" spans="1:7" x14ac:dyDescent="0.25">
      <c r="A38" s="43">
        <v>27</v>
      </c>
      <c r="B38" s="44">
        <v>8.92</v>
      </c>
      <c r="C38" s="44">
        <v>0.48</v>
      </c>
      <c r="D38" s="44">
        <v>1.61</v>
      </c>
      <c r="E38" s="44">
        <v>-4.05</v>
      </c>
      <c r="F38" s="44">
        <v>-4.05</v>
      </c>
      <c r="G38" s="44">
        <v>0</v>
      </c>
    </row>
    <row r="39" spans="1:7" x14ac:dyDescent="0.25">
      <c r="A39" s="43">
        <v>28</v>
      </c>
      <c r="B39" s="44">
        <v>9.08</v>
      </c>
      <c r="C39" s="44">
        <v>0.49</v>
      </c>
      <c r="D39" s="44">
        <v>1.64</v>
      </c>
      <c r="E39" s="44">
        <v>-4.0599999999999996</v>
      </c>
      <c r="F39" s="44">
        <v>-4.0599999999999996</v>
      </c>
      <c r="G39" s="44">
        <v>0</v>
      </c>
    </row>
    <row r="40" spans="1:7" x14ac:dyDescent="0.25">
      <c r="A40" s="43">
        <v>29</v>
      </c>
      <c r="B40" s="44">
        <v>9.24</v>
      </c>
      <c r="C40" s="44">
        <v>0.5</v>
      </c>
      <c r="D40" s="44">
        <v>1.67</v>
      </c>
      <c r="E40" s="44">
        <v>-4.07</v>
      </c>
      <c r="F40" s="44">
        <v>-4.07</v>
      </c>
      <c r="G40" s="44">
        <v>0</v>
      </c>
    </row>
    <row r="41" spans="1:7" x14ac:dyDescent="0.25">
      <c r="A41" s="43">
        <v>30</v>
      </c>
      <c r="B41" s="44">
        <v>9.4</v>
      </c>
      <c r="C41" s="44">
        <v>0.51</v>
      </c>
      <c r="D41" s="44">
        <v>1.69</v>
      </c>
      <c r="E41" s="44">
        <v>-4.08</v>
      </c>
      <c r="F41" s="44">
        <v>-4.08</v>
      </c>
      <c r="G41" s="44">
        <v>0</v>
      </c>
    </row>
    <row r="42" spans="1:7" x14ac:dyDescent="0.25">
      <c r="A42" s="43">
        <v>31</v>
      </c>
      <c r="B42" s="44">
        <v>9.57</v>
      </c>
      <c r="C42" s="44">
        <v>0.52</v>
      </c>
      <c r="D42" s="44">
        <v>1.72</v>
      </c>
      <c r="E42" s="44">
        <v>-4.09</v>
      </c>
      <c r="F42" s="44">
        <v>-4.09</v>
      </c>
      <c r="G42" s="44">
        <v>0</v>
      </c>
    </row>
    <row r="43" spans="1:7" x14ac:dyDescent="0.25">
      <c r="A43" s="43">
        <v>32</v>
      </c>
      <c r="B43" s="44">
        <v>9.74</v>
      </c>
      <c r="C43" s="44">
        <v>0.53</v>
      </c>
      <c r="D43" s="44">
        <v>1.75</v>
      </c>
      <c r="E43" s="44">
        <v>-4.0999999999999996</v>
      </c>
      <c r="F43" s="44">
        <v>-4.0999999999999996</v>
      </c>
      <c r="G43" s="44">
        <v>0</v>
      </c>
    </row>
    <row r="44" spans="1:7" x14ac:dyDescent="0.25">
      <c r="A44" s="43">
        <v>33</v>
      </c>
      <c r="B44" s="44">
        <v>9.91</v>
      </c>
      <c r="C44" s="44">
        <v>0.54</v>
      </c>
      <c r="D44" s="44">
        <v>1.78</v>
      </c>
      <c r="E44" s="44">
        <v>-4.1100000000000003</v>
      </c>
      <c r="F44" s="44">
        <v>-4.1100000000000003</v>
      </c>
      <c r="G44" s="44">
        <v>0</v>
      </c>
    </row>
    <row r="45" spans="1:7" x14ac:dyDescent="0.25">
      <c r="A45" s="43">
        <v>34</v>
      </c>
      <c r="B45" s="44">
        <v>10.09</v>
      </c>
      <c r="C45" s="44">
        <v>0.55000000000000004</v>
      </c>
      <c r="D45" s="44">
        <v>1.81</v>
      </c>
      <c r="E45" s="44">
        <v>-4.12</v>
      </c>
      <c r="F45" s="44">
        <v>-4.12</v>
      </c>
      <c r="G45" s="44">
        <v>0</v>
      </c>
    </row>
    <row r="46" spans="1:7" x14ac:dyDescent="0.25">
      <c r="A46" s="43">
        <v>35</v>
      </c>
      <c r="B46" s="44">
        <v>10.27</v>
      </c>
      <c r="C46" s="44">
        <v>0.56000000000000005</v>
      </c>
      <c r="D46" s="44">
        <v>1.84</v>
      </c>
      <c r="E46" s="44">
        <v>-4.13</v>
      </c>
      <c r="F46" s="44">
        <v>-4.13</v>
      </c>
      <c r="G46" s="44">
        <v>0</v>
      </c>
    </row>
    <row r="47" spans="1:7" x14ac:dyDescent="0.25">
      <c r="A47" s="43">
        <v>36</v>
      </c>
      <c r="B47" s="44">
        <v>10.45</v>
      </c>
      <c r="C47" s="44">
        <v>0.56999999999999995</v>
      </c>
      <c r="D47" s="44">
        <v>1.87</v>
      </c>
      <c r="E47" s="44">
        <v>-4.1399999999999997</v>
      </c>
      <c r="F47" s="44">
        <v>-4.1399999999999997</v>
      </c>
      <c r="G47" s="44">
        <v>0</v>
      </c>
    </row>
    <row r="48" spans="1:7" x14ac:dyDescent="0.25">
      <c r="A48" s="43">
        <v>37</v>
      </c>
      <c r="B48" s="44">
        <v>10.64</v>
      </c>
      <c r="C48" s="44">
        <v>0.57999999999999996</v>
      </c>
      <c r="D48" s="44">
        <v>1.9</v>
      </c>
      <c r="E48" s="44">
        <v>-4.1500000000000004</v>
      </c>
      <c r="F48" s="44">
        <v>-4.1500000000000004</v>
      </c>
      <c r="G48" s="44">
        <v>0</v>
      </c>
    </row>
    <row r="49" spans="1:7" x14ac:dyDescent="0.25">
      <c r="A49" s="43">
        <v>38</v>
      </c>
      <c r="B49" s="44">
        <v>10.83</v>
      </c>
      <c r="C49" s="44">
        <v>0.59</v>
      </c>
      <c r="D49" s="44">
        <v>1.93</v>
      </c>
      <c r="E49" s="44">
        <v>-4.16</v>
      </c>
      <c r="F49" s="44">
        <v>-4.16</v>
      </c>
      <c r="G49" s="44">
        <v>0</v>
      </c>
    </row>
    <row r="50" spans="1:7" x14ac:dyDescent="0.25">
      <c r="A50" s="43">
        <v>39</v>
      </c>
      <c r="B50" s="44">
        <v>11.02</v>
      </c>
      <c r="C50" s="44">
        <v>0.6</v>
      </c>
      <c r="D50" s="44">
        <v>1.96</v>
      </c>
      <c r="E50" s="44">
        <v>-4.17</v>
      </c>
      <c r="F50" s="44">
        <v>-4.17</v>
      </c>
      <c r="G50" s="44">
        <v>0</v>
      </c>
    </row>
    <row r="51" spans="1:7" x14ac:dyDescent="0.25">
      <c r="A51" s="43">
        <v>40</v>
      </c>
      <c r="B51" s="44">
        <v>11.22</v>
      </c>
      <c r="C51" s="44">
        <v>0.62</v>
      </c>
      <c r="D51" s="44">
        <v>1.99</v>
      </c>
      <c r="E51" s="44">
        <v>-4.18</v>
      </c>
      <c r="F51" s="44">
        <v>-4.18</v>
      </c>
      <c r="G51" s="44">
        <v>0</v>
      </c>
    </row>
    <row r="52" spans="1:7" x14ac:dyDescent="0.25">
      <c r="A52" s="43">
        <v>41</v>
      </c>
      <c r="B52" s="44">
        <v>11.42</v>
      </c>
      <c r="C52" s="44">
        <v>0.63</v>
      </c>
      <c r="D52" s="44">
        <v>2.02</v>
      </c>
      <c r="E52" s="44">
        <v>-4.1900000000000004</v>
      </c>
      <c r="F52" s="44">
        <v>-4.1900000000000004</v>
      </c>
      <c r="G52" s="44">
        <v>0</v>
      </c>
    </row>
    <row r="53" spans="1:7" x14ac:dyDescent="0.25">
      <c r="A53" s="43">
        <v>42</v>
      </c>
      <c r="B53" s="44">
        <v>11.62</v>
      </c>
      <c r="C53" s="44">
        <v>0.64</v>
      </c>
      <c r="D53" s="44">
        <v>2.0499999999999998</v>
      </c>
      <c r="E53" s="44">
        <v>-4.2</v>
      </c>
      <c r="F53" s="44">
        <v>-4.2</v>
      </c>
      <c r="G53" s="44">
        <v>0</v>
      </c>
    </row>
    <row r="54" spans="1:7" x14ac:dyDescent="0.25">
      <c r="A54" s="43">
        <v>43</v>
      </c>
      <c r="B54" s="44">
        <v>11.83</v>
      </c>
      <c r="C54" s="44">
        <v>0.65</v>
      </c>
      <c r="D54" s="44">
        <v>2.08</v>
      </c>
      <c r="E54" s="44">
        <v>-4.22</v>
      </c>
      <c r="F54" s="44">
        <v>-4.22</v>
      </c>
      <c r="G54" s="44">
        <v>0</v>
      </c>
    </row>
    <row r="55" spans="1:7" x14ac:dyDescent="0.25">
      <c r="A55" s="43">
        <v>44</v>
      </c>
      <c r="B55" s="44">
        <v>12.05</v>
      </c>
      <c r="C55" s="44">
        <v>0.67</v>
      </c>
      <c r="D55" s="44">
        <v>2.11</v>
      </c>
      <c r="E55" s="44">
        <v>-4.2300000000000004</v>
      </c>
      <c r="F55" s="44">
        <v>-4.2300000000000004</v>
      </c>
      <c r="G55" s="44">
        <v>0</v>
      </c>
    </row>
    <row r="56" spans="1:7" x14ac:dyDescent="0.25">
      <c r="A56" s="43">
        <v>45</v>
      </c>
      <c r="B56" s="44">
        <v>12.27</v>
      </c>
      <c r="C56" s="44">
        <v>0.68</v>
      </c>
      <c r="D56" s="44">
        <v>2.13</v>
      </c>
      <c r="E56" s="44">
        <v>-4.24</v>
      </c>
      <c r="F56" s="44">
        <v>-4.24</v>
      </c>
      <c r="G56" s="44">
        <v>0</v>
      </c>
    </row>
    <row r="57" spans="1:7" x14ac:dyDescent="0.25">
      <c r="A57" s="43">
        <v>46</v>
      </c>
      <c r="B57" s="44">
        <v>12.49</v>
      </c>
      <c r="C57" s="44">
        <v>0.69</v>
      </c>
      <c r="D57" s="44">
        <v>2.16</v>
      </c>
      <c r="E57" s="44">
        <v>-4.25</v>
      </c>
      <c r="F57" s="44">
        <v>-4.25</v>
      </c>
      <c r="G57" s="44">
        <v>0</v>
      </c>
    </row>
    <row r="58" spans="1:7" x14ac:dyDescent="0.25">
      <c r="A58" s="43">
        <v>47</v>
      </c>
      <c r="B58" s="44">
        <v>12.72</v>
      </c>
      <c r="C58" s="44">
        <v>0.71</v>
      </c>
      <c r="D58" s="44">
        <v>2.1800000000000002</v>
      </c>
      <c r="E58" s="44">
        <v>-4.2699999999999996</v>
      </c>
      <c r="F58" s="44">
        <v>-4.2699999999999996</v>
      </c>
      <c r="G58" s="44">
        <v>0</v>
      </c>
    </row>
    <row r="59" spans="1:7" x14ac:dyDescent="0.25">
      <c r="A59" s="43">
        <v>48</v>
      </c>
      <c r="B59" s="44">
        <v>12.96</v>
      </c>
      <c r="C59" s="44">
        <v>0.72</v>
      </c>
      <c r="D59" s="44">
        <v>2.21</v>
      </c>
      <c r="E59" s="44">
        <v>-4.28</v>
      </c>
      <c r="F59" s="44">
        <v>-4.28</v>
      </c>
      <c r="G59" s="44">
        <v>0</v>
      </c>
    </row>
    <row r="60" spans="1:7" x14ac:dyDescent="0.25">
      <c r="A60" s="43">
        <v>49</v>
      </c>
      <c r="B60" s="44">
        <v>13.2</v>
      </c>
      <c r="C60" s="44">
        <v>0.74</v>
      </c>
      <c r="D60" s="44">
        <v>2.23</v>
      </c>
      <c r="E60" s="44">
        <v>-4.3</v>
      </c>
      <c r="F60" s="44">
        <v>-4.3</v>
      </c>
      <c r="G60" s="44">
        <v>0</v>
      </c>
    </row>
    <row r="61" spans="1:7" x14ac:dyDescent="0.25">
      <c r="A61" s="43">
        <v>50</v>
      </c>
      <c r="B61" s="44">
        <v>13.45</v>
      </c>
      <c r="C61" s="44">
        <v>0.75</v>
      </c>
      <c r="D61" s="44">
        <v>2.25</v>
      </c>
      <c r="E61" s="44">
        <v>-4.3099999999999996</v>
      </c>
      <c r="F61" s="44">
        <v>-4.3099999999999996</v>
      </c>
      <c r="G61" s="44">
        <v>0</v>
      </c>
    </row>
    <row r="62" spans="1:7" x14ac:dyDescent="0.25">
      <c r="A62" s="43">
        <v>51</v>
      </c>
      <c r="B62" s="44">
        <v>13.7</v>
      </c>
      <c r="C62" s="44">
        <v>0.77</v>
      </c>
      <c r="D62" s="44">
        <v>2.27</v>
      </c>
      <c r="E62" s="44">
        <v>-4.33</v>
      </c>
      <c r="F62" s="44">
        <v>-4.33</v>
      </c>
      <c r="G62" s="44">
        <v>0</v>
      </c>
    </row>
    <row r="63" spans="1:7" x14ac:dyDescent="0.25">
      <c r="A63" s="43">
        <v>52</v>
      </c>
      <c r="B63" s="44">
        <v>13.97</v>
      </c>
      <c r="C63" s="44">
        <v>0.78</v>
      </c>
      <c r="D63" s="44">
        <v>2.29</v>
      </c>
      <c r="E63" s="44">
        <v>-4.34</v>
      </c>
      <c r="F63" s="44">
        <v>-4.34</v>
      </c>
      <c r="G63" s="44">
        <v>0</v>
      </c>
    </row>
    <row r="64" spans="1:7" x14ac:dyDescent="0.25">
      <c r="A64" s="43">
        <v>53</v>
      </c>
      <c r="B64" s="44">
        <v>14.23</v>
      </c>
      <c r="C64" s="44">
        <v>0.8</v>
      </c>
      <c r="D64" s="44">
        <v>2.2999999999999998</v>
      </c>
      <c r="E64" s="44">
        <v>-4.3600000000000003</v>
      </c>
      <c r="F64" s="44">
        <v>-4.3600000000000003</v>
      </c>
      <c r="G64" s="44">
        <v>0</v>
      </c>
    </row>
    <row r="65" spans="1:7" x14ac:dyDescent="0.25">
      <c r="A65" s="43">
        <v>54</v>
      </c>
      <c r="B65" s="44">
        <v>14.51</v>
      </c>
      <c r="C65" s="44">
        <v>0.81</v>
      </c>
      <c r="D65" s="44">
        <v>2.3199999999999998</v>
      </c>
      <c r="E65" s="44">
        <v>-4.38</v>
      </c>
      <c r="F65" s="44">
        <v>-4.38</v>
      </c>
      <c r="G65" s="44">
        <v>0</v>
      </c>
    </row>
    <row r="66" spans="1:7" x14ac:dyDescent="0.25">
      <c r="A66" s="43">
        <v>55</v>
      </c>
      <c r="B66" s="44">
        <v>14.8</v>
      </c>
      <c r="C66" s="44">
        <v>0.83</v>
      </c>
      <c r="D66" s="44">
        <v>2.33</v>
      </c>
      <c r="E66" s="44">
        <v>-4.4000000000000004</v>
      </c>
      <c r="F66" s="44">
        <v>-4.4000000000000004</v>
      </c>
      <c r="G66" s="44">
        <v>0</v>
      </c>
    </row>
    <row r="67" spans="1:7" x14ac:dyDescent="0.25">
      <c r="A67" s="43">
        <v>56</v>
      </c>
      <c r="B67" s="44">
        <v>15.1</v>
      </c>
      <c r="C67" s="44">
        <v>0.85</v>
      </c>
      <c r="D67" s="44">
        <v>2.33</v>
      </c>
      <c r="E67" s="44">
        <v>-4.42</v>
      </c>
      <c r="F67" s="44">
        <v>-4.42</v>
      </c>
      <c r="G67" s="44">
        <v>0</v>
      </c>
    </row>
    <row r="68" spans="1:7" x14ac:dyDescent="0.25">
      <c r="A68" s="43">
        <v>57</v>
      </c>
      <c r="B68" s="44">
        <v>15.41</v>
      </c>
      <c r="C68" s="44">
        <v>0.86</v>
      </c>
      <c r="D68" s="44">
        <v>2.34</v>
      </c>
      <c r="E68" s="44">
        <v>-4.45</v>
      </c>
      <c r="F68" s="44">
        <v>-4.45</v>
      </c>
      <c r="G68" s="44">
        <v>0</v>
      </c>
    </row>
    <row r="69" spans="1:7" x14ac:dyDescent="0.25">
      <c r="A69" s="43">
        <v>58</v>
      </c>
      <c r="B69" s="44">
        <v>15.72</v>
      </c>
      <c r="C69" s="44">
        <v>0.88</v>
      </c>
      <c r="D69" s="44">
        <v>2.34</v>
      </c>
      <c r="E69" s="44">
        <v>-4.47</v>
      </c>
      <c r="F69" s="44">
        <v>-4.47</v>
      </c>
      <c r="G69" s="44">
        <v>0</v>
      </c>
    </row>
    <row r="70" spans="1:7" x14ac:dyDescent="0.25">
      <c r="A70" s="43">
        <v>59</v>
      </c>
      <c r="B70" s="44">
        <v>16.05</v>
      </c>
      <c r="C70" s="44">
        <v>0.9</v>
      </c>
      <c r="D70" s="44">
        <v>2.34</v>
      </c>
      <c r="E70" s="44">
        <v>-4.5</v>
      </c>
      <c r="F70" s="44">
        <v>-4.5</v>
      </c>
      <c r="G70" s="44">
        <v>0</v>
      </c>
    </row>
    <row r="71" spans="1:7" x14ac:dyDescent="0.25">
      <c r="A71" s="43">
        <v>60</v>
      </c>
      <c r="B71" s="44">
        <v>16.399999999999999</v>
      </c>
      <c r="C71" s="44">
        <v>0.91</v>
      </c>
      <c r="D71" s="44">
        <v>2.34</v>
      </c>
      <c r="E71" s="44">
        <v>-4.53</v>
      </c>
      <c r="F71" s="44">
        <v>-4.53</v>
      </c>
      <c r="G71" s="44">
        <v>0</v>
      </c>
    </row>
    <row r="72" spans="1:7" x14ac:dyDescent="0.25">
      <c r="A72" s="43">
        <v>61</v>
      </c>
      <c r="B72" s="44">
        <v>16.760000000000002</v>
      </c>
      <c r="C72" s="44">
        <v>0.93</v>
      </c>
      <c r="D72" s="44">
        <v>2.33</v>
      </c>
      <c r="E72" s="44">
        <v>-3.81</v>
      </c>
      <c r="F72" s="44">
        <v>-3.81</v>
      </c>
      <c r="G72" s="44">
        <v>0</v>
      </c>
    </row>
    <row r="73" spans="1:7" x14ac:dyDescent="0.25">
      <c r="A73" s="43">
        <v>62</v>
      </c>
      <c r="B73" s="44">
        <v>17.13</v>
      </c>
      <c r="C73" s="44">
        <v>0.95</v>
      </c>
      <c r="D73" s="44">
        <v>2.3199999999999998</v>
      </c>
      <c r="E73" s="44">
        <v>-2.89</v>
      </c>
      <c r="F73" s="44">
        <v>-2.89</v>
      </c>
      <c r="G73" s="44">
        <v>0</v>
      </c>
    </row>
    <row r="74" spans="1:7" x14ac:dyDescent="0.25">
      <c r="A74" s="43">
        <v>63</v>
      </c>
      <c r="B74" s="44">
        <v>17.53</v>
      </c>
      <c r="C74" s="44">
        <v>0.97</v>
      </c>
      <c r="D74" s="44">
        <v>2.2999999999999998</v>
      </c>
      <c r="E74" s="44">
        <v>-1.95</v>
      </c>
      <c r="F74" s="44">
        <v>-1.95</v>
      </c>
      <c r="G74" s="44">
        <v>0</v>
      </c>
    </row>
    <row r="75" spans="1:7" x14ac:dyDescent="0.25">
      <c r="A75" s="43">
        <v>64</v>
      </c>
      <c r="B75" s="44">
        <v>17.940000000000001</v>
      </c>
      <c r="C75" s="44">
        <v>0.99</v>
      </c>
      <c r="D75" s="44">
        <v>2.2799999999999998</v>
      </c>
      <c r="E75" s="44">
        <v>-0.99</v>
      </c>
      <c r="F75" s="44">
        <v>-0.99</v>
      </c>
      <c r="G75" s="44">
        <v>0</v>
      </c>
    </row>
  </sheetData>
  <sheetProtection algorithmName="SHA-512" hashValue="bmn+rgGjMtH2oa0MtY3iS/cmbCu8iuxGZmTIlKfkTp9CMycmQocPiJZSOZoRikhNKUPJunk9fKXv20M5ccDK+Q==" saltValue="4SnhJmlKSGHLyl9t6ukgcQ==" spinCount="100000" sheet="1" objects="1" scenarios="1"/>
  <conditionalFormatting sqref="A6:A21">
    <cfRule type="expression" dxfId="611" priority="11" stopIfTrue="1">
      <formula>MOD(ROW(),2)=0</formula>
    </cfRule>
    <cfRule type="expression" dxfId="610" priority="12" stopIfTrue="1">
      <formula>MOD(ROW(),2)&lt;&gt;0</formula>
    </cfRule>
  </conditionalFormatting>
  <conditionalFormatting sqref="B6:G17 B20:G21 C18:G19">
    <cfRule type="expression" dxfId="609" priority="13" stopIfTrue="1">
      <formula>MOD(ROW(),2)=0</formula>
    </cfRule>
    <cfRule type="expression" dxfId="608" priority="14" stopIfTrue="1">
      <formula>MOD(ROW(),2)&lt;&gt;0</formula>
    </cfRule>
  </conditionalFormatting>
  <conditionalFormatting sqref="A26:A75">
    <cfRule type="expression" dxfId="607" priority="15" stopIfTrue="1">
      <formula>MOD(ROW(),2)=0</formula>
    </cfRule>
    <cfRule type="expression" dxfId="606" priority="16" stopIfTrue="1">
      <formula>MOD(ROW(),2)&lt;&gt;0</formula>
    </cfRule>
  </conditionalFormatting>
  <conditionalFormatting sqref="B26:G75">
    <cfRule type="expression" dxfId="605" priority="17" stopIfTrue="1">
      <formula>MOD(ROW(),2)=0</formula>
    </cfRule>
    <cfRule type="expression" dxfId="604" priority="18" stopIfTrue="1">
      <formula>MOD(ROW(),2)&lt;&gt;0</formula>
    </cfRule>
  </conditionalFormatting>
  <conditionalFormatting sqref="B18:B19">
    <cfRule type="expression" dxfId="603" priority="1" stopIfTrue="1">
      <formula>MOD(ROW(),2)=0</formula>
    </cfRule>
    <cfRule type="expression" dxfId="602" priority="2"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C382F-D936-4EDC-9E3F-75A7E6ACD2F7}">
  <sheetPr codeName="Sheet72"/>
  <dimension ref="A1:AC54"/>
  <sheetViews>
    <sheetView workbookViewId="0">
      <selection activeCell="A6" sqref="A6"/>
    </sheetView>
  </sheetViews>
  <sheetFormatPr defaultRowHeight="12.5" x14ac:dyDescent="0.25"/>
  <cols>
    <col min="1" max="1" width="31.54296875" customWidth="1"/>
    <col min="2" max="2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Additional survivor benefits - x-801</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162</v>
      </c>
      <c r="C8" s="49"/>
      <c r="D8" s="49"/>
      <c r="E8" s="49"/>
      <c r="F8" s="49"/>
      <c r="G8" s="49"/>
      <c r="H8" s="49"/>
      <c r="I8" s="49"/>
      <c r="J8" s="49"/>
      <c r="K8" s="49"/>
      <c r="L8" s="49"/>
      <c r="M8" s="49"/>
    </row>
    <row r="9" spans="1:13" x14ac:dyDescent="0.25">
      <c r="A9" s="40" t="s">
        <v>150</v>
      </c>
      <c r="B9" s="49" t="s">
        <v>359</v>
      </c>
      <c r="C9" s="49"/>
      <c r="D9" s="49"/>
      <c r="E9" s="49"/>
      <c r="F9" s="49"/>
      <c r="G9" s="49"/>
      <c r="H9" s="49"/>
      <c r="I9" s="49"/>
      <c r="J9" s="49"/>
      <c r="K9" s="49"/>
      <c r="L9" s="49"/>
      <c r="M9" s="49"/>
    </row>
    <row r="10" spans="1:13" x14ac:dyDescent="0.25">
      <c r="A10" s="40" t="s">
        <v>6</v>
      </c>
      <c r="B10" s="49" t="s">
        <v>360</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801</v>
      </c>
      <c r="C14" s="49"/>
      <c r="D14" s="49"/>
      <c r="E14" s="49"/>
      <c r="F14" s="49"/>
      <c r="G14" s="49"/>
      <c r="H14" s="49"/>
      <c r="I14" s="49"/>
      <c r="J14" s="49"/>
      <c r="K14" s="49"/>
      <c r="L14" s="49"/>
      <c r="M14" s="49"/>
    </row>
    <row r="15" spans="1:13" x14ac:dyDescent="0.25">
      <c r="A15" s="40" t="s">
        <v>380</v>
      </c>
      <c r="B15" s="49" t="s">
        <v>361</v>
      </c>
      <c r="C15" s="49"/>
      <c r="D15" s="49"/>
      <c r="E15" s="49"/>
      <c r="F15" s="49"/>
      <c r="G15" s="49"/>
      <c r="H15" s="49"/>
      <c r="I15" s="49"/>
      <c r="J15" s="49"/>
      <c r="K15" s="49"/>
      <c r="L15" s="49"/>
      <c r="M15" s="49"/>
    </row>
    <row r="16" spans="1:13" x14ac:dyDescent="0.25">
      <c r="A16" s="40" t="s">
        <v>156</v>
      </c>
      <c r="B16" s="49" t="s">
        <v>250</v>
      </c>
      <c r="C16" s="49"/>
      <c r="D16" s="49"/>
      <c r="E16" s="49"/>
      <c r="F16" s="49"/>
      <c r="G16" s="49"/>
      <c r="H16" s="49"/>
      <c r="I16" s="49"/>
      <c r="J16" s="49"/>
      <c r="K16" s="49"/>
      <c r="L16" s="49"/>
      <c r="M16" s="49"/>
    </row>
    <row r="17" spans="1:29" x14ac:dyDescent="0.25">
      <c r="A17" s="41" t="s">
        <v>381</v>
      </c>
      <c r="B17" s="49"/>
      <c r="C17" s="49"/>
      <c r="D17" s="49"/>
      <c r="E17" s="49"/>
      <c r="F17" s="49"/>
      <c r="G17" s="49"/>
      <c r="H17" s="49"/>
      <c r="I17" s="49"/>
      <c r="J17" s="49"/>
      <c r="K17" s="49"/>
      <c r="L17" s="49"/>
      <c r="M17" s="49"/>
    </row>
    <row r="18" spans="1:29" x14ac:dyDescent="0.25">
      <c r="A18" s="40" t="s">
        <v>158</v>
      </c>
      <c r="B18" s="50">
        <v>45195</v>
      </c>
      <c r="C18" s="50"/>
      <c r="D18" s="50"/>
      <c r="E18" s="50"/>
      <c r="F18" s="50"/>
      <c r="G18" s="50"/>
      <c r="H18" s="50"/>
      <c r="I18" s="50"/>
      <c r="J18" s="50"/>
      <c r="K18" s="50"/>
      <c r="L18" s="50"/>
      <c r="M18" s="50"/>
    </row>
    <row r="19" spans="1:29" x14ac:dyDescent="0.25">
      <c r="A19" s="40" t="s">
        <v>159</v>
      </c>
      <c r="B19" s="49"/>
      <c r="C19" s="49"/>
      <c r="D19" s="49"/>
      <c r="E19" s="49"/>
      <c r="F19" s="49"/>
      <c r="G19" s="49"/>
      <c r="H19" s="49"/>
      <c r="I19" s="49"/>
      <c r="J19" s="49"/>
      <c r="K19" s="49"/>
      <c r="L19" s="49"/>
      <c r="M19" s="49"/>
    </row>
    <row r="20" spans="1:29" x14ac:dyDescent="0.25">
      <c r="A20" s="40" t="s">
        <v>160</v>
      </c>
      <c r="B20" s="49" t="s">
        <v>169</v>
      </c>
      <c r="C20" s="49"/>
      <c r="D20" s="49"/>
      <c r="E20" s="49"/>
      <c r="F20" s="49"/>
      <c r="G20" s="49"/>
      <c r="H20" s="49"/>
      <c r="I20" s="49"/>
      <c r="J20" s="49"/>
      <c r="K20" s="49"/>
      <c r="L20" s="49"/>
      <c r="M20" s="49"/>
    </row>
    <row r="21" spans="1:29" x14ac:dyDescent="0.25">
      <c r="A21" s="40" t="s">
        <v>382</v>
      </c>
      <c r="B21" s="49" t="s">
        <v>85</v>
      </c>
      <c r="C21" s="49"/>
      <c r="D21" s="49"/>
      <c r="E21" s="49"/>
      <c r="F21" s="49"/>
      <c r="G21" s="49"/>
      <c r="H21" s="49"/>
      <c r="I21" s="49"/>
      <c r="J21" s="49"/>
      <c r="K21" s="49"/>
      <c r="L21" s="49"/>
      <c r="M21" s="49"/>
    </row>
    <row r="23" spans="1:29" x14ac:dyDescent="0.25">
      <c r="A23" s="23" t="str">
        <f>HYPERLINK("#'Factor List'!A1", "Back to Factor List")</f>
        <v>Back to Factor List</v>
      </c>
      <c r="B23" s="23" t="str">
        <f>HYPERLINK("#'Assumptions'!A1", "Assumptions")</f>
        <v>Assumptions</v>
      </c>
    </row>
    <row r="26" spans="1:29" s="57" customFormat="1" ht="26" x14ac:dyDescent="0.25">
      <c r="A26" s="56" t="s">
        <v>383</v>
      </c>
      <c r="B26" s="56" t="s">
        <v>534</v>
      </c>
      <c r="C26" s="56" t="s">
        <v>535</v>
      </c>
      <c r="D26" s="56" t="s">
        <v>536</v>
      </c>
      <c r="E26" s="56" t="s">
        <v>537</v>
      </c>
      <c r="F26" s="56" t="s">
        <v>538</v>
      </c>
      <c r="G26" s="56" t="s">
        <v>539</v>
      </c>
      <c r="H26" s="56" t="s">
        <v>540</v>
      </c>
      <c r="I26" s="56" t="s">
        <v>541</v>
      </c>
      <c r="J26" s="56" t="s">
        <v>542</v>
      </c>
      <c r="K26" s="56" t="s">
        <v>543</v>
      </c>
      <c r="L26" s="56" t="s">
        <v>544</v>
      </c>
      <c r="M26" s="56" t="s">
        <v>545</v>
      </c>
      <c r="N26" s="56" t="s">
        <v>546</v>
      </c>
      <c r="O26" s="56" t="s">
        <v>547</v>
      </c>
      <c r="P26" s="56" t="s">
        <v>548</v>
      </c>
      <c r="Q26" s="56" t="s">
        <v>549</v>
      </c>
      <c r="R26" s="56" t="s">
        <v>550</v>
      </c>
      <c r="S26" s="56" t="s">
        <v>551</v>
      </c>
      <c r="T26" s="56" t="s">
        <v>552</v>
      </c>
      <c r="U26" s="56" t="s">
        <v>553</v>
      </c>
      <c r="V26" s="56" t="s">
        <v>554</v>
      </c>
      <c r="W26" s="56" t="s">
        <v>555</v>
      </c>
      <c r="X26" s="56" t="s">
        <v>556</v>
      </c>
      <c r="Y26" s="56" t="s">
        <v>557</v>
      </c>
      <c r="Z26" s="56" t="s">
        <v>558</v>
      </c>
      <c r="AA26" s="56" t="s">
        <v>559</v>
      </c>
      <c r="AB26" s="56" t="s">
        <v>560</v>
      </c>
      <c r="AC26" s="56" t="s">
        <v>561</v>
      </c>
    </row>
    <row r="27" spans="1:29" x14ac:dyDescent="0.25">
      <c r="A27" s="43">
        <v>37</v>
      </c>
      <c r="B27" s="48">
        <v>4.19E-2</v>
      </c>
      <c r="C27" s="48">
        <v>2.0899999999999998E-2</v>
      </c>
      <c r="D27" s="48">
        <v>1.3899999999999999E-2</v>
      </c>
      <c r="E27" s="48">
        <v>1.04E-2</v>
      </c>
      <c r="F27" s="48">
        <v>8.3000000000000001E-3</v>
      </c>
      <c r="G27" s="48">
        <v>6.8999999999999999E-3</v>
      </c>
      <c r="H27" s="48">
        <v>5.8999999999999999E-3</v>
      </c>
      <c r="I27" s="48">
        <v>5.1999999999999998E-3</v>
      </c>
      <c r="J27" s="48">
        <v>4.5999999999999999E-3</v>
      </c>
      <c r="K27" s="48">
        <v>4.1000000000000003E-3</v>
      </c>
      <c r="L27" s="48">
        <v>3.8E-3</v>
      </c>
      <c r="M27" s="48">
        <v>3.3999999999999998E-3</v>
      </c>
      <c r="N27" s="48">
        <v>3.2000000000000002E-3</v>
      </c>
      <c r="O27" s="48">
        <v>3.0000000000000001E-3</v>
      </c>
      <c r="P27" s="48">
        <v>2.8E-3</v>
      </c>
      <c r="Q27" s="48">
        <v>2.5999999999999999E-3</v>
      </c>
      <c r="R27" s="48">
        <v>2.3999999999999998E-3</v>
      </c>
      <c r="S27" s="48">
        <v>2.3E-3</v>
      </c>
      <c r="T27" s="48">
        <v>2.2000000000000001E-3</v>
      </c>
      <c r="U27" s="48">
        <v>2.0999999999999999E-3</v>
      </c>
      <c r="V27" s="48">
        <v>2E-3</v>
      </c>
      <c r="W27" s="48">
        <v>1.9E-3</v>
      </c>
      <c r="X27" s="48">
        <v>1.8E-3</v>
      </c>
      <c r="Y27" s="48">
        <v>1.8E-3</v>
      </c>
      <c r="Z27" s="48">
        <v>1.6999999999999999E-3</v>
      </c>
      <c r="AA27" s="48">
        <v>1.6000000000000001E-3</v>
      </c>
      <c r="AB27" s="48">
        <v>1.6000000000000001E-3</v>
      </c>
      <c r="AC27" s="48">
        <v>1.5E-3</v>
      </c>
    </row>
    <row r="28" spans="1:29" x14ac:dyDescent="0.25">
      <c r="A28" s="43">
        <v>38</v>
      </c>
      <c r="B28" s="48">
        <v>4.1700000000000001E-2</v>
      </c>
      <c r="C28" s="48">
        <v>2.0799999999999999E-2</v>
      </c>
      <c r="D28" s="48">
        <v>1.3899999999999999E-2</v>
      </c>
      <c r="E28" s="48">
        <v>1.04E-2</v>
      </c>
      <c r="F28" s="48">
        <v>8.3000000000000001E-3</v>
      </c>
      <c r="G28" s="48">
        <v>6.8999999999999999E-3</v>
      </c>
      <c r="H28" s="48">
        <v>5.8999999999999999E-3</v>
      </c>
      <c r="I28" s="48">
        <v>5.1999999999999998E-3</v>
      </c>
      <c r="J28" s="48">
        <v>4.5999999999999999E-3</v>
      </c>
      <c r="K28" s="48">
        <v>4.1000000000000003E-3</v>
      </c>
      <c r="L28" s="48">
        <v>3.7000000000000002E-3</v>
      </c>
      <c r="M28" s="48">
        <v>3.3999999999999998E-3</v>
      </c>
      <c r="N28" s="48">
        <v>3.2000000000000002E-3</v>
      </c>
      <c r="O28" s="48">
        <v>2.8999999999999998E-3</v>
      </c>
      <c r="P28" s="48">
        <v>2.7000000000000001E-3</v>
      </c>
      <c r="Q28" s="48">
        <v>2.5999999999999999E-3</v>
      </c>
      <c r="R28" s="48">
        <v>2.3999999999999998E-3</v>
      </c>
      <c r="S28" s="48">
        <v>2.3E-3</v>
      </c>
      <c r="T28" s="48">
        <v>2.2000000000000001E-3</v>
      </c>
      <c r="U28" s="48">
        <v>2.0999999999999999E-3</v>
      </c>
      <c r="V28" s="48">
        <v>2E-3</v>
      </c>
      <c r="W28" s="48">
        <v>1.9E-3</v>
      </c>
      <c r="X28" s="48">
        <v>1.8E-3</v>
      </c>
      <c r="Y28" s="48">
        <v>1.8E-3</v>
      </c>
      <c r="Z28" s="48">
        <v>1.6999999999999999E-3</v>
      </c>
      <c r="AA28" s="48">
        <v>1.6000000000000001E-3</v>
      </c>
      <c r="AB28" s="48">
        <v>1.5E-3</v>
      </c>
      <c r="AC28" s="48" t="s">
        <v>562</v>
      </c>
    </row>
    <row r="29" spans="1:29" x14ac:dyDescent="0.25">
      <c r="A29" s="43">
        <v>39</v>
      </c>
      <c r="B29" s="48">
        <v>4.1399999999999999E-2</v>
      </c>
      <c r="C29" s="48">
        <v>2.07E-2</v>
      </c>
      <c r="D29" s="48">
        <v>1.38E-2</v>
      </c>
      <c r="E29" s="48">
        <v>1.03E-2</v>
      </c>
      <c r="F29" s="48">
        <v>8.2000000000000007E-3</v>
      </c>
      <c r="G29" s="48">
        <v>6.8999999999999999E-3</v>
      </c>
      <c r="H29" s="48">
        <v>5.8999999999999999E-3</v>
      </c>
      <c r="I29" s="48">
        <v>5.1000000000000004E-3</v>
      </c>
      <c r="J29" s="48">
        <v>4.5999999999999999E-3</v>
      </c>
      <c r="K29" s="48">
        <v>4.1000000000000003E-3</v>
      </c>
      <c r="L29" s="48">
        <v>3.7000000000000002E-3</v>
      </c>
      <c r="M29" s="48">
        <v>3.3999999999999998E-3</v>
      </c>
      <c r="N29" s="48">
        <v>3.2000000000000002E-3</v>
      </c>
      <c r="O29" s="48">
        <v>2.8999999999999998E-3</v>
      </c>
      <c r="P29" s="48">
        <v>2.7000000000000001E-3</v>
      </c>
      <c r="Q29" s="48">
        <v>2.5999999999999999E-3</v>
      </c>
      <c r="R29" s="48">
        <v>2.3999999999999998E-3</v>
      </c>
      <c r="S29" s="48">
        <v>2.3E-3</v>
      </c>
      <c r="T29" s="48">
        <v>2.2000000000000001E-3</v>
      </c>
      <c r="U29" s="48">
        <v>2.0999999999999999E-3</v>
      </c>
      <c r="V29" s="48">
        <v>2E-3</v>
      </c>
      <c r="W29" s="48">
        <v>1.9E-3</v>
      </c>
      <c r="X29" s="48">
        <v>1.8E-3</v>
      </c>
      <c r="Y29" s="48">
        <v>1.8E-3</v>
      </c>
      <c r="Z29" s="48">
        <v>1.6999999999999999E-3</v>
      </c>
      <c r="AA29" s="48">
        <v>1.6000000000000001E-3</v>
      </c>
      <c r="AB29" s="48" t="s">
        <v>562</v>
      </c>
      <c r="AC29" s="48" t="s">
        <v>562</v>
      </c>
    </row>
    <row r="30" spans="1:29" x14ac:dyDescent="0.25">
      <c r="A30" s="43">
        <v>40</v>
      </c>
      <c r="B30" s="48">
        <v>4.1200000000000001E-2</v>
      </c>
      <c r="C30" s="48">
        <v>2.06E-2</v>
      </c>
      <c r="D30" s="48">
        <v>1.37E-2</v>
      </c>
      <c r="E30" s="48">
        <v>1.03E-2</v>
      </c>
      <c r="F30" s="48">
        <v>8.2000000000000007E-3</v>
      </c>
      <c r="G30" s="48">
        <v>6.7999999999999996E-3</v>
      </c>
      <c r="H30" s="48">
        <v>5.7999999999999996E-3</v>
      </c>
      <c r="I30" s="48">
        <v>5.1000000000000004E-3</v>
      </c>
      <c r="J30" s="48">
        <v>4.4999999999999997E-3</v>
      </c>
      <c r="K30" s="48">
        <v>4.1000000000000003E-3</v>
      </c>
      <c r="L30" s="48">
        <v>3.7000000000000002E-3</v>
      </c>
      <c r="M30" s="48">
        <v>3.3999999999999998E-3</v>
      </c>
      <c r="N30" s="48">
        <v>3.2000000000000002E-3</v>
      </c>
      <c r="O30" s="48">
        <v>2.8999999999999998E-3</v>
      </c>
      <c r="P30" s="48">
        <v>2.7000000000000001E-3</v>
      </c>
      <c r="Q30" s="48">
        <v>2.5999999999999999E-3</v>
      </c>
      <c r="R30" s="48">
        <v>2.3999999999999998E-3</v>
      </c>
      <c r="S30" s="48">
        <v>2.3E-3</v>
      </c>
      <c r="T30" s="48">
        <v>2.2000000000000001E-3</v>
      </c>
      <c r="U30" s="48">
        <v>2.0999999999999999E-3</v>
      </c>
      <c r="V30" s="48">
        <v>2E-3</v>
      </c>
      <c r="W30" s="48">
        <v>1.9E-3</v>
      </c>
      <c r="X30" s="48">
        <v>1.8E-3</v>
      </c>
      <c r="Y30" s="48">
        <v>1.8E-3</v>
      </c>
      <c r="Z30" s="48">
        <v>1.6999999999999999E-3</v>
      </c>
      <c r="AA30" s="48" t="s">
        <v>562</v>
      </c>
      <c r="AB30" s="48" t="s">
        <v>562</v>
      </c>
      <c r="AC30" s="48" t="s">
        <v>562</v>
      </c>
    </row>
    <row r="31" spans="1:29" x14ac:dyDescent="0.25">
      <c r="A31" s="43">
        <v>41</v>
      </c>
      <c r="B31" s="48">
        <v>4.0899999999999999E-2</v>
      </c>
      <c r="C31" s="48">
        <v>2.0400000000000001E-2</v>
      </c>
      <c r="D31" s="48">
        <v>1.3599999999999999E-2</v>
      </c>
      <c r="E31" s="48">
        <v>1.0200000000000001E-2</v>
      </c>
      <c r="F31" s="48">
        <v>8.2000000000000007E-3</v>
      </c>
      <c r="G31" s="48">
        <v>6.7999999999999996E-3</v>
      </c>
      <c r="H31" s="48">
        <v>5.7999999999999996E-3</v>
      </c>
      <c r="I31" s="48">
        <v>5.1000000000000004E-3</v>
      </c>
      <c r="J31" s="48">
        <v>4.4999999999999997E-3</v>
      </c>
      <c r="K31" s="48">
        <v>4.1000000000000003E-3</v>
      </c>
      <c r="L31" s="48">
        <v>3.7000000000000002E-3</v>
      </c>
      <c r="M31" s="48">
        <v>3.3999999999999998E-3</v>
      </c>
      <c r="N31" s="48">
        <v>3.0999999999999999E-3</v>
      </c>
      <c r="O31" s="48">
        <v>2.8999999999999998E-3</v>
      </c>
      <c r="P31" s="48">
        <v>2.7000000000000001E-3</v>
      </c>
      <c r="Q31" s="48">
        <v>2.5999999999999999E-3</v>
      </c>
      <c r="R31" s="48">
        <v>2.3999999999999998E-3</v>
      </c>
      <c r="S31" s="48">
        <v>2.3E-3</v>
      </c>
      <c r="T31" s="48">
        <v>2.2000000000000001E-3</v>
      </c>
      <c r="U31" s="48">
        <v>2.0999999999999999E-3</v>
      </c>
      <c r="V31" s="48">
        <v>2E-3</v>
      </c>
      <c r="W31" s="48">
        <v>1.9E-3</v>
      </c>
      <c r="X31" s="48">
        <v>1.8E-3</v>
      </c>
      <c r="Y31" s="48">
        <v>1.6999999999999999E-3</v>
      </c>
      <c r="Z31" s="48" t="s">
        <v>562</v>
      </c>
      <c r="AA31" s="48" t="s">
        <v>562</v>
      </c>
      <c r="AB31" s="48" t="s">
        <v>562</v>
      </c>
      <c r="AC31" s="48" t="s">
        <v>562</v>
      </c>
    </row>
    <row r="32" spans="1:29" x14ac:dyDescent="0.25">
      <c r="A32" s="43">
        <v>42</v>
      </c>
      <c r="B32" s="48">
        <v>4.07E-2</v>
      </c>
      <c r="C32" s="48">
        <v>2.0299999999999999E-2</v>
      </c>
      <c r="D32" s="48">
        <v>1.35E-2</v>
      </c>
      <c r="E32" s="48">
        <v>1.01E-2</v>
      </c>
      <c r="F32" s="48">
        <v>8.0999999999999996E-3</v>
      </c>
      <c r="G32" s="48">
        <v>6.7999999999999996E-3</v>
      </c>
      <c r="H32" s="48">
        <v>5.7999999999999996E-3</v>
      </c>
      <c r="I32" s="48">
        <v>5.1000000000000004E-3</v>
      </c>
      <c r="J32" s="48">
        <v>4.4999999999999997E-3</v>
      </c>
      <c r="K32" s="48">
        <v>4.1000000000000003E-3</v>
      </c>
      <c r="L32" s="48">
        <v>3.7000000000000002E-3</v>
      </c>
      <c r="M32" s="48">
        <v>3.3999999999999998E-3</v>
      </c>
      <c r="N32" s="48">
        <v>3.0999999999999999E-3</v>
      </c>
      <c r="O32" s="48">
        <v>2.8999999999999998E-3</v>
      </c>
      <c r="P32" s="48">
        <v>2.7000000000000001E-3</v>
      </c>
      <c r="Q32" s="48">
        <v>2.5999999999999999E-3</v>
      </c>
      <c r="R32" s="48">
        <v>2.3999999999999998E-3</v>
      </c>
      <c r="S32" s="48">
        <v>2.3E-3</v>
      </c>
      <c r="T32" s="48">
        <v>2.2000000000000001E-3</v>
      </c>
      <c r="U32" s="48">
        <v>2.0999999999999999E-3</v>
      </c>
      <c r="V32" s="48">
        <v>2E-3</v>
      </c>
      <c r="W32" s="48">
        <v>1.9E-3</v>
      </c>
      <c r="X32" s="48">
        <v>1.8E-3</v>
      </c>
      <c r="Y32" s="48" t="s">
        <v>562</v>
      </c>
      <c r="Z32" s="48" t="s">
        <v>562</v>
      </c>
      <c r="AA32" s="48" t="s">
        <v>562</v>
      </c>
      <c r="AB32" s="48" t="s">
        <v>562</v>
      </c>
      <c r="AC32" s="48" t="s">
        <v>562</v>
      </c>
    </row>
    <row r="33" spans="1:29" x14ac:dyDescent="0.25">
      <c r="A33" s="43">
        <v>43</v>
      </c>
      <c r="B33" s="48">
        <v>4.0399999999999998E-2</v>
      </c>
      <c r="C33" s="48">
        <v>2.0199999999999999E-2</v>
      </c>
      <c r="D33" s="48">
        <v>1.35E-2</v>
      </c>
      <c r="E33" s="48">
        <v>1.01E-2</v>
      </c>
      <c r="F33" s="48">
        <v>8.0999999999999996E-3</v>
      </c>
      <c r="G33" s="48">
        <v>6.7000000000000002E-3</v>
      </c>
      <c r="H33" s="48">
        <v>5.7999999999999996E-3</v>
      </c>
      <c r="I33" s="48">
        <v>5.0000000000000001E-3</v>
      </c>
      <c r="J33" s="48">
        <v>4.4999999999999997E-3</v>
      </c>
      <c r="K33" s="48">
        <v>4.0000000000000001E-3</v>
      </c>
      <c r="L33" s="48">
        <v>3.7000000000000002E-3</v>
      </c>
      <c r="M33" s="48">
        <v>3.3999999999999998E-3</v>
      </c>
      <c r="N33" s="48">
        <v>3.0999999999999999E-3</v>
      </c>
      <c r="O33" s="48">
        <v>2.8999999999999998E-3</v>
      </c>
      <c r="P33" s="48">
        <v>2.7000000000000001E-3</v>
      </c>
      <c r="Q33" s="48">
        <v>2.5999999999999999E-3</v>
      </c>
      <c r="R33" s="48">
        <v>2.3999999999999998E-3</v>
      </c>
      <c r="S33" s="48">
        <v>2.3E-3</v>
      </c>
      <c r="T33" s="48">
        <v>2.2000000000000001E-3</v>
      </c>
      <c r="U33" s="48">
        <v>2.0999999999999999E-3</v>
      </c>
      <c r="V33" s="48">
        <v>2E-3</v>
      </c>
      <c r="W33" s="48">
        <v>1.9E-3</v>
      </c>
      <c r="X33" s="48" t="s">
        <v>562</v>
      </c>
      <c r="Y33" s="48" t="s">
        <v>562</v>
      </c>
      <c r="Z33" s="48" t="s">
        <v>562</v>
      </c>
      <c r="AA33" s="48" t="s">
        <v>562</v>
      </c>
      <c r="AB33" s="48" t="s">
        <v>562</v>
      </c>
      <c r="AC33" s="48" t="s">
        <v>562</v>
      </c>
    </row>
    <row r="34" spans="1:29" x14ac:dyDescent="0.25">
      <c r="A34" s="43">
        <v>44</v>
      </c>
      <c r="B34" s="48">
        <v>4.0099999999999997E-2</v>
      </c>
      <c r="C34" s="48">
        <v>2.01E-2</v>
      </c>
      <c r="D34" s="48">
        <v>1.34E-2</v>
      </c>
      <c r="E34" s="48">
        <v>0.01</v>
      </c>
      <c r="F34" s="48">
        <v>8.0000000000000002E-3</v>
      </c>
      <c r="G34" s="48">
        <v>6.7000000000000002E-3</v>
      </c>
      <c r="H34" s="48">
        <v>5.7000000000000002E-3</v>
      </c>
      <c r="I34" s="48">
        <v>5.0000000000000001E-3</v>
      </c>
      <c r="J34" s="48">
        <v>4.4999999999999997E-3</v>
      </c>
      <c r="K34" s="48">
        <v>4.0000000000000001E-3</v>
      </c>
      <c r="L34" s="48">
        <v>3.7000000000000002E-3</v>
      </c>
      <c r="M34" s="48">
        <v>3.3999999999999998E-3</v>
      </c>
      <c r="N34" s="48">
        <v>3.0999999999999999E-3</v>
      </c>
      <c r="O34" s="48">
        <v>2.8999999999999998E-3</v>
      </c>
      <c r="P34" s="48">
        <v>2.7000000000000001E-3</v>
      </c>
      <c r="Q34" s="48">
        <v>2.5999999999999999E-3</v>
      </c>
      <c r="R34" s="48">
        <v>2.3999999999999998E-3</v>
      </c>
      <c r="S34" s="48">
        <v>2.3E-3</v>
      </c>
      <c r="T34" s="48">
        <v>2.2000000000000001E-3</v>
      </c>
      <c r="U34" s="48">
        <v>2.0999999999999999E-3</v>
      </c>
      <c r="V34" s="48">
        <v>1.9E-3</v>
      </c>
      <c r="W34" s="48" t="s">
        <v>562</v>
      </c>
      <c r="X34" s="48" t="s">
        <v>562</v>
      </c>
      <c r="Y34" s="48" t="s">
        <v>562</v>
      </c>
      <c r="Z34" s="48" t="s">
        <v>562</v>
      </c>
      <c r="AA34" s="48" t="s">
        <v>562</v>
      </c>
      <c r="AB34" s="48" t="s">
        <v>562</v>
      </c>
      <c r="AC34" s="48" t="s">
        <v>562</v>
      </c>
    </row>
    <row r="35" spans="1:29" x14ac:dyDescent="0.25">
      <c r="A35" s="43">
        <v>45</v>
      </c>
      <c r="B35" s="48">
        <v>3.9899999999999998E-2</v>
      </c>
      <c r="C35" s="48">
        <v>1.9900000000000001E-2</v>
      </c>
      <c r="D35" s="48">
        <v>1.3299999999999999E-2</v>
      </c>
      <c r="E35" s="48">
        <v>0.01</v>
      </c>
      <c r="F35" s="48">
        <v>8.0000000000000002E-3</v>
      </c>
      <c r="G35" s="48">
        <v>6.6E-3</v>
      </c>
      <c r="H35" s="48">
        <v>5.7000000000000002E-3</v>
      </c>
      <c r="I35" s="48">
        <v>5.0000000000000001E-3</v>
      </c>
      <c r="J35" s="48">
        <v>4.4999999999999997E-3</v>
      </c>
      <c r="K35" s="48">
        <v>4.0000000000000001E-3</v>
      </c>
      <c r="L35" s="48">
        <v>3.7000000000000002E-3</v>
      </c>
      <c r="M35" s="48">
        <v>3.3999999999999998E-3</v>
      </c>
      <c r="N35" s="48">
        <v>3.0999999999999999E-3</v>
      </c>
      <c r="O35" s="48">
        <v>2.8999999999999998E-3</v>
      </c>
      <c r="P35" s="48">
        <v>2.7000000000000001E-3</v>
      </c>
      <c r="Q35" s="48">
        <v>2.5999999999999999E-3</v>
      </c>
      <c r="R35" s="48">
        <v>2.3999999999999998E-3</v>
      </c>
      <c r="S35" s="48">
        <v>2.3E-3</v>
      </c>
      <c r="T35" s="48">
        <v>2.2000000000000001E-3</v>
      </c>
      <c r="U35" s="48">
        <v>2E-3</v>
      </c>
      <c r="V35" s="48" t="s">
        <v>562</v>
      </c>
      <c r="W35" s="48" t="s">
        <v>562</v>
      </c>
      <c r="X35" s="48" t="s">
        <v>562</v>
      </c>
      <c r="Y35" s="48" t="s">
        <v>562</v>
      </c>
      <c r="Z35" s="48" t="s">
        <v>562</v>
      </c>
      <c r="AA35" s="48" t="s">
        <v>562</v>
      </c>
      <c r="AB35" s="48" t="s">
        <v>562</v>
      </c>
      <c r="AC35" s="48" t="s">
        <v>562</v>
      </c>
    </row>
    <row r="36" spans="1:29" x14ac:dyDescent="0.25">
      <c r="A36" s="43">
        <v>46</v>
      </c>
      <c r="B36" s="48">
        <v>3.9600000000000003E-2</v>
      </c>
      <c r="C36" s="48">
        <v>1.9800000000000002E-2</v>
      </c>
      <c r="D36" s="48">
        <v>1.32E-2</v>
      </c>
      <c r="E36" s="48">
        <v>9.9000000000000008E-3</v>
      </c>
      <c r="F36" s="48">
        <v>7.9000000000000008E-3</v>
      </c>
      <c r="G36" s="48">
        <v>6.6E-3</v>
      </c>
      <c r="H36" s="48">
        <v>5.7000000000000002E-3</v>
      </c>
      <c r="I36" s="48">
        <v>5.0000000000000001E-3</v>
      </c>
      <c r="J36" s="48">
        <v>4.4000000000000003E-3</v>
      </c>
      <c r="K36" s="48">
        <v>4.0000000000000001E-3</v>
      </c>
      <c r="L36" s="48">
        <v>3.7000000000000002E-3</v>
      </c>
      <c r="M36" s="48">
        <v>3.3999999999999998E-3</v>
      </c>
      <c r="N36" s="48">
        <v>3.0999999999999999E-3</v>
      </c>
      <c r="O36" s="48">
        <v>2.8999999999999998E-3</v>
      </c>
      <c r="P36" s="48">
        <v>2.7000000000000001E-3</v>
      </c>
      <c r="Q36" s="48">
        <v>2.5999999999999999E-3</v>
      </c>
      <c r="R36" s="48">
        <v>2.3999999999999998E-3</v>
      </c>
      <c r="S36" s="48">
        <v>2.3E-3</v>
      </c>
      <c r="T36" s="48">
        <v>2.0999999999999999E-3</v>
      </c>
      <c r="U36" s="48" t="s">
        <v>562</v>
      </c>
      <c r="V36" s="48" t="s">
        <v>562</v>
      </c>
      <c r="W36" s="48" t="s">
        <v>562</v>
      </c>
      <c r="X36" s="48" t="s">
        <v>562</v>
      </c>
      <c r="Y36" s="48" t="s">
        <v>562</v>
      </c>
      <c r="Z36" s="48" t="s">
        <v>562</v>
      </c>
      <c r="AA36" s="48" t="s">
        <v>562</v>
      </c>
      <c r="AB36" s="48" t="s">
        <v>562</v>
      </c>
      <c r="AC36" s="48" t="s">
        <v>562</v>
      </c>
    </row>
    <row r="37" spans="1:29" x14ac:dyDescent="0.25">
      <c r="A37" s="43">
        <v>47</v>
      </c>
      <c r="B37" s="48">
        <v>3.9300000000000002E-2</v>
      </c>
      <c r="C37" s="48">
        <v>1.9699999999999999E-2</v>
      </c>
      <c r="D37" s="48">
        <v>1.3100000000000001E-2</v>
      </c>
      <c r="E37" s="48">
        <v>9.7999999999999997E-3</v>
      </c>
      <c r="F37" s="48">
        <v>7.9000000000000008E-3</v>
      </c>
      <c r="G37" s="48">
        <v>6.6E-3</v>
      </c>
      <c r="H37" s="48">
        <v>5.7000000000000002E-3</v>
      </c>
      <c r="I37" s="48">
        <v>5.0000000000000001E-3</v>
      </c>
      <c r="J37" s="48">
        <v>4.4000000000000003E-3</v>
      </c>
      <c r="K37" s="48">
        <v>4.0000000000000001E-3</v>
      </c>
      <c r="L37" s="48">
        <v>3.7000000000000002E-3</v>
      </c>
      <c r="M37" s="48">
        <v>3.3999999999999998E-3</v>
      </c>
      <c r="N37" s="48">
        <v>3.0999999999999999E-3</v>
      </c>
      <c r="O37" s="48">
        <v>2.8999999999999998E-3</v>
      </c>
      <c r="P37" s="48">
        <v>2.7000000000000001E-3</v>
      </c>
      <c r="Q37" s="48">
        <v>2.5999999999999999E-3</v>
      </c>
      <c r="R37" s="48">
        <v>2.3999999999999998E-3</v>
      </c>
      <c r="S37" s="48">
        <v>2.3E-3</v>
      </c>
      <c r="T37" s="48" t="s">
        <v>562</v>
      </c>
      <c r="U37" s="48" t="s">
        <v>562</v>
      </c>
      <c r="V37" s="48" t="s">
        <v>562</v>
      </c>
      <c r="W37" s="48" t="s">
        <v>562</v>
      </c>
      <c r="X37" s="48" t="s">
        <v>562</v>
      </c>
      <c r="Y37" s="48" t="s">
        <v>562</v>
      </c>
      <c r="Z37" s="48" t="s">
        <v>562</v>
      </c>
      <c r="AA37" s="48" t="s">
        <v>562</v>
      </c>
      <c r="AB37" s="48" t="s">
        <v>562</v>
      </c>
      <c r="AC37" s="48" t="s">
        <v>562</v>
      </c>
    </row>
    <row r="38" spans="1:29" x14ac:dyDescent="0.25">
      <c r="A38" s="43">
        <v>48</v>
      </c>
      <c r="B38" s="48">
        <v>3.9E-2</v>
      </c>
      <c r="C38" s="48">
        <v>1.95E-2</v>
      </c>
      <c r="D38" s="48">
        <v>1.2999999999999999E-2</v>
      </c>
      <c r="E38" s="48">
        <v>9.7999999999999997E-3</v>
      </c>
      <c r="F38" s="48">
        <v>7.9000000000000008E-3</v>
      </c>
      <c r="G38" s="48">
        <v>6.6E-3</v>
      </c>
      <c r="H38" s="48">
        <v>5.5999999999999999E-3</v>
      </c>
      <c r="I38" s="48">
        <v>5.0000000000000001E-3</v>
      </c>
      <c r="J38" s="48">
        <v>4.4000000000000003E-3</v>
      </c>
      <c r="K38" s="48">
        <v>4.0000000000000001E-3</v>
      </c>
      <c r="L38" s="48">
        <v>3.5999999999999999E-3</v>
      </c>
      <c r="M38" s="48">
        <v>3.3999999999999998E-3</v>
      </c>
      <c r="N38" s="48">
        <v>3.0999999999999999E-3</v>
      </c>
      <c r="O38" s="48">
        <v>2.8999999999999998E-3</v>
      </c>
      <c r="P38" s="48">
        <v>2.7000000000000001E-3</v>
      </c>
      <c r="Q38" s="48">
        <v>2.5999999999999999E-3</v>
      </c>
      <c r="R38" s="48">
        <v>2.3999999999999998E-3</v>
      </c>
      <c r="S38" s="48" t="s">
        <v>562</v>
      </c>
      <c r="T38" s="48" t="s">
        <v>562</v>
      </c>
      <c r="U38" s="48" t="s">
        <v>562</v>
      </c>
      <c r="V38" s="48" t="s">
        <v>562</v>
      </c>
      <c r="W38" s="48" t="s">
        <v>562</v>
      </c>
      <c r="X38" s="48" t="s">
        <v>562</v>
      </c>
      <c r="Y38" s="48" t="s">
        <v>562</v>
      </c>
      <c r="Z38" s="48" t="s">
        <v>562</v>
      </c>
      <c r="AA38" s="48" t="s">
        <v>562</v>
      </c>
      <c r="AB38" s="48" t="s">
        <v>562</v>
      </c>
      <c r="AC38" s="48" t="s">
        <v>562</v>
      </c>
    </row>
    <row r="39" spans="1:29" x14ac:dyDescent="0.25">
      <c r="A39" s="43">
        <v>49</v>
      </c>
      <c r="B39" s="48">
        <v>3.8699999999999998E-2</v>
      </c>
      <c r="C39" s="48">
        <v>1.9400000000000001E-2</v>
      </c>
      <c r="D39" s="48">
        <v>1.2999999999999999E-2</v>
      </c>
      <c r="E39" s="48">
        <v>9.7000000000000003E-3</v>
      </c>
      <c r="F39" s="48">
        <v>7.7999999999999996E-3</v>
      </c>
      <c r="G39" s="48">
        <v>6.4999999999999997E-3</v>
      </c>
      <c r="H39" s="48">
        <v>5.5999999999999999E-3</v>
      </c>
      <c r="I39" s="48">
        <v>4.8999999999999998E-3</v>
      </c>
      <c r="J39" s="48">
        <v>4.4000000000000003E-3</v>
      </c>
      <c r="K39" s="48">
        <v>4.0000000000000001E-3</v>
      </c>
      <c r="L39" s="48">
        <v>3.5999999999999999E-3</v>
      </c>
      <c r="M39" s="48">
        <v>3.3999999999999998E-3</v>
      </c>
      <c r="N39" s="48">
        <v>3.0999999999999999E-3</v>
      </c>
      <c r="O39" s="48">
        <v>2.8999999999999998E-3</v>
      </c>
      <c r="P39" s="48">
        <v>2.7000000000000001E-3</v>
      </c>
      <c r="Q39" s="48">
        <v>2.5000000000000001E-3</v>
      </c>
      <c r="R39" s="48" t="s">
        <v>562</v>
      </c>
      <c r="S39" s="48" t="s">
        <v>562</v>
      </c>
      <c r="T39" s="48" t="s">
        <v>562</v>
      </c>
      <c r="U39" s="48" t="s">
        <v>562</v>
      </c>
      <c r="V39" s="48" t="s">
        <v>562</v>
      </c>
      <c r="W39" s="48" t="s">
        <v>562</v>
      </c>
      <c r="X39" s="48" t="s">
        <v>562</v>
      </c>
      <c r="Y39" s="48" t="s">
        <v>562</v>
      </c>
      <c r="Z39" s="48" t="s">
        <v>562</v>
      </c>
      <c r="AA39" s="48" t="s">
        <v>562</v>
      </c>
      <c r="AB39" s="48" t="s">
        <v>562</v>
      </c>
      <c r="AC39" s="48" t="s">
        <v>562</v>
      </c>
    </row>
    <row r="40" spans="1:29" x14ac:dyDescent="0.25">
      <c r="A40" s="43">
        <v>50</v>
      </c>
      <c r="B40" s="48">
        <v>3.8399999999999997E-2</v>
      </c>
      <c r="C40" s="48">
        <v>1.9300000000000001E-2</v>
      </c>
      <c r="D40" s="48">
        <v>1.29E-2</v>
      </c>
      <c r="E40" s="48">
        <v>9.7000000000000003E-3</v>
      </c>
      <c r="F40" s="48">
        <v>7.7999999999999996E-3</v>
      </c>
      <c r="G40" s="48">
        <v>6.4999999999999997E-3</v>
      </c>
      <c r="H40" s="48">
        <v>5.5999999999999999E-3</v>
      </c>
      <c r="I40" s="48">
        <v>4.8999999999999998E-3</v>
      </c>
      <c r="J40" s="48">
        <v>4.4000000000000003E-3</v>
      </c>
      <c r="K40" s="48">
        <v>4.0000000000000001E-3</v>
      </c>
      <c r="L40" s="48">
        <v>3.5999999999999999E-3</v>
      </c>
      <c r="M40" s="48">
        <v>3.3E-3</v>
      </c>
      <c r="N40" s="48">
        <v>3.0999999999999999E-3</v>
      </c>
      <c r="O40" s="48">
        <v>2.8999999999999998E-3</v>
      </c>
      <c r="P40" s="48">
        <v>2.7000000000000001E-3</v>
      </c>
      <c r="Q40" s="48" t="s">
        <v>562</v>
      </c>
      <c r="R40" s="48" t="s">
        <v>562</v>
      </c>
      <c r="S40" s="48" t="s">
        <v>562</v>
      </c>
      <c r="T40" s="48" t="s">
        <v>562</v>
      </c>
      <c r="U40" s="48" t="s">
        <v>562</v>
      </c>
      <c r="V40" s="48" t="s">
        <v>562</v>
      </c>
      <c r="W40" s="48" t="s">
        <v>562</v>
      </c>
      <c r="X40" s="48" t="s">
        <v>562</v>
      </c>
      <c r="Y40" s="48" t="s">
        <v>562</v>
      </c>
      <c r="Z40" s="48" t="s">
        <v>562</v>
      </c>
      <c r="AA40" s="48" t="s">
        <v>562</v>
      </c>
      <c r="AB40" s="48" t="s">
        <v>562</v>
      </c>
      <c r="AC40" s="48" t="s">
        <v>562</v>
      </c>
    </row>
    <row r="41" spans="1:29" x14ac:dyDescent="0.25">
      <c r="A41" s="43">
        <v>51</v>
      </c>
      <c r="B41" s="48">
        <v>3.8100000000000002E-2</v>
      </c>
      <c r="C41" s="48">
        <v>1.9099999999999999E-2</v>
      </c>
      <c r="D41" s="48">
        <v>1.2800000000000001E-2</v>
      </c>
      <c r="E41" s="48">
        <v>9.5999999999999992E-3</v>
      </c>
      <c r="F41" s="48">
        <v>7.7000000000000002E-3</v>
      </c>
      <c r="G41" s="48">
        <v>6.4999999999999997E-3</v>
      </c>
      <c r="H41" s="48">
        <v>5.5999999999999999E-3</v>
      </c>
      <c r="I41" s="48">
        <v>4.8999999999999998E-3</v>
      </c>
      <c r="J41" s="48">
        <v>4.4000000000000003E-3</v>
      </c>
      <c r="K41" s="48">
        <v>4.0000000000000001E-3</v>
      </c>
      <c r="L41" s="48">
        <v>3.5999999999999999E-3</v>
      </c>
      <c r="M41" s="48">
        <v>3.3E-3</v>
      </c>
      <c r="N41" s="48">
        <v>3.0999999999999999E-3</v>
      </c>
      <c r="O41" s="48">
        <v>2.8E-3</v>
      </c>
      <c r="P41" s="48" t="s">
        <v>562</v>
      </c>
      <c r="Q41" s="48" t="s">
        <v>562</v>
      </c>
      <c r="R41" s="48" t="s">
        <v>562</v>
      </c>
      <c r="S41" s="48" t="s">
        <v>562</v>
      </c>
      <c r="T41" s="48" t="s">
        <v>562</v>
      </c>
      <c r="U41" s="48" t="s">
        <v>562</v>
      </c>
      <c r="V41" s="48" t="s">
        <v>562</v>
      </c>
      <c r="W41" s="48" t="s">
        <v>562</v>
      </c>
      <c r="X41" s="48" t="s">
        <v>562</v>
      </c>
      <c r="Y41" s="48" t="s">
        <v>562</v>
      </c>
      <c r="Z41" s="48" t="s">
        <v>562</v>
      </c>
      <c r="AA41" s="48" t="s">
        <v>562</v>
      </c>
      <c r="AB41" s="48" t="s">
        <v>562</v>
      </c>
      <c r="AC41" s="48" t="s">
        <v>562</v>
      </c>
    </row>
    <row r="42" spans="1:29" x14ac:dyDescent="0.25">
      <c r="A42" s="43">
        <v>52</v>
      </c>
      <c r="B42" s="48">
        <v>3.78E-2</v>
      </c>
      <c r="C42" s="48">
        <v>1.9E-2</v>
      </c>
      <c r="D42" s="48">
        <v>1.2699999999999999E-2</v>
      </c>
      <c r="E42" s="48">
        <v>9.5999999999999992E-3</v>
      </c>
      <c r="F42" s="48">
        <v>7.7000000000000002E-3</v>
      </c>
      <c r="G42" s="48">
        <v>6.4000000000000003E-3</v>
      </c>
      <c r="H42" s="48">
        <v>5.4999999999999997E-3</v>
      </c>
      <c r="I42" s="48">
        <v>4.8999999999999998E-3</v>
      </c>
      <c r="J42" s="48">
        <v>4.4000000000000003E-3</v>
      </c>
      <c r="K42" s="48">
        <v>3.8999999999999998E-3</v>
      </c>
      <c r="L42" s="48">
        <v>3.5999999999999999E-3</v>
      </c>
      <c r="M42" s="48">
        <v>3.3E-3</v>
      </c>
      <c r="N42" s="48">
        <v>3.0000000000000001E-3</v>
      </c>
      <c r="O42" s="48" t="s">
        <v>562</v>
      </c>
      <c r="P42" s="48" t="s">
        <v>562</v>
      </c>
      <c r="Q42" s="48" t="s">
        <v>562</v>
      </c>
      <c r="R42" s="48" t="s">
        <v>562</v>
      </c>
      <c r="S42" s="48" t="s">
        <v>562</v>
      </c>
      <c r="T42" s="48" t="s">
        <v>562</v>
      </c>
      <c r="U42" s="48" t="s">
        <v>562</v>
      </c>
      <c r="V42" s="48" t="s">
        <v>562</v>
      </c>
      <c r="W42" s="48" t="s">
        <v>562</v>
      </c>
      <c r="X42" s="48" t="s">
        <v>562</v>
      </c>
      <c r="Y42" s="48" t="s">
        <v>562</v>
      </c>
      <c r="Z42" s="48" t="s">
        <v>562</v>
      </c>
      <c r="AA42" s="48" t="s">
        <v>562</v>
      </c>
      <c r="AB42" s="48" t="s">
        <v>562</v>
      </c>
      <c r="AC42" s="48" t="s">
        <v>562</v>
      </c>
    </row>
    <row r="43" spans="1:29" x14ac:dyDescent="0.25">
      <c r="A43" s="43">
        <v>53</v>
      </c>
      <c r="B43" s="48">
        <v>3.7499999999999999E-2</v>
      </c>
      <c r="C43" s="48">
        <v>1.8800000000000001E-2</v>
      </c>
      <c r="D43" s="48">
        <v>1.26E-2</v>
      </c>
      <c r="E43" s="48">
        <v>9.4999999999999998E-3</v>
      </c>
      <c r="F43" s="48">
        <v>7.6E-3</v>
      </c>
      <c r="G43" s="48">
        <v>6.4000000000000003E-3</v>
      </c>
      <c r="H43" s="48">
        <v>5.4999999999999997E-3</v>
      </c>
      <c r="I43" s="48">
        <v>4.7999999999999996E-3</v>
      </c>
      <c r="J43" s="48">
        <v>4.3E-3</v>
      </c>
      <c r="K43" s="48">
        <v>3.8999999999999998E-3</v>
      </c>
      <c r="L43" s="48">
        <v>3.5999999999999999E-3</v>
      </c>
      <c r="M43" s="48">
        <v>3.3E-3</v>
      </c>
      <c r="N43" s="48" t="s">
        <v>562</v>
      </c>
      <c r="O43" s="48" t="s">
        <v>562</v>
      </c>
      <c r="P43" s="48" t="s">
        <v>562</v>
      </c>
      <c r="Q43" s="48" t="s">
        <v>562</v>
      </c>
      <c r="R43" s="48" t="s">
        <v>562</v>
      </c>
      <c r="S43" s="48" t="s">
        <v>562</v>
      </c>
      <c r="T43" s="48" t="s">
        <v>562</v>
      </c>
      <c r="U43" s="48" t="s">
        <v>562</v>
      </c>
      <c r="V43" s="48" t="s">
        <v>562</v>
      </c>
      <c r="W43" s="48" t="s">
        <v>562</v>
      </c>
      <c r="X43" s="48" t="s">
        <v>562</v>
      </c>
      <c r="Y43" s="48" t="s">
        <v>562</v>
      </c>
      <c r="Z43" s="48" t="s">
        <v>562</v>
      </c>
      <c r="AA43" s="48" t="s">
        <v>562</v>
      </c>
      <c r="AB43" s="48" t="s">
        <v>562</v>
      </c>
      <c r="AC43" s="48" t="s">
        <v>562</v>
      </c>
    </row>
    <row r="44" spans="1:29" x14ac:dyDescent="0.25">
      <c r="A44" s="43">
        <v>54</v>
      </c>
      <c r="B44" s="48">
        <v>3.7199999999999997E-2</v>
      </c>
      <c r="C44" s="48">
        <v>1.8700000000000001E-2</v>
      </c>
      <c r="D44" s="48">
        <v>1.2500000000000001E-2</v>
      </c>
      <c r="E44" s="48">
        <v>9.4000000000000004E-3</v>
      </c>
      <c r="F44" s="48">
        <v>7.6E-3</v>
      </c>
      <c r="G44" s="48">
        <v>6.3E-3</v>
      </c>
      <c r="H44" s="48">
        <v>5.4999999999999997E-3</v>
      </c>
      <c r="I44" s="48">
        <v>4.7999999999999996E-3</v>
      </c>
      <c r="J44" s="48">
        <v>4.3E-3</v>
      </c>
      <c r="K44" s="48">
        <v>3.8999999999999998E-3</v>
      </c>
      <c r="L44" s="48">
        <v>3.5000000000000001E-3</v>
      </c>
      <c r="M44" s="48" t="s">
        <v>562</v>
      </c>
      <c r="N44" s="48" t="s">
        <v>562</v>
      </c>
      <c r="O44" s="48" t="s">
        <v>562</v>
      </c>
      <c r="P44" s="48" t="s">
        <v>562</v>
      </c>
      <c r="Q44" s="48" t="s">
        <v>562</v>
      </c>
      <c r="R44" s="48" t="s">
        <v>562</v>
      </c>
      <c r="S44" s="48" t="s">
        <v>562</v>
      </c>
      <c r="T44" s="48" t="s">
        <v>562</v>
      </c>
      <c r="U44" s="48" t="s">
        <v>562</v>
      </c>
      <c r="V44" s="48" t="s">
        <v>562</v>
      </c>
      <c r="W44" s="48" t="s">
        <v>562</v>
      </c>
      <c r="X44" s="48" t="s">
        <v>562</v>
      </c>
      <c r="Y44" s="48" t="s">
        <v>562</v>
      </c>
      <c r="Z44" s="48" t="s">
        <v>562</v>
      </c>
      <c r="AA44" s="48" t="s">
        <v>562</v>
      </c>
      <c r="AB44" s="48" t="s">
        <v>562</v>
      </c>
      <c r="AC44" s="48" t="s">
        <v>562</v>
      </c>
    </row>
    <row r="45" spans="1:29" x14ac:dyDescent="0.25">
      <c r="A45" s="43">
        <v>55</v>
      </c>
      <c r="B45" s="48">
        <v>3.6799999999999999E-2</v>
      </c>
      <c r="C45" s="48">
        <v>1.8499999999999999E-2</v>
      </c>
      <c r="D45" s="48">
        <v>1.24E-2</v>
      </c>
      <c r="E45" s="48">
        <v>9.2999999999999992E-3</v>
      </c>
      <c r="F45" s="48">
        <v>7.4999999999999997E-3</v>
      </c>
      <c r="G45" s="48">
        <v>6.3E-3</v>
      </c>
      <c r="H45" s="48">
        <v>5.4000000000000003E-3</v>
      </c>
      <c r="I45" s="48">
        <v>4.7999999999999996E-3</v>
      </c>
      <c r="J45" s="48">
        <v>4.3E-3</v>
      </c>
      <c r="K45" s="48">
        <v>3.8E-3</v>
      </c>
      <c r="L45" s="48" t="s">
        <v>562</v>
      </c>
      <c r="M45" s="48" t="s">
        <v>562</v>
      </c>
      <c r="N45" s="48" t="s">
        <v>562</v>
      </c>
      <c r="O45" s="48" t="s">
        <v>562</v>
      </c>
      <c r="P45" s="48" t="s">
        <v>562</v>
      </c>
      <c r="Q45" s="48" t="s">
        <v>562</v>
      </c>
      <c r="R45" s="48" t="s">
        <v>562</v>
      </c>
      <c r="S45" s="48" t="s">
        <v>562</v>
      </c>
      <c r="T45" s="48" t="s">
        <v>562</v>
      </c>
      <c r="U45" s="48" t="s">
        <v>562</v>
      </c>
      <c r="V45" s="48" t="s">
        <v>562</v>
      </c>
      <c r="W45" s="48" t="s">
        <v>562</v>
      </c>
      <c r="X45" s="48" t="s">
        <v>562</v>
      </c>
      <c r="Y45" s="48" t="s">
        <v>562</v>
      </c>
      <c r="Z45" s="48" t="s">
        <v>562</v>
      </c>
      <c r="AA45" s="48" t="s">
        <v>562</v>
      </c>
      <c r="AB45" s="48" t="s">
        <v>562</v>
      </c>
      <c r="AC45" s="48" t="s">
        <v>562</v>
      </c>
    </row>
    <row r="46" spans="1:29" x14ac:dyDescent="0.25">
      <c r="A46" s="43">
        <v>56</v>
      </c>
      <c r="B46" s="48">
        <v>3.6400000000000002E-2</v>
      </c>
      <c r="C46" s="48">
        <v>1.83E-2</v>
      </c>
      <c r="D46" s="48">
        <v>1.23E-2</v>
      </c>
      <c r="E46" s="48">
        <v>9.2999999999999992E-3</v>
      </c>
      <c r="F46" s="48">
        <v>7.4999999999999997E-3</v>
      </c>
      <c r="G46" s="48">
        <v>6.3E-3</v>
      </c>
      <c r="H46" s="48">
        <v>5.4000000000000003E-3</v>
      </c>
      <c r="I46" s="48">
        <v>4.7999999999999996E-3</v>
      </c>
      <c r="J46" s="48">
        <v>4.1999999999999997E-3</v>
      </c>
      <c r="K46" s="48" t="s">
        <v>562</v>
      </c>
      <c r="L46" s="48" t="s">
        <v>562</v>
      </c>
      <c r="M46" s="48" t="s">
        <v>562</v>
      </c>
      <c r="N46" s="48" t="s">
        <v>562</v>
      </c>
      <c r="O46" s="48" t="s">
        <v>562</v>
      </c>
      <c r="P46" s="48" t="s">
        <v>562</v>
      </c>
      <c r="Q46" s="48" t="s">
        <v>562</v>
      </c>
      <c r="R46" s="48" t="s">
        <v>562</v>
      </c>
      <c r="S46" s="48" t="s">
        <v>562</v>
      </c>
      <c r="T46" s="48" t="s">
        <v>562</v>
      </c>
      <c r="U46" s="48" t="s">
        <v>562</v>
      </c>
      <c r="V46" s="48" t="s">
        <v>562</v>
      </c>
      <c r="W46" s="48" t="s">
        <v>562</v>
      </c>
      <c r="X46" s="48" t="s">
        <v>562</v>
      </c>
      <c r="Y46" s="48" t="s">
        <v>562</v>
      </c>
      <c r="Z46" s="48" t="s">
        <v>562</v>
      </c>
      <c r="AA46" s="48" t="s">
        <v>562</v>
      </c>
      <c r="AB46" s="48" t="s">
        <v>562</v>
      </c>
      <c r="AC46" s="48" t="s">
        <v>562</v>
      </c>
    </row>
    <row r="47" spans="1:29" x14ac:dyDescent="0.25">
      <c r="A47" s="43">
        <v>57</v>
      </c>
      <c r="B47" s="48">
        <v>3.5999999999999997E-2</v>
      </c>
      <c r="C47" s="48">
        <v>1.8100000000000002E-2</v>
      </c>
      <c r="D47" s="48">
        <v>1.21E-2</v>
      </c>
      <c r="E47" s="48">
        <v>9.1999999999999998E-3</v>
      </c>
      <c r="F47" s="48">
        <v>7.4000000000000003E-3</v>
      </c>
      <c r="G47" s="48">
        <v>6.1999999999999998E-3</v>
      </c>
      <c r="H47" s="48">
        <v>5.4000000000000003E-3</v>
      </c>
      <c r="I47" s="48">
        <v>4.7000000000000002E-3</v>
      </c>
      <c r="J47" s="48" t="s">
        <v>562</v>
      </c>
      <c r="K47" s="48" t="s">
        <v>562</v>
      </c>
      <c r="L47" s="48" t="s">
        <v>562</v>
      </c>
      <c r="M47" s="48" t="s">
        <v>562</v>
      </c>
      <c r="N47" s="48" t="s">
        <v>562</v>
      </c>
      <c r="O47" s="48" t="s">
        <v>562</v>
      </c>
      <c r="P47" s="48" t="s">
        <v>562</v>
      </c>
      <c r="Q47" s="48" t="s">
        <v>562</v>
      </c>
      <c r="R47" s="48" t="s">
        <v>562</v>
      </c>
      <c r="S47" s="48" t="s">
        <v>562</v>
      </c>
      <c r="T47" s="48" t="s">
        <v>562</v>
      </c>
      <c r="U47" s="48" t="s">
        <v>562</v>
      </c>
      <c r="V47" s="48" t="s">
        <v>562</v>
      </c>
      <c r="W47" s="48" t="s">
        <v>562</v>
      </c>
      <c r="X47" s="48" t="s">
        <v>562</v>
      </c>
      <c r="Y47" s="48" t="s">
        <v>562</v>
      </c>
      <c r="Z47" s="48" t="s">
        <v>562</v>
      </c>
      <c r="AA47" s="48" t="s">
        <v>562</v>
      </c>
      <c r="AB47" s="48" t="s">
        <v>562</v>
      </c>
      <c r="AC47" s="48" t="s">
        <v>562</v>
      </c>
    </row>
    <row r="48" spans="1:29" x14ac:dyDescent="0.25">
      <c r="A48" s="43">
        <v>58</v>
      </c>
      <c r="B48" s="48">
        <v>3.5499999999999997E-2</v>
      </c>
      <c r="C48" s="48">
        <v>1.7899999999999999E-2</v>
      </c>
      <c r="D48" s="48">
        <v>1.2E-2</v>
      </c>
      <c r="E48" s="48">
        <v>9.1000000000000004E-3</v>
      </c>
      <c r="F48" s="48">
        <v>7.3000000000000001E-3</v>
      </c>
      <c r="G48" s="48">
        <v>6.1999999999999998E-3</v>
      </c>
      <c r="H48" s="48">
        <v>5.1999999999999998E-3</v>
      </c>
      <c r="I48" s="48" t="s">
        <v>562</v>
      </c>
      <c r="J48" s="48" t="s">
        <v>562</v>
      </c>
      <c r="K48" s="48" t="s">
        <v>562</v>
      </c>
      <c r="L48" s="48" t="s">
        <v>562</v>
      </c>
      <c r="M48" s="48" t="s">
        <v>562</v>
      </c>
      <c r="N48" s="48" t="s">
        <v>562</v>
      </c>
      <c r="O48" s="48" t="s">
        <v>562</v>
      </c>
      <c r="P48" s="48" t="s">
        <v>562</v>
      </c>
      <c r="Q48" s="48" t="s">
        <v>562</v>
      </c>
      <c r="R48" s="48" t="s">
        <v>562</v>
      </c>
      <c r="S48" s="48" t="s">
        <v>562</v>
      </c>
      <c r="T48" s="48" t="s">
        <v>562</v>
      </c>
      <c r="U48" s="48" t="s">
        <v>562</v>
      </c>
      <c r="V48" s="48" t="s">
        <v>562</v>
      </c>
      <c r="W48" s="48" t="s">
        <v>562</v>
      </c>
      <c r="X48" s="48" t="s">
        <v>562</v>
      </c>
      <c r="Y48" s="48" t="s">
        <v>562</v>
      </c>
      <c r="Z48" s="48" t="s">
        <v>562</v>
      </c>
      <c r="AA48" s="48" t="s">
        <v>562</v>
      </c>
      <c r="AB48" s="48" t="s">
        <v>562</v>
      </c>
      <c r="AC48" s="48" t="s">
        <v>562</v>
      </c>
    </row>
    <row r="49" spans="1:29" x14ac:dyDescent="0.25">
      <c r="A49" s="43">
        <v>59</v>
      </c>
      <c r="B49" s="48">
        <v>3.5000000000000003E-2</v>
      </c>
      <c r="C49" s="48">
        <v>1.7600000000000001E-2</v>
      </c>
      <c r="D49" s="48">
        <v>1.1900000000000001E-2</v>
      </c>
      <c r="E49" s="48">
        <v>8.9999999999999993E-3</v>
      </c>
      <c r="F49" s="48">
        <v>7.1999999999999998E-3</v>
      </c>
      <c r="G49" s="48">
        <v>6.0000000000000001E-3</v>
      </c>
      <c r="H49" s="48" t="s">
        <v>562</v>
      </c>
      <c r="I49" s="48" t="s">
        <v>562</v>
      </c>
      <c r="J49" s="48" t="s">
        <v>562</v>
      </c>
      <c r="K49" s="48" t="s">
        <v>562</v>
      </c>
      <c r="L49" s="48" t="s">
        <v>562</v>
      </c>
      <c r="M49" s="48" t="s">
        <v>562</v>
      </c>
      <c r="N49" s="48" t="s">
        <v>562</v>
      </c>
      <c r="O49" s="48" t="s">
        <v>562</v>
      </c>
      <c r="P49" s="48" t="s">
        <v>562</v>
      </c>
      <c r="Q49" s="48" t="s">
        <v>562</v>
      </c>
      <c r="R49" s="48" t="s">
        <v>562</v>
      </c>
      <c r="S49" s="48" t="s">
        <v>562</v>
      </c>
      <c r="T49" s="48" t="s">
        <v>562</v>
      </c>
      <c r="U49" s="48" t="s">
        <v>562</v>
      </c>
      <c r="V49" s="48" t="s">
        <v>562</v>
      </c>
      <c r="W49" s="48" t="s">
        <v>562</v>
      </c>
      <c r="X49" s="48" t="s">
        <v>562</v>
      </c>
      <c r="Y49" s="48" t="s">
        <v>562</v>
      </c>
      <c r="Z49" s="48" t="s">
        <v>562</v>
      </c>
      <c r="AA49" s="48" t="s">
        <v>562</v>
      </c>
      <c r="AB49" s="48" t="s">
        <v>562</v>
      </c>
      <c r="AC49" s="48" t="s">
        <v>562</v>
      </c>
    </row>
    <row r="50" spans="1:29" x14ac:dyDescent="0.25">
      <c r="A50" s="43">
        <v>60</v>
      </c>
      <c r="B50" s="48">
        <v>3.44E-2</v>
      </c>
      <c r="C50" s="48">
        <v>1.7299999999999999E-2</v>
      </c>
      <c r="D50" s="48">
        <v>1.17E-2</v>
      </c>
      <c r="E50" s="48">
        <v>8.8000000000000005E-3</v>
      </c>
      <c r="F50" s="48">
        <v>7.1000000000000004E-3</v>
      </c>
      <c r="G50" s="48" t="s">
        <v>562</v>
      </c>
      <c r="H50" s="48" t="s">
        <v>562</v>
      </c>
      <c r="I50" s="48" t="s">
        <v>562</v>
      </c>
      <c r="J50" s="48" t="s">
        <v>562</v>
      </c>
      <c r="K50" s="48" t="s">
        <v>562</v>
      </c>
      <c r="L50" s="48" t="s">
        <v>562</v>
      </c>
      <c r="M50" s="48" t="s">
        <v>562</v>
      </c>
      <c r="N50" s="48" t="s">
        <v>562</v>
      </c>
      <c r="O50" s="48" t="s">
        <v>562</v>
      </c>
      <c r="P50" s="48" t="s">
        <v>562</v>
      </c>
      <c r="Q50" s="48" t="s">
        <v>562</v>
      </c>
      <c r="R50" s="48" t="s">
        <v>562</v>
      </c>
      <c r="S50" s="48" t="s">
        <v>562</v>
      </c>
      <c r="T50" s="48" t="s">
        <v>562</v>
      </c>
      <c r="U50" s="48" t="s">
        <v>562</v>
      </c>
      <c r="V50" s="48" t="s">
        <v>562</v>
      </c>
      <c r="W50" s="48" t="s">
        <v>562</v>
      </c>
      <c r="X50" s="48" t="s">
        <v>562</v>
      </c>
      <c r="Y50" s="48" t="s">
        <v>562</v>
      </c>
      <c r="Z50" s="48" t="s">
        <v>562</v>
      </c>
      <c r="AA50" s="48" t="s">
        <v>562</v>
      </c>
      <c r="AB50" s="48" t="s">
        <v>562</v>
      </c>
      <c r="AC50" s="48" t="s">
        <v>562</v>
      </c>
    </row>
    <row r="51" spans="1:29" x14ac:dyDescent="0.25">
      <c r="A51" s="43">
        <v>61</v>
      </c>
      <c r="B51" s="48">
        <v>3.3700000000000001E-2</v>
      </c>
      <c r="C51" s="48">
        <v>1.7000000000000001E-2</v>
      </c>
      <c r="D51" s="48">
        <v>1.15E-2</v>
      </c>
      <c r="E51" s="48">
        <v>8.6E-3</v>
      </c>
      <c r="F51" s="48" t="s">
        <v>562</v>
      </c>
      <c r="G51" s="48" t="s">
        <v>562</v>
      </c>
      <c r="H51" s="48" t="s">
        <v>562</v>
      </c>
      <c r="I51" s="48" t="s">
        <v>562</v>
      </c>
      <c r="J51" s="48" t="s">
        <v>562</v>
      </c>
      <c r="K51" s="48" t="s">
        <v>562</v>
      </c>
      <c r="L51" s="48" t="s">
        <v>562</v>
      </c>
      <c r="M51" s="48" t="s">
        <v>562</v>
      </c>
      <c r="N51" s="48" t="s">
        <v>562</v>
      </c>
      <c r="O51" s="48" t="s">
        <v>562</v>
      </c>
      <c r="P51" s="48" t="s">
        <v>562</v>
      </c>
      <c r="Q51" s="48" t="s">
        <v>562</v>
      </c>
      <c r="R51" s="48" t="s">
        <v>562</v>
      </c>
      <c r="S51" s="48" t="s">
        <v>562</v>
      </c>
      <c r="T51" s="48" t="s">
        <v>562</v>
      </c>
      <c r="U51" s="48" t="s">
        <v>562</v>
      </c>
      <c r="V51" s="48" t="s">
        <v>562</v>
      </c>
      <c r="W51" s="48" t="s">
        <v>562</v>
      </c>
      <c r="X51" s="48" t="s">
        <v>562</v>
      </c>
      <c r="Y51" s="48" t="s">
        <v>562</v>
      </c>
      <c r="Z51" s="48" t="s">
        <v>562</v>
      </c>
      <c r="AA51" s="48" t="s">
        <v>562</v>
      </c>
      <c r="AB51" s="48" t="s">
        <v>562</v>
      </c>
      <c r="AC51" s="48" t="s">
        <v>562</v>
      </c>
    </row>
    <row r="52" spans="1:29" x14ac:dyDescent="0.25">
      <c r="A52" s="43">
        <v>62</v>
      </c>
      <c r="B52" s="48">
        <v>3.3000000000000002E-2</v>
      </c>
      <c r="C52" s="48">
        <v>1.67E-2</v>
      </c>
      <c r="D52" s="48">
        <v>1.12E-2</v>
      </c>
      <c r="E52" s="48" t="s">
        <v>562</v>
      </c>
      <c r="F52" s="48" t="s">
        <v>562</v>
      </c>
      <c r="G52" s="48" t="s">
        <v>562</v>
      </c>
      <c r="H52" s="48" t="s">
        <v>562</v>
      </c>
      <c r="I52" s="48" t="s">
        <v>562</v>
      </c>
      <c r="J52" s="48" t="s">
        <v>562</v>
      </c>
      <c r="K52" s="48" t="s">
        <v>562</v>
      </c>
      <c r="L52" s="48" t="s">
        <v>562</v>
      </c>
      <c r="M52" s="48" t="s">
        <v>562</v>
      </c>
      <c r="N52" s="48" t="s">
        <v>562</v>
      </c>
      <c r="O52" s="48" t="s">
        <v>562</v>
      </c>
      <c r="P52" s="48" t="s">
        <v>562</v>
      </c>
      <c r="Q52" s="48" t="s">
        <v>562</v>
      </c>
      <c r="R52" s="48" t="s">
        <v>562</v>
      </c>
      <c r="S52" s="48" t="s">
        <v>562</v>
      </c>
      <c r="T52" s="48" t="s">
        <v>562</v>
      </c>
      <c r="U52" s="48" t="s">
        <v>562</v>
      </c>
      <c r="V52" s="48" t="s">
        <v>562</v>
      </c>
      <c r="W52" s="48" t="s">
        <v>562</v>
      </c>
      <c r="X52" s="48" t="s">
        <v>562</v>
      </c>
      <c r="Y52" s="48" t="s">
        <v>562</v>
      </c>
      <c r="Z52" s="48" t="s">
        <v>562</v>
      </c>
      <c r="AA52" s="48" t="s">
        <v>562</v>
      </c>
      <c r="AB52" s="48" t="s">
        <v>562</v>
      </c>
      <c r="AC52" s="48" t="s">
        <v>562</v>
      </c>
    </row>
    <row r="53" spans="1:29" x14ac:dyDescent="0.25">
      <c r="A53" s="43">
        <v>63</v>
      </c>
      <c r="B53" s="48">
        <v>3.2199999999999999E-2</v>
      </c>
      <c r="C53" s="48">
        <v>1.6199999999999999E-2</v>
      </c>
      <c r="D53" s="48" t="s">
        <v>562</v>
      </c>
      <c r="E53" s="48" t="s">
        <v>562</v>
      </c>
      <c r="F53" s="48" t="s">
        <v>562</v>
      </c>
      <c r="G53" s="48" t="s">
        <v>562</v>
      </c>
      <c r="H53" s="48" t="s">
        <v>562</v>
      </c>
      <c r="I53" s="48" t="s">
        <v>562</v>
      </c>
      <c r="J53" s="48" t="s">
        <v>562</v>
      </c>
      <c r="K53" s="48" t="s">
        <v>562</v>
      </c>
      <c r="L53" s="48" t="s">
        <v>562</v>
      </c>
      <c r="M53" s="48" t="s">
        <v>562</v>
      </c>
      <c r="N53" s="48" t="s">
        <v>562</v>
      </c>
      <c r="O53" s="48" t="s">
        <v>562</v>
      </c>
      <c r="P53" s="48" t="s">
        <v>562</v>
      </c>
      <c r="Q53" s="48" t="s">
        <v>562</v>
      </c>
      <c r="R53" s="48" t="s">
        <v>562</v>
      </c>
      <c r="S53" s="48" t="s">
        <v>562</v>
      </c>
      <c r="T53" s="48" t="s">
        <v>562</v>
      </c>
      <c r="U53" s="48" t="s">
        <v>562</v>
      </c>
      <c r="V53" s="48" t="s">
        <v>562</v>
      </c>
      <c r="W53" s="48" t="s">
        <v>562</v>
      </c>
      <c r="X53" s="48" t="s">
        <v>562</v>
      </c>
      <c r="Y53" s="48" t="s">
        <v>562</v>
      </c>
      <c r="Z53" s="48" t="s">
        <v>562</v>
      </c>
      <c r="AA53" s="48" t="s">
        <v>562</v>
      </c>
      <c r="AB53" s="48" t="s">
        <v>562</v>
      </c>
      <c r="AC53" s="48" t="s">
        <v>562</v>
      </c>
    </row>
    <row r="54" spans="1:29" x14ac:dyDescent="0.25">
      <c r="A54" s="43">
        <v>64</v>
      </c>
      <c r="B54" s="48">
        <v>3.1399999999999997E-2</v>
      </c>
      <c r="C54" s="48" t="s">
        <v>562</v>
      </c>
      <c r="D54" s="48" t="s">
        <v>562</v>
      </c>
      <c r="E54" s="48" t="s">
        <v>562</v>
      </c>
      <c r="F54" s="48" t="s">
        <v>562</v>
      </c>
      <c r="G54" s="48" t="s">
        <v>562</v>
      </c>
      <c r="H54" s="48" t="s">
        <v>562</v>
      </c>
      <c r="I54" s="48" t="s">
        <v>562</v>
      </c>
      <c r="J54" s="48" t="s">
        <v>562</v>
      </c>
      <c r="K54" s="48" t="s">
        <v>562</v>
      </c>
      <c r="L54" s="48" t="s">
        <v>562</v>
      </c>
      <c r="M54" s="48" t="s">
        <v>562</v>
      </c>
      <c r="N54" s="48" t="s">
        <v>562</v>
      </c>
      <c r="O54" s="48" t="s">
        <v>562</v>
      </c>
      <c r="P54" s="48" t="s">
        <v>562</v>
      </c>
      <c r="Q54" s="48" t="s">
        <v>562</v>
      </c>
      <c r="R54" s="48" t="s">
        <v>562</v>
      </c>
      <c r="S54" s="48" t="s">
        <v>562</v>
      </c>
      <c r="T54" s="48" t="s">
        <v>562</v>
      </c>
      <c r="U54" s="48" t="s">
        <v>562</v>
      </c>
      <c r="V54" s="48" t="s">
        <v>562</v>
      </c>
      <c r="W54" s="48" t="s">
        <v>562</v>
      </c>
      <c r="X54" s="48" t="s">
        <v>562</v>
      </c>
      <c r="Y54" s="48" t="s">
        <v>562</v>
      </c>
      <c r="Z54" s="48" t="s">
        <v>562</v>
      </c>
      <c r="AA54" s="48" t="s">
        <v>562</v>
      </c>
      <c r="AB54" s="48" t="s">
        <v>562</v>
      </c>
      <c r="AC54" s="48" t="s">
        <v>562</v>
      </c>
    </row>
  </sheetData>
  <sheetProtection algorithmName="SHA-512" hashValue="nFaspDF901kfdnznReptmBB3sh/l0OS9ffsx+4XaVbLmpvSeyfQ0Ac+GPGKilyy5+EFHwWBZ0JcYUCba3iZH5A==" saltValue="JD11avjbcIwACHs70nA2mA==" spinCount="100000" sheet="1" objects="1" scenarios="1"/>
  <conditionalFormatting sqref="A6:A21">
    <cfRule type="expression" dxfId="51" priority="1" stopIfTrue="1">
      <formula>MOD(ROW(),2)=0</formula>
    </cfRule>
    <cfRule type="expression" dxfId="50" priority="2" stopIfTrue="1">
      <formula>MOD(ROW(),2)&lt;&gt;0</formula>
    </cfRule>
  </conditionalFormatting>
  <conditionalFormatting sqref="B6:M21">
    <cfRule type="expression" dxfId="49" priority="3" stopIfTrue="1">
      <formula>MOD(ROW(),2)=0</formula>
    </cfRule>
    <cfRule type="expression" dxfId="48" priority="4" stopIfTrue="1">
      <formula>MOD(ROW(),2)&lt;&gt;0</formula>
    </cfRule>
  </conditionalFormatting>
  <conditionalFormatting sqref="A26:A54">
    <cfRule type="expression" dxfId="47" priority="5" stopIfTrue="1">
      <formula>MOD(ROW(),2)=0</formula>
    </cfRule>
    <cfRule type="expression" dxfId="46" priority="6" stopIfTrue="1">
      <formula>MOD(ROW(),2)&lt;&gt;0</formula>
    </cfRule>
  </conditionalFormatting>
  <conditionalFormatting sqref="B26:AC54">
    <cfRule type="expression" dxfId="45" priority="7" stopIfTrue="1">
      <formula>MOD(ROW(),2)=0</formula>
    </cfRule>
    <cfRule type="expression" dxfId="44"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0627F-FBF9-47B7-BF2D-34524829D18D}">
  <sheetPr codeName="Sheet73"/>
  <dimension ref="A1:AC54"/>
  <sheetViews>
    <sheetView workbookViewId="0">
      <selection activeCell="A6" sqref="A6"/>
    </sheetView>
  </sheetViews>
  <sheetFormatPr defaultRowHeight="12.5" x14ac:dyDescent="0.25"/>
  <cols>
    <col min="1" max="1" width="31.54296875" customWidth="1"/>
    <col min="2" max="2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Additional survivor benefits - x-802</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162</v>
      </c>
      <c r="C8" s="49"/>
      <c r="D8" s="49"/>
      <c r="E8" s="49"/>
      <c r="F8" s="49"/>
      <c r="G8" s="49"/>
      <c r="H8" s="49"/>
      <c r="I8" s="49"/>
      <c r="J8" s="49"/>
      <c r="K8" s="49"/>
      <c r="L8" s="49"/>
      <c r="M8" s="49"/>
    </row>
    <row r="9" spans="1:13" x14ac:dyDescent="0.25">
      <c r="A9" s="40" t="s">
        <v>150</v>
      </c>
      <c r="B9" s="49" t="s">
        <v>359</v>
      </c>
      <c r="C9" s="49"/>
      <c r="D9" s="49"/>
      <c r="E9" s="49"/>
      <c r="F9" s="49"/>
      <c r="G9" s="49"/>
      <c r="H9" s="49"/>
      <c r="I9" s="49"/>
      <c r="J9" s="49"/>
      <c r="K9" s="49"/>
      <c r="L9" s="49"/>
      <c r="M9" s="49"/>
    </row>
    <row r="10" spans="1:13" x14ac:dyDescent="0.25">
      <c r="A10" s="40" t="s">
        <v>6</v>
      </c>
      <c r="B10" s="49" t="s">
        <v>362</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802</v>
      </c>
      <c r="C14" s="49"/>
      <c r="D14" s="49"/>
      <c r="E14" s="49"/>
      <c r="F14" s="49"/>
      <c r="G14" s="49"/>
      <c r="H14" s="49"/>
      <c r="I14" s="49"/>
      <c r="J14" s="49"/>
      <c r="K14" s="49"/>
      <c r="L14" s="49"/>
      <c r="M14" s="49"/>
    </row>
    <row r="15" spans="1:13" x14ac:dyDescent="0.25">
      <c r="A15" s="40" t="s">
        <v>380</v>
      </c>
      <c r="B15" s="49" t="s">
        <v>363</v>
      </c>
      <c r="C15" s="49"/>
      <c r="D15" s="49"/>
      <c r="E15" s="49"/>
      <c r="F15" s="49"/>
      <c r="G15" s="49"/>
      <c r="H15" s="49"/>
      <c r="I15" s="49"/>
      <c r="J15" s="49"/>
      <c r="K15" s="49"/>
      <c r="L15" s="49"/>
      <c r="M15" s="49"/>
    </row>
    <row r="16" spans="1:13" x14ac:dyDescent="0.25">
      <c r="A16" s="40" t="s">
        <v>156</v>
      </c>
      <c r="B16" s="49" t="s">
        <v>253</v>
      </c>
      <c r="C16" s="49"/>
      <c r="D16" s="49"/>
      <c r="E16" s="49"/>
      <c r="F16" s="49"/>
      <c r="G16" s="49"/>
      <c r="H16" s="49"/>
      <c r="I16" s="49"/>
      <c r="J16" s="49"/>
      <c r="K16" s="49"/>
      <c r="L16" s="49"/>
      <c r="M16" s="49"/>
    </row>
    <row r="17" spans="1:29" x14ac:dyDescent="0.25">
      <c r="A17" s="41" t="s">
        <v>381</v>
      </c>
      <c r="B17" s="49"/>
      <c r="C17" s="49"/>
      <c r="D17" s="49"/>
      <c r="E17" s="49"/>
      <c r="F17" s="49"/>
      <c r="G17" s="49"/>
      <c r="H17" s="49"/>
      <c r="I17" s="49"/>
      <c r="J17" s="49"/>
      <c r="K17" s="49"/>
      <c r="L17" s="49"/>
      <c r="M17" s="49"/>
    </row>
    <row r="18" spans="1:29" x14ac:dyDescent="0.25">
      <c r="A18" s="40" t="s">
        <v>158</v>
      </c>
      <c r="B18" s="50">
        <v>45195</v>
      </c>
      <c r="C18" s="50"/>
      <c r="D18" s="50"/>
      <c r="E18" s="50"/>
      <c r="F18" s="50"/>
      <c r="G18" s="50"/>
      <c r="H18" s="50"/>
      <c r="I18" s="50"/>
      <c r="J18" s="50"/>
      <c r="K18" s="50"/>
      <c r="L18" s="50"/>
      <c r="M18" s="50"/>
    </row>
    <row r="19" spans="1:29" x14ac:dyDescent="0.25">
      <c r="A19" s="40" t="s">
        <v>159</v>
      </c>
      <c r="B19" s="49"/>
      <c r="C19" s="49"/>
      <c r="D19" s="49"/>
      <c r="E19" s="49"/>
      <c r="F19" s="49"/>
      <c r="G19" s="49"/>
      <c r="H19" s="49"/>
      <c r="I19" s="49"/>
      <c r="J19" s="49"/>
      <c r="K19" s="49"/>
      <c r="L19" s="49"/>
      <c r="M19" s="49"/>
    </row>
    <row r="20" spans="1:29" x14ac:dyDescent="0.25">
      <c r="A20" s="40" t="s">
        <v>160</v>
      </c>
      <c r="B20" s="49" t="s">
        <v>169</v>
      </c>
      <c r="C20" s="49"/>
      <c r="D20" s="49"/>
      <c r="E20" s="49"/>
      <c r="F20" s="49"/>
      <c r="G20" s="49"/>
      <c r="H20" s="49"/>
      <c r="I20" s="49"/>
      <c r="J20" s="49"/>
      <c r="K20" s="49"/>
      <c r="L20" s="49"/>
      <c r="M20" s="49"/>
    </row>
    <row r="21" spans="1:29" x14ac:dyDescent="0.25">
      <c r="A21" s="40" t="s">
        <v>382</v>
      </c>
      <c r="B21" s="49" t="s">
        <v>85</v>
      </c>
      <c r="C21" s="49"/>
      <c r="D21" s="49"/>
      <c r="E21" s="49"/>
      <c r="F21" s="49"/>
      <c r="G21" s="49"/>
      <c r="H21" s="49"/>
      <c r="I21" s="49"/>
      <c r="J21" s="49"/>
      <c r="K21" s="49"/>
      <c r="L21" s="49"/>
      <c r="M21" s="49"/>
    </row>
    <row r="23" spans="1:29" x14ac:dyDescent="0.25">
      <c r="A23" s="23" t="str">
        <f>HYPERLINK("#'Factor List'!A1", "Back to Factor List")</f>
        <v>Back to Factor List</v>
      </c>
      <c r="B23" s="23" t="str">
        <f>HYPERLINK("#'Assumptions'!A1", "Assumptions")</f>
        <v>Assumptions</v>
      </c>
    </row>
    <row r="26" spans="1:29" s="57" customFormat="1" ht="26" x14ac:dyDescent="0.25">
      <c r="A26" s="56" t="s">
        <v>383</v>
      </c>
      <c r="B26" s="56" t="s">
        <v>534</v>
      </c>
      <c r="C26" s="56" t="s">
        <v>535</v>
      </c>
      <c r="D26" s="56" t="s">
        <v>536</v>
      </c>
      <c r="E26" s="56" t="s">
        <v>537</v>
      </c>
      <c r="F26" s="56" t="s">
        <v>538</v>
      </c>
      <c r="G26" s="56" t="s">
        <v>539</v>
      </c>
      <c r="H26" s="56" t="s">
        <v>540</v>
      </c>
      <c r="I26" s="56" t="s">
        <v>541</v>
      </c>
      <c r="J26" s="56" t="s">
        <v>542</v>
      </c>
      <c r="K26" s="56" t="s">
        <v>543</v>
      </c>
      <c r="L26" s="56" t="s">
        <v>544</v>
      </c>
      <c r="M26" s="56" t="s">
        <v>545</v>
      </c>
      <c r="N26" s="56" t="s">
        <v>546</v>
      </c>
      <c r="O26" s="56" t="s">
        <v>547</v>
      </c>
      <c r="P26" s="56" t="s">
        <v>548</v>
      </c>
      <c r="Q26" s="56" t="s">
        <v>549</v>
      </c>
      <c r="R26" s="56" t="s">
        <v>550</v>
      </c>
      <c r="S26" s="56" t="s">
        <v>551</v>
      </c>
      <c r="T26" s="56" t="s">
        <v>552</v>
      </c>
      <c r="U26" s="56" t="s">
        <v>553</v>
      </c>
      <c r="V26" s="56" t="s">
        <v>554</v>
      </c>
      <c r="W26" s="56" t="s">
        <v>555</v>
      </c>
      <c r="X26" s="56" t="s">
        <v>556</v>
      </c>
      <c r="Y26" s="56" t="s">
        <v>557</v>
      </c>
      <c r="Z26" s="56" t="s">
        <v>558</v>
      </c>
      <c r="AA26" s="56" t="s">
        <v>559</v>
      </c>
      <c r="AB26" s="56" t="s">
        <v>560</v>
      </c>
      <c r="AC26" s="56" t="s">
        <v>561</v>
      </c>
    </row>
    <row r="27" spans="1:29" x14ac:dyDescent="0.25">
      <c r="A27" s="43">
        <v>37</v>
      </c>
      <c r="B27" s="48">
        <v>1.84E-2</v>
      </c>
      <c r="C27" s="48">
        <v>9.1999999999999998E-3</v>
      </c>
      <c r="D27" s="48">
        <v>6.1000000000000004E-3</v>
      </c>
      <c r="E27" s="48">
        <v>4.5999999999999999E-3</v>
      </c>
      <c r="F27" s="48">
        <v>3.7000000000000002E-3</v>
      </c>
      <c r="G27" s="48">
        <v>3.0000000000000001E-3</v>
      </c>
      <c r="H27" s="48">
        <v>2.5999999999999999E-3</v>
      </c>
      <c r="I27" s="48">
        <v>2.3E-3</v>
      </c>
      <c r="J27" s="48">
        <v>2E-3</v>
      </c>
      <c r="K27" s="48">
        <v>1.8E-3</v>
      </c>
      <c r="L27" s="48">
        <v>1.6999999999999999E-3</v>
      </c>
      <c r="M27" s="48">
        <v>1.5E-3</v>
      </c>
      <c r="N27" s="48">
        <v>1.4E-3</v>
      </c>
      <c r="O27" s="48">
        <v>1.2999999999999999E-3</v>
      </c>
      <c r="P27" s="48">
        <v>1.1999999999999999E-3</v>
      </c>
      <c r="Q27" s="48">
        <v>1.1000000000000001E-3</v>
      </c>
      <c r="R27" s="48">
        <v>1.1000000000000001E-3</v>
      </c>
      <c r="S27" s="48">
        <v>1E-3</v>
      </c>
      <c r="T27" s="48">
        <v>1E-3</v>
      </c>
      <c r="U27" s="48">
        <v>8.9999999999999998E-4</v>
      </c>
      <c r="V27" s="48">
        <v>8.9999999999999998E-4</v>
      </c>
      <c r="W27" s="48">
        <v>8.0000000000000004E-4</v>
      </c>
      <c r="X27" s="48">
        <v>8.0000000000000004E-4</v>
      </c>
      <c r="Y27" s="48">
        <v>8.0000000000000004E-4</v>
      </c>
      <c r="Z27" s="48">
        <v>6.9999999999999999E-4</v>
      </c>
      <c r="AA27" s="48">
        <v>6.9999999999999999E-4</v>
      </c>
      <c r="AB27" s="48">
        <v>6.9999999999999999E-4</v>
      </c>
      <c r="AC27" s="48">
        <v>5.9999999999999995E-4</v>
      </c>
    </row>
    <row r="28" spans="1:29" x14ac:dyDescent="0.25">
      <c r="A28" s="43">
        <v>38</v>
      </c>
      <c r="B28" s="48">
        <v>1.83E-2</v>
      </c>
      <c r="C28" s="48">
        <v>9.1000000000000004E-3</v>
      </c>
      <c r="D28" s="48">
        <v>6.1000000000000004E-3</v>
      </c>
      <c r="E28" s="48">
        <v>4.4999999999999997E-3</v>
      </c>
      <c r="F28" s="48">
        <v>3.5999999999999999E-3</v>
      </c>
      <c r="G28" s="48">
        <v>3.0000000000000001E-3</v>
      </c>
      <c r="H28" s="48">
        <v>2.5999999999999999E-3</v>
      </c>
      <c r="I28" s="48">
        <v>2.3E-3</v>
      </c>
      <c r="J28" s="48">
        <v>2E-3</v>
      </c>
      <c r="K28" s="48">
        <v>1.8E-3</v>
      </c>
      <c r="L28" s="48">
        <v>1.6000000000000001E-3</v>
      </c>
      <c r="M28" s="48">
        <v>1.5E-3</v>
      </c>
      <c r="N28" s="48">
        <v>1.4E-3</v>
      </c>
      <c r="O28" s="48">
        <v>1.2999999999999999E-3</v>
      </c>
      <c r="P28" s="48">
        <v>1.1999999999999999E-3</v>
      </c>
      <c r="Q28" s="48">
        <v>1.1000000000000001E-3</v>
      </c>
      <c r="R28" s="48">
        <v>1.1000000000000001E-3</v>
      </c>
      <c r="S28" s="48">
        <v>1E-3</v>
      </c>
      <c r="T28" s="48">
        <v>1E-3</v>
      </c>
      <c r="U28" s="48">
        <v>8.9999999999999998E-4</v>
      </c>
      <c r="V28" s="48">
        <v>8.9999999999999998E-4</v>
      </c>
      <c r="W28" s="48">
        <v>8.0000000000000004E-4</v>
      </c>
      <c r="X28" s="48">
        <v>8.0000000000000004E-4</v>
      </c>
      <c r="Y28" s="48">
        <v>8.0000000000000004E-4</v>
      </c>
      <c r="Z28" s="48">
        <v>6.9999999999999999E-4</v>
      </c>
      <c r="AA28" s="48">
        <v>6.9999999999999999E-4</v>
      </c>
      <c r="AB28" s="48">
        <v>6.9999999999999999E-4</v>
      </c>
      <c r="AC28" s="48" t="s">
        <v>562</v>
      </c>
    </row>
    <row r="29" spans="1:29" x14ac:dyDescent="0.25">
      <c r="A29" s="43">
        <v>39</v>
      </c>
      <c r="B29" s="48">
        <v>1.8100000000000002E-2</v>
      </c>
      <c r="C29" s="48">
        <v>8.9999999999999993E-3</v>
      </c>
      <c r="D29" s="48">
        <v>6.0000000000000001E-3</v>
      </c>
      <c r="E29" s="48">
        <v>4.4999999999999997E-3</v>
      </c>
      <c r="F29" s="48">
        <v>3.5999999999999999E-3</v>
      </c>
      <c r="G29" s="48">
        <v>3.0000000000000001E-3</v>
      </c>
      <c r="H29" s="48">
        <v>2.5999999999999999E-3</v>
      </c>
      <c r="I29" s="48">
        <v>2.2000000000000001E-3</v>
      </c>
      <c r="J29" s="48">
        <v>2E-3</v>
      </c>
      <c r="K29" s="48">
        <v>1.8E-3</v>
      </c>
      <c r="L29" s="48">
        <v>1.6000000000000001E-3</v>
      </c>
      <c r="M29" s="48">
        <v>1.5E-3</v>
      </c>
      <c r="N29" s="48">
        <v>1.4E-3</v>
      </c>
      <c r="O29" s="48">
        <v>1.2999999999999999E-3</v>
      </c>
      <c r="P29" s="48">
        <v>1.1999999999999999E-3</v>
      </c>
      <c r="Q29" s="48">
        <v>1.1000000000000001E-3</v>
      </c>
      <c r="R29" s="48">
        <v>1.1000000000000001E-3</v>
      </c>
      <c r="S29" s="48">
        <v>1E-3</v>
      </c>
      <c r="T29" s="48">
        <v>8.9999999999999998E-4</v>
      </c>
      <c r="U29" s="48">
        <v>8.9999999999999998E-4</v>
      </c>
      <c r="V29" s="48">
        <v>8.9999999999999998E-4</v>
      </c>
      <c r="W29" s="48">
        <v>8.0000000000000004E-4</v>
      </c>
      <c r="X29" s="48">
        <v>8.0000000000000004E-4</v>
      </c>
      <c r="Y29" s="48">
        <v>8.0000000000000004E-4</v>
      </c>
      <c r="Z29" s="48">
        <v>6.9999999999999999E-4</v>
      </c>
      <c r="AA29" s="48">
        <v>6.9999999999999999E-4</v>
      </c>
      <c r="AB29" s="48" t="s">
        <v>562</v>
      </c>
      <c r="AC29" s="48" t="s">
        <v>562</v>
      </c>
    </row>
    <row r="30" spans="1:29" x14ac:dyDescent="0.25">
      <c r="A30" s="43">
        <v>40</v>
      </c>
      <c r="B30" s="48">
        <v>1.7899999999999999E-2</v>
      </c>
      <c r="C30" s="48">
        <v>8.8999999999999999E-3</v>
      </c>
      <c r="D30" s="48">
        <v>5.8999999999999999E-3</v>
      </c>
      <c r="E30" s="48">
        <v>4.4999999999999997E-3</v>
      </c>
      <c r="F30" s="48">
        <v>3.5999999999999999E-3</v>
      </c>
      <c r="G30" s="48">
        <v>3.0000000000000001E-3</v>
      </c>
      <c r="H30" s="48">
        <v>2.5000000000000001E-3</v>
      </c>
      <c r="I30" s="48">
        <v>2.2000000000000001E-3</v>
      </c>
      <c r="J30" s="48">
        <v>2E-3</v>
      </c>
      <c r="K30" s="48">
        <v>1.8E-3</v>
      </c>
      <c r="L30" s="48">
        <v>1.6000000000000001E-3</v>
      </c>
      <c r="M30" s="48">
        <v>1.5E-3</v>
      </c>
      <c r="N30" s="48">
        <v>1.4E-3</v>
      </c>
      <c r="O30" s="48">
        <v>1.2999999999999999E-3</v>
      </c>
      <c r="P30" s="48">
        <v>1.1999999999999999E-3</v>
      </c>
      <c r="Q30" s="48">
        <v>1.1000000000000001E-3</v>
      </c>
      <c r="R30" s="48">
        <v>1E-3</v>
      </c>
      <c r="S30" s="48">
        <v>1E-3</v>
      </c>
      <c r="T30" s="48">
        <v>8.9999999999999998E-4</v>
      </c>
      <c r="U30" s="48">
        <v>8.9999999999999998E-4</v>
      </c>
      <c r="V30" s="48">
        <v>8.9999999999999998E-4</v>
      </c>
      <c r="W30" s="48">
        <v>8.0000000000000004E-4</v>
      </c>
      <c r="X30" s="48">
        <v>8.0000000000000004E-4</v>
      </c>
      <c r="Y30" s="48">
        <v>8.0000000000000004E-4</v>
      </c>
      <c r="Z30" s="48">
        <v>6.9999999999999999E-4</v>
      </c>
      <c r="AA30" s="48" t="s">
        <v>562</v>
      </c>
      <c r="AB30" s="48" t="s">
        <v>562</v>
      </c>
      <c r="AC30" s="48" t="s">
        <v>562</v>
      </c>
    </row>
    <row r="31" spans="1:29" x14ac:dyDescent="0.25">
      <c r="A31" s="43">
        <v>41</v>
      </c>
      <c r="B31" s="48">
        <v>1.77E-2</v>
      </c>
      <c r="C31" s="48">
        <v>8.8000000000000005E-3</v>
      </c>
      <c r="D31" s="48">
        <v>5.8999999999999999E-3</v>
      </c>
      <c r="E31" s="48">
        <v>4.4000000000000003E-3</v>
      </c>
      <c r="F31" s="48">
        <v>3.5000000000000001E-3</v>
      </c>
      <c r="G31" s="48">
        <v>2.8999999999999998E-3</v>
      </c>
      <c r="H31" s="48">
        <v>2.5000000000000001E-3</v>
      </c>
      <c r="I31" s="48">
        <v>2.2000000000000001E-3</v>
      </c>
      <c r="J31" s="48">
        <v>2E-3</v>
      </c>
      <c r="K31" s="48">
        <v>1.8E-3</v>
      </c>
      <c r="L31" s="48">
        <v>1.6000000000000001E-3</v>
      </c>
      <c r="M31" s="48">
        <v>1.5E-3</v>
      </c>
      <c r="N31" s="48">
        <v>1.4E-3</v>
      </c>
      <c r="O31" s="48">
        <v>1.2999999999999999E-3</v>
      </c>
      <c r="P31" s="48">
        <v>1.1999999999999999E-3</v>
      </c>
      <c r="Q31" s="48">
        <v>1.1000000000000001E-3</v>
      </c>
      <c r="R31" s="48">
        <v>1E-3</v>
      </c>
      <c r="S31" s="48">
        <v>1E-3</v>
      </c>
      <c r="T31" s="48">
        <v>8.9999999999999998E-4</v>
      </c>
      <c r="U31" s="48">
        <v>8.9999999999999998E-4</v>
      </c>
      <c r="V31" s="48">
        <v>8.9999999999999998E-4</v>
      </c>
      <c r="W31" s="48">
        <v>8.0000000000000004E-4</v>
      </c>
      <c r="X31" s="48">
        <v>8.0000000000000004E-4</v>
      </c>
      <c r="Y31" s="48">
        <v>6.9999999999999999E-4</v>
      </c>
      <c r="Z31" s="48" t="s">
        <v>562</v>
      </c>
      <c r="AA31" s="48" t="s">
        <v>562</v>
      </c>
      <c r="AB31" s="48" t="s">
        <v>562</v>
      </c>
      <c r="AC31" s="48" t="s">
        <v>562</v>
      </c>
    </row>
    <row r="32" spans="1:29" x14ac:dyDescent="0.25">
      <c r="A32" s="43">
        <v>42</v>
      </c>
      <c r="B32" s="48">
        <v>1.7500000000000002E-2</v>
      </c>
      <c r="C32" s="48">
        <v>8.8000000000000005E-3</v>
      </c>
      <c r="D32" s="48">
        <v>5.7999999999999996E-3</v>
      </c>
      <c r="E32" s="48">
        <v>4.4000000000000003E-3</v>
      </c>
      <c r="F32" s="48">
        <v>3.5000000000000001E-3</v>
      </c>
      <c r="G32" s="48">
        <v>2.8999999999999998E-3</v>
      </c>
      <c r="H32" s="48">
        <v>2.5000000000000001E-3</v>
      </c>
      <c r="I32" s="48">
        <v>2.2000000000000001E-3</v>
      </c>
      <c r="J32" s="48">
        <v>1.9E-3</v>
      </c>
      <c r="K32" s="48">
        <v>1.6999999999999999E-3</v>
      </c>
      <c r="L32" s="48">
        <v>1.6000000000000001E-3</v>
      </c>
      <c r="M32" s="48">
        <v>1.5E-3</v>
      </c>
      <c r="N32" s="48">
        <v>1.2999999999999999E-3</v>
      </c>
      <c r="O32" s="48">
        <v>1.2999999999999999E-3</v>
      </c>
      <c r="P32" s="48">
        <v>1.1999999999999999E-3</v>
      </c>
      <c r="Q32" s="48">
        <v>1.1000000000000001E-3</v>
      </c>
      <c r="R32" s="48">
        <v>1E-3</v>
      </c>
      <c r="S32" s="48">
        <v>1E-3</v>
      </c>
      <c r="T32" s="48">
        <v>8.9999999999999998E-4</v>
      </c>
      <c r="U32" s="48">
        <v>8.9999999999999998E-4</v>
      </c>
      <c r="V32" s="48">
        <v>8.9999999999999998E-4</v>
      </c>
      <c r="W32" s="48">
        <v>8.0000000000000004E-4</v>
      </c>
      <c r="X32" s="48">
        <v>8.0000000000000004E-4</v>
      </c>
      <c r="Y32" s="48" t="s">
        <v>562</v>
      </c>
      <c r="Z32" s="48" t="s">
        <v>562</v>
      </c>
      <c r="AA32" s="48" t="s">
        <v>562</v>
      </c>
      <c r="AB32" s="48" t="s">
        <v>562</v>
      </c>
      <c r="AC32" s="48" t="s">
        <v>562</v>
      </c>
    </row>
    <row r="33" spans="1:29" x14ac:dyDescent="0.25">
      <c r="A33" s="43">
        <v>43</v>
      </c>
      <c r="B33" s="48">
        <v>1.7399999999999999E-2</v>
      </c>
      <c r="C33" s="48">
        <v>8.6999999999999994E-3</v>
      </c>
      <c r="D33" s="48">
        <v>5.7999999999999996E-3</v>
      </c>
      <c r="E33" s="48">
        <v>4.3E-3</v>
      </c>
      <c r="F33" s="48">
        <v>3.5000000000000001E-3</v>
      </c>
      <c r="G33" s="48">
        <v>2.8999999999999998E-3</v>
      </c>
      <c r="H33" s="48">
        <v>2.5000000000000001E-3</v>
      </c>
      <c r="I33" s="48">
        <v>2.2000000000000001E-3</v>
      </c>
      <c r="J33" s="48">
        <v>1.9E-3</v>
      </c>
      <c r="K33" s="48">
        <v>1.6999999999999999E-3</v>
      </c>
      <c r="L33" s="48">
        <v>1.6000000000000001E-3</v>
      </c>
      <c r="M33" s="48">
        <v>1.4E-3</v>
      </c>
      <c r="N33" s="48">
        <v>1.2999999999999999E-3</v>
      </c>
      <c r="O33" s="48">
        <v>1.1999999999999999E-3</v>
      </c>
      <c r="P33" s="48">
        <v>1.1999999999999999E-3</v>
      </c>
      <c r="Q33" s="48">
        <v>1.1000000000000001E-3</v>
      </c>
      <c r="R33" s="48">
        <v>1E-3</v>
      </c>
      <c r="S33" s="48">
        <v>1E-3</v>
      </c>
      <c r="T33" s="48">
        <v>8.9999999999999998E-4</v>
      </c>
      <c r="U33" s="48">
        <v>8.9999999999999998E-4</v>
      </c>
      <c r="V33" s="48">
        <v>8.9999999999999998E-4</v>
      </c>
      <c r="W33" s="48">
        <v>8.0000000000000004E-4</v>
      </c>
      <c r="X33" s="48" t="s">
        <v>562</v>
      </c>
      <c r="Y33" s="48" t="s">
        <v>562</v>
      </c>
      <c r="Z33" s="48" t="s">
        <v>562</v>
      </c>
      <c r="AA33" s="48" t="s">
        <v>562</v>
      </c>
      <c r="AB33" s="48" t="s">
        <v>562</v>
      </c>
      <c r="AC33" s="48" t="s">
        <v>562</v>
      </c>
    </row>
    <row r="34" spans="1:29" x14ac:dyDescent="0.25">
      <c r="A34" s="43">
        <v>44</v>
      </c>
      <c r="B34" s="48">
        <v>1.72E-2</v>
      </c>
      <c r="C34" s="48">
        <v>8.6E-3</v>
      </c>
      <c r="D34" s="48">
        <v>5.7000000000000002E-3</v>
      </c>
      <c r="E34" s="48">
        <v>4.3E-3</v>
      </c>
      <c r="F34" s="48">
        <v>3.3999999999999998E-3</v>
      </c>
      <c r="G34" s="48">
        <v>2.8999999999999998E-3</v>
      </c>
      <c r="H34" s="48">
        <v>2.3999999999999998E-3</v>
      </c>
      <c r="I34" s="48">
        <v>2.0999999999999999E-3</v>
      </c>
      <c r="J34" s="48">
        <v>1.9E-3</v>
      </c>
      <c r="K34" s="48">
        <v>1.6999999999999999E-3</v>
      </c>
      <c r="L34" s="48">
        <v>1.6000000000000001E-3</v>
      </c>
      <c r="M34" s="48">
        <v>1.4E-3</v>
      </c>
      <c r="N34" s="48">
        <v>1.2999999999999999E-3</v>
      </c>
      <c r="O34" s="48">
        <v>1.1999999999999999E-3</v>
      </c>
      <c r="P34" s="48">
        <v>1.1999999999999999E-3</v>
      </c>
      <c r="Q34" s="48">
        <v>1.1000000000000001E-3</v>
      </c>
      <c r="R34" s="48">
        <v>1E-3</v>
      </c>
      <c r="S34" s="48">
        <v>1E-3</v>
      </c>
      <c r="T34" s="48">
        <v>8.9999999999999998E-4</v>
      </c>
      <c r="U34" s="48">
        <v>8.9999999999999998E-4</v>
      </c>
      <c r="V34" s="48">
        <v>8.0000000000000004E-4</v>
      </c>
      <c r="W34" s="48" t="s">
        <v>562</v>
      </c>
      <c r="X34" s="48" t="s">
        <v>562</v>
      </c>
      <c r="Y34" s="48" t="s">
        <v>562</v>
      </c>
      <c r="Z34" s="48" t="s">
        <v>562</v>
      </c>
      <c r="AA34" s="48" t="s">
        <v>562</v>
      </c>
      <c r="AB34" s="48" t="s">
        <v>562</v>
      </c>
      <c r="AC34" s="48" t="s">
        <v>562</v>
      </c>
    </row>
    <row r="35" spans="1:29" x14ac:dyDescent="0.25">
      <c r="A35" s="43">
        <v>45</v>
      </c>
      <c r="B35" s="48">
        <v>1.7000000000000001E-2</v>
      </c>
      <c r="C35" s="48">
        <v>8.5000000000000006E-3</v>
      </c>
      <c r="D35" s="48">
        <v>5.7000000000000002E-3</v>
      </c>
      <c r="E35" s="48">
        <v>4.1999999999999997E-3</v>
      </c>
      <c r="F35" s="48">
        <v>3.3999999999999998E-3</v>
      </c>
      <c r="G35" s="48">
        <v>2.8E-3</v>
      </c>
      <c r="H35" s="48">
        <v>2.3999999999999998E-3</v>
      </c>
      <c r="I35" s="48">
        <v>2.0999999999999999E-3</v>
      </c>
      <c r="J35" s="48">
        <v>1.9E-3</v>
      </c>
      <c r="K35" s="48">
        <v>1.6999999999999999E-3</v>
      </c>
      <c r="L35" s="48">
        <v>1.6000000000000001E-3</v>
      </c>
      <c r="M35" s="48">
        <v>1.4E-3</v>
      </c>
      <c r="N35" s="48">
        <v>1.2999999999999999E-3</v>
      </c>
      <c r="O35" s="48">
        <v>1.1999999999999999E-3</v>
      </c>
      <c r="P35" s="48">
        <v>1.1999999999999999E-3</v>
      </c>
      <c r="Q35" s="48">
        <v>1.1000000000000001E-3</v>
      </c>
      <c r="R35" s="48">
        <v>1E-3</v>
      </c>
      <c r="S35" s="48">
        <v>1E-3</v>
      </c>
      <c r="T35" s="48">
        <v>8.9999999999999998E-4</v>
      </c>
      <c r="U35" s="48">
        <v>8.9999999999999998E-4</v>
      </c>
      <c r="V35" s="48" t="s">
        <v>562</v>
      </c>
      <c r="W35" s="48" t="s">
        <v>562</v>
      </c>
      <c r="X35" s="48" t="s">
        <v>562</v>
      </c>
      <c r="Y35" s="48" t="s">
        <v>562</v>
      </c>
      <c r="Z35" s="48" t="s">
        <v>562</v>
      </c>
      <c r="AA35" s="48" t="s">
        <v>562</v>
      </c>
      <c r="AB35" s="48" t="s">
        <v>562</v>
      </c>
      <c r="AC35" s="48" t="s">
        <v>562</v>
      </c>
    </row>
    <row r="36" spans="1:29" x14ac:dyDescent="0.25">
      <c r="A36" s="43">
        <v>46</v>
      </c>
      <c r="B36" s="48">
        <v>1.6799999999999999E-2</v>
      </c>
      <c r="C36" s="48">
        <v>8.3999999999999995E-3</v>
      </c>
      <c r="D36" s="48">
        <v>5.5999999999999999E-3</v>
      </c>
      <c r="E36" s="48">
        <v>4.1999999999999997E-3</v>
      </c>
      <c r="F36" s="48">
        <v>3.3999999999999998E-3</v>
      </c>
      <c r="G36" s="48">
        <v>2.8E-3</v>
      </c>
      <c r="H36" s="48">
        <v>2.3999999999999998E-3</v>
      </c>
      <c r="I36" s="48">
        <v>2.0999999999999999E-3</v>
      </c>
      <c r="J36" s="48">
        <v>1.9E-3</v>
      </c>
      <c r="K36" s="48">
        <v>1.6999999999999999E-3</v>
      </c>
      <c r="L36" s="48">
        <v>1.5E-3</v>
      </c>
      <c r="M36" s="48">
        <v>1.4E-3</v>
      </c>
      <c r="N36" s="48">
        <v>1.2999999999999999E-3</v>
      </c>
      <c r="O36" s="48">
        <v>1.1999999999999999E-3</v>
      </c>
      <c r="P36" s="48">
        <v>1.1000000000000001E-3</v>
      </c>
      <c r="Q36" s="48">
        <v>1.1000000000000001E-3</v>
      </c>
      <c r="R36" s="48">
        <v>1E-3</v>
      </c>
      <c r="S36" s="48">
        <v>1E-3</v>
      </c>
      <c r="T36" s="48">
        <v>8.9999999999999998E-4</v>
      </c>
      <c r="U36" s="48" t="s">
        <v>562</v>
      </c>
      <c r="V36" s="48" t="s">
        <v>562</v>
      </c>
      <c r="W36" s="48" t="s">
        <v>562</v>
      </c>
      <c r="X36" s="48" t="s">
        <v>562</v>
      </c>
      <c r="Y36" s="48" t="s">
        <v>562</v>
      </c>
      <c r="Z36" s="48" t="s">
        <v>562</v>
      </c>
      <c r="AA36" s="48" t="s">
        <v>562</v>
      </c>
      <c r="AB36" s="48" t="s">
        <v>562</v>
      </c>
      <c r="AC36" s="48" t="s">
        <v>562</v>
      </c>
    </row>
    <row r="37" spans="1:29" x14ac:dyDescent="0.25">
      <c r="A37" s="43">
        <v>47</v>
      </c>
      <c r="B37" s="48">
        <v>1.66E-2</v>
      </c>
      <c r="C37" s="48">
        <v>8.3000000000000001E-3</v>
      </c>
      <c r="D37" s="48">
        <v>5.4999999999999997E-3</v>
      </c>
      <c r="E37" s="48">
        <v>4.1000000000000003E-3</v>
      </c>
      <c r="F37" s="48">
        <v>3.3E-3</v>
      </c>
      <c r="G37" s="48">
        <v>2.8E-3</v>
      </c>
      <c r="H37" s="48">
        <v>2.3999999999999998E-3</v>
      </c>
      <c r="I37" s="48">
        <v>2.0999999999999999E-3</v>
      </c>
      <c r="J37" s="48">
        <v>1.9E-3</v>
      </c>
      <c r="K37" s="48">
        <v>1.6999999999999999E-3</v>
      </c>
      <c r="L37" s="48">
        <v>1.5E-3</v>
      </c>
      <c r="M37" s="48">
        <v>1.4E-3</v>
      </c>
      <c r="N37" s="48">
        <v>1.2999999999999999E-3</v>
      </c>
      <c r="O37" s="48">
        <v>1.1999999999999999E-3</v>
      </c>
      <c r="P37" s="48">
        <v>1.1000000000000001E-3</v>
      </c>
      <c r="Q37" s="48">
        <v>1.1000000000000001E-3</v>
      </c>
      <c r="R37" s="48">
        <v>1E-3</v>
      </c>
      <c r="S37" s="48">
        <v>8.9999999999999998E-4</v>
      </c>
      <c r="T37" s="48" t="s">
        <v>562</v>
      </c>
      <c r="U37" s="48" t="s">
        <v>562</v>
      </c>
      <c r="V37" s="48" t="s">
        <v>562</v>
      </c>
      <c r="W37" s="48" t="s">
        <v>562</v>
      </c>
      <c r="X37" s="48" t="s">
        <v>562</v>
      </c>
      <c r="Y37" s="48" t="s">
        <v>562</v>
      </c>
      <c r="Z37" s="48" t="s">
        <v>562</v>
      </c>
      <c r="AA37" s="48" t="s">
        <v>562</v>
      </c>
      <c r="AB37" s="48" t="s">
        <v>562</v>
      </c>
      <c r="AC37" s="48" t="s">
        <v>562</v>
      </c>
    </row>
    <row r="38" spans="1:29" x14ac:dyDescent="0.25">
      <c r="A38" s="43">
        <v>48</v>
      </c>
      <c r="B38" s="48">
        <v>1.6400000000000001E-2</v>
      </c>
      <c r="C38" s="48">
        <v>8.2000000000000007E-3</v>
      </c>
      <c r="D38" s="48">
        <v>5.4999999999999997E-3</v>
      </c>
      <c r="E38" s="48">
        <v>4.1000000000000003E-3</v>
      </c>
      <c r="F38" s="48">
        <v>3.3E-3</v>
      </c>
      <c r="G38" s="48">
        <v>2.7000000000000001E-3</v>
      </c>
      <c r="H38" s="48">
        <v>2.3999999999999998E-3</v>
      </c>
      <c r="I38" s="48">
        <v>2.0999999999999999E-3</v>
      </c>
      <c r="J38" s="48">
        <v>1.8E-3</v>
      </c>
      <c r="K38" s="48">
        <v>1.6999999999999999E-3</v>
      </c>
      <c r="L38" s="48">
        <v>1.5E-3</v>
      </c>
      <c r="M38" s="48">
        <v>1.4E-3</v>
      </c>
      <c r="N38" s="48">
        <v>1.2999999999999999E-3</v>
      </c>
      <c r="O38" s="48">
        <v>1.1999999999999999E-3</v>
      </c>
      <c r="P38" s="48">
        <v>1.1000000000000001E-3</v>
      </c>
      <c r="Q38" s="48">
        <v>1.1000000000000001E-3</v>
      </c>
      <c r="R38" s="48">
        <v>1E-3</v>
      </c>
      <c r="S38" s="48" t="s">
        <v>562</v>
      </c>
      <c r="T38" s="48" t="s">
        <v>562</v>
      </c>
      <c r="U38" s="48" t="s">
        <v>562</v>
      </c>
      <c r="V38" s="48" t="s">
        <v>562</v>
      </c>
      <c r="W38" s="48" t="s">
        <v>562</v>
      </c>
      <c r="X38" s="48" t="s">
        <v>562</v>
      </c>
      <c r="Y38" s="48" t="s">
        <v>562</v>
      </c>
      <c r="Z38" s="48" t="s">
        <v>562</v>
      </c>
      <c r="AA38" s="48" t="s">
        <v>562</v>
      </c>
      <c r="AB38" s="48" t="s">
        <v>562</v>
      </c>
      <c r="AC38" s="48" t="s">
        <v>562</v>
      </c>
    </row>
    <row r="39" spans="1:29" x14ac:dyDescent="0.25">
      <c r="A39" s="43">
        <v>49</v>
      </c>
      <c r="B39" s="48">
        <v>1.6199999999999999E-2</v>
      </c>
      <c r="C39" s="48">
        <v>8.0999999999999996E-3</v>
      </c>
      <c r="D39" s="48">
        <v>5.4000000000000003E-3</v>
      </c>
      <c r="E39" s="48">
        <v>4.1000000000000003E-3</v>
      </c>
      <c r="F39" s="48">
        <v>3.3E-3</v>
      </c>
      <c r="G39" s="48">
        <v>2.7000000000000001E-3</v>
      </c>
      <c r="H39" s="48">
        <v>2.3E-3</v>
      </c>
      <c r="I39" s="48">
        <v>2.0999999999999999E-3</v>
      </c>
      <c r="J39" s="48">
        <v>1.8E-3</v>
      </c>
      <c r="K39" s="48">
        <v>1.6999999999999999E-3</v>
      </c>
      <c r="L39" s="48">
        <v>1.5E-3</v>
      </c>
      <c r="M39" s="48">
        <v>1.4E-3</v>
      </c>
      <c r="N39" s="48">
        <v>1.2999999999999999E-3</v>
      </c>
      <c r="O39" s="48">
        <v>1.1999999999999999E-3</v>
      </c>
      <c r="P39" s="48">
        <v>1.1000000000000001E-3</v>
      </c>
      <c r="Q39" s="48">
        <v>1E-3</v>
      </c>
      <c r="R39" s="48" t="s">
        <v>562</v>
      </c>
      <c r="S39" s="48" t="s">
        <v>562</v>
      </c>
      <c r="T39" s="48" t="s">
        <v>562</v>
      </c>
      <c r="U39" s="48" t="s">
        <v>562</v>
      </c>
      <c r="V39" s="48" t="s">
        <v>562</v>
      </c>
      <c r="W39" s="48" t="s">
        <v>562</v>
      </c>
      <c r="X39" s="48" t="s">
        <v>562</v>
      </c>
      <c r="Y39" s="48" t="s">
        <v>562</v>
      </c>
      <c r="Z39" s="48" t="s">
        <v>562</v>
      </c>
      <c r="AA39" s="48" t="s">
        <v>562</v>
      </c>
      <c r="AB39" s="48" t="s">
        <v>562</v>
      </c>
      <c r="AC39" s="48" t="s">
        <v>562</v>
      </c>
    </row>
    <row r="40" spans="1:29" x14ac:dyDescent="0.25">
      <c r="A40" s="43">
        <v>50</v>
      </c>
      <c r="B40" s="48">
        <v>1.6E-2</v>
      </c>
      <c r="C40" s="48">
        <v>8.0000000000000002E-3</v>
      </c>
      <c r="D40" s="48">
        <v>5.4000000000000003E-3</v>
      </c>
      <c r="E40" s="48">
        <v>4.0000000000000001E-3</v>
      </c>
      <c r="F40" s="48">
        <v>3.2000000000000002E-3</v>
      </c>
      <c r="G40" s="48">
        <v>2.7000000000000001E-3</v>
      </c>
      <c r="H40" s="48">
        <v>2.3E-3</v>
      </c>
      <c r="I40" s="48">
        <v>2E-3</v>
      </c>
      <c r="J40" s="48">
        <v>1.8E-3</v>
      </c>
      <c r="K40" s="48">
        <v>1.6000000000000001E-3</v>
      </c>
      <c r="L40" s="48">
        <v>1.5E-3</v>
      </c>
      <c r="M40" s="48">
        <v>1.4E-3</v>
      </c>
      <c r="N40" s="48">
        <v>1.2999999999999999E-3</v>
      </c>
      <c r="O40" s="48">
        <v>1.1999999999999999E-3</v>
      </c>
      <c r="P40" s="48">
        <v>1.1000000000000001E-3</v>
      </c>
      <c r="Q40" s="48" t="s">
        <v>562</v>
      </c>
      <c r="R40" s="48" t="s">
        <v>562</v>
      </c>
      <c r="S40" s="48" t="s">
        <v>562</v>
      </c>
      <c r="T40" s="48" t="s">
        <v>562</v>
      </c>
      <c r="U40" s="48" t="s">
        <v>562</v>
      </c>
      <c r="V40" s="48" t="s">
        <v>562</v>
      </c>
      <c r="W40" s="48" t="s">
        <v>562</v>
      </c>
      <c r="X40" s="48" t="s">
        <v>562</v>
      </c>
      <c r="Y40" s="48" t="s">
        <v>562</v>
      </c>
      <c r="Z40" s="48" t="s">
        <v>562</v>
      </c>
      <c r="AA40" s="48" t="s">
        <v>562</v>
      </c>
      <c r="AB40" s="48" t="s">
        <v>562</v>
      </c>
      <c r="AC40" s="48" t="s">
        <v>562</v>
      </c>
    </row>
    <row r="41" spans="1:29" x14ac:dyDescent="0.25">
      <c r="A41" s="43">
        <v>51</v>
      </c>
      <c r="B41" s="48">
        <v>1.5800000000000002E-2</v>
      </c>
      <c r="C41" s="48">
        <v>7.9000000000000008E-3</v>
      </c>
      <c r="D41" s="48">
        <v>5.3E-3</v>
      </c>
      <c r="E41" s="48">
        <v>4.0000000000000001E-3</v>
      </c>
      <c r="F41" s="48">
        <v>3.2000000000000002E-3</v>
      </c>
      <c r="G41" s="48">
        <v>2.7000000000000001E-3</v>
      </c>
      <c r="H41" s="48">
        <v>2.3E-3</v>
      </c>
      <c r="I41" s="48">
        <v>2E-3</v>
      </c>
      <c r="J41" s="48">
        <v>1.8E-3</v>
      </c>
      <c r="K41" s="48">
        <v>1.6000000000000001E-3</v>
      </c>
      <c r="L41" s="48">
        <v>1.5E-3</v>
      </c>
      <c r="M41" s="48">
        <v>1.4E-3</v>
      </c>
      <c r="N41" s="48">
        <v>1.2999999999999999E-3</v>
      </c>
      <c r="O41" s="48">
        <v>1.1999999999999999E-3</v>
      </c>
      <c r="P41" s="48" t="s">
        <v>562</v>
      </c>
      <c r="Q41" s="48" t="s">
        <v>562</v>
      </c>
      <c r="R41" s="48" t="s">
        <v>562</v>
      </c>
      <c r="S41" s="48" t="s">
        <v>562</v>
      </c>
      <c r="T41" s="48" t="s">
        <v>562</v>
      </c>
      <c r="U41" s="48" t="s">
        <v>562</v>
      </c>
      <c r="V41" s="48" t="s">
        <v>562</v>
      </c>
      <c r="W41" s="48" t="s">
        <v>562</v>
      </c>
      <c r="X41" s="48" t="s">
        <v>562</v>
      </c>
      <c r="Y41" s="48" t="s">
        <v>562</v>
      </c>
      <c r="Z41" s="48" t="s">
        <v>562</v>
      </c>
      <c r="AA41" s="48" t="s">
        <v>562</v>
      </c>
      <c r="AB41" s="48" t="s">
        <v>562</v>
      </c>
      <c r="AC41" s="48" t="s">
        <v>562</v>
      </c>
    </row>
    <row r="42" spans="1:29" x14ac:dyDescent="0.25">
      <c r="A42" s="43">
        <v>52</v>
      </c>
      <c r="B42" s="48">
        <v>1.5599999999999999E-2</v>
      </c>
      <c r="C42" s="48">
        <v>7.7999999999999996E-3</v>
      </c>
      <c r="D42" s="48">
        <v>5.1999999999999998E-3</v>
      </c>
      <c r="E42" s="48">
        <v>3.8999999999999998E-3</v>
      </c>
      <c r="F42" s="48">
        <v>3.2000000000000002E-3</v>
      </c>
      <c r="G42" s="48">
        <v>2.5999999999999999E-3</v>
      </c>
      <c r="H42" s="48">
        <v>2.3E-3</v>
      </c>
      <c r="I42" s="48">
        <v>2E-3</v>
      </c>
      <c r="J42" s="48">
        <v>1.8E-3</v>
      </c>
      <c r="K42" s="48">
        <v>1.6000000000000001E-3</v>
      </c>
      <c r="L42" s="48">
        <v>1.5E-3</v>
      </c>
      <c r="M42" s="48">
        <v>1.4E-3</v>
      </c>
      <c r="N42" s="48">
        <v>1.1999999999999999E-3</v>
      </c>
      <c r="O42" s="48" t="s">
        <v>562</v>
      </c>
      <c r="P42" s="48" t="s">
        <v>562</v>
      </c>
      <c r="Q42" s="48" t="s">
        <v>562</v>
      </c>
      <c r="R42" s="48" t="s">
        <v>562</v>
      </c>
      <c r="S42" s="48" t="s">
        <v>562</v>
      </c>
      <c r="T42" s="48" t="s">
        <v>562</v>
      </c>
      <c r="U42" s="48" t="s">
        <v>562</v>
      </c>
      <c r="V42" s="48" t="s">
        <v>562</v>
      </c>
      <c r="W42" s="48" t="s">
        <v>562</v>
      </c>
      <c r="X42" s="48" t="s">
        <v>562</v>
      </c>
      <c r="Y42" s="48" t="s">
        <v>562</v>
      </c>
      <c r="Z42" s="48" t="s">
        <v>562</v>
      </c>
      <c r="AA42" s="48" t="s">
        <v>562</v>
      </c>
      <c r="AB42" s="48" t="s">
        <v>562</v>
      </c>
      <c r="AC42" s="48" t="s">
        <v>562</v>
      </c>
    </row>
    <row r="43" spans="1:29" x14ac:dyDescent="0.25">
      <c r="A43" s="43">
        <v>53</v>
      </c>
      <c r="B43" s="48">
        <v>1.54E-2</v>
      </c>
      <c r="C43" s="48">
        <v>7.7000000000000002E-3</v>
      </c>
      <c r="D43" s="48">
        <v>5.1999999999999998E-3</v>
      </c>
      <c r="E43" s="48">
        <v>3.8999999999999998E-3</v>
      </c>
      <c r="F43" s="48">
        <v>3.0999999999999999E-3</v>
      </c>
      <c r="G43" s="48">
        <v>2.5999999999999999E-3</v>
      </c>
      <c r="H43" s="48">
        <v>2.3E-3</v>
      </c>
      <c r="I43" s="48">
        <v>2E-3</v>
      </c>
      <c r="J43" s="48">
        <v>1.8E-3</v>
      </c>
      <c r="K43" s="48">
        <v>1.6000000000000001E-3</v>
      </c>
      <c r="L43" s="48">
        <v>1.5E-3</v>
      </c>
      <c r="M43" s="48">
        <v>1.2999999999999999E-3</v>
      </c>
      <c r="N43" s="48" t="s">
        <v>562</v>
      </c>
      <c r="O43" s="48" t="s">
        <v>562</v>
      </c>
      <c r="P43" s="48" t="s">
        <v>562</v>
      </c>
      <c r="Q43" s="48" t="s">
        <v>562</v>
      </c>
      <c r="R43" s="48" t="s">
        <v>562</v>
      </c>
      <c r="S43" s="48" t="s">
        <v>562</v>
      </c>
      <c r="T43" s="48" t="s">
        <v>562</v>
      </c>
      <c r="U43" s="48" t="s">
        <v>562</v>
      </c>
      <c r="V43" s="48" t="s">
        <v>562</v>
      </c>
      <c r="W43" s="48" t="s">
        <v>562</v>
      </c>
      <c r="X43" s="48" t="s">
        <v>562</v>
      </c>
      <c r="Y43" s="48" t="s">
        <v>562</v>
      </c>
      <c r="Z43" s="48" t="s">
        <v>562</v>
      </c>
      <c r="AA43" s="48" t="s">
        <v>562</v>
      </c>
      <c r="AB43" s="48" t="s">
        <v>562</v>
      </c>
      <c r="AC43" s="48" t="s">
        <v>562</v>
      </c>
    </row>
    <row r="44" spans="1:29" x14ac:dyDescent="0.25">
      <c r="A44" s="43">
        <v>54</v>
      </c>
      <c r="B44" s="48">
        <v>1.52E-2</v>
      </c>
      <c r="C44" s="48">
        <v>7.6E-3</v>
      </c>
      <c r="D44" s="48">
        <v>5.1000000000000004E-3</v>
      </c>
      <c r="E44" s="48">
        <v>3.8E-3</v>
      </c>
      <c r="F44" s="48">
        <v>3.0999999999999999E-3</v>
      </c>
      <c r="G44" s="48">
        <v>2.5999999999999999E-3</v>
      </c>
      <c r="H44" s="48">
        <v>2.2000000000000001E-3</v>
      </c>
      <c r="I44" s="48">
        <v>2E-3</v>
      </c>
      <c r="J44" s="48">
        <v>1.8E-3</v>
      </c>
      <c r="K44" s="48">
        <v>1.6000000000000001E-3</v>
      </c>
      <c r="L44" s="48">
        <v>1.4E-3</v>
      </c>
      <c r="M44" s="48" t="s">
        <v>562</v>
      </c>
      <c r="N44" s="48" t="s">
        <v>562</v>
      </c>
      <c r="O44" s="48" t="s">
        <v>562</v>
      </c>
      <c r="P44" s="48" t="s">
        <v>562</v>
      </c>
      <c r="Q44" s="48" t="s">
        <v>562</v>
      </c>
      <c r="R44" s="48" t="s">
        <v>562</v>
      </c>
      <c r="S44" s="48" t="s">
        <v>562</v>
      </c>
      <c r="T44" s="48" t="s">
        <v>562</v>
      </c>
      <c r="U44" s="48" t="s">
        <v>562</v>
      </c>
      <c r="V44" s="48" t="s">
        <v>562</v>
      </c>
      <c r="W44" s="48" t="s">
        <v>562</v>
      </c>
      <c r="X44" s="48" t="s">
        <v>562</v>
      </c>
      <c r="Y44" s="48" t="s">
        <v>562</v>
      </c>
      <c r="Z44" s="48" t="s">
        <v>562</v>
      </c>
      <c r="AA44" s="48" t="s">
        <v>562</v>
      </c>
      <c r="AB44" s="48" t="s">
        <v>562</v>
      </c>
      <c r="AC44" s="48" t="s">
        <v>562</v>
      </c>
    </row>
    <row r="45" spans="1:29" x14ac:dyDescent="0.25">
      <c r="A45" s="43">
        <v>55</v>
      </c>
      <c r="B45" s="48">
        <v>1.4999999999999999E-2</v>
      </c>
      <c r="C45" s="48">
        <v>7.4999999999999997E-3</v>
      </c>
      <c r="D45" s="48">
        <v>5.0000000000000001E-3</v>
      </c>
      <c r="E45" s="48">
        <v>3.8E-3</v>
      </c>
      <c r="F45" s="48">
        <v>3.0999999999999999E-3</v>
      </c>
      <c r="G45" s="48">
        <v>2.5999999999999999E-3</v>
      </c>
      <c r="H45" s="48">
        <v>2.2000000000000001E-3</v>
      </c>
      <c r="I45" s="48">
        <v>1.9E-3</v>
      </c>
      <c r="J45" s="48">
        <v>1.6999999999999999E-3</v>
      </c>
      <c r="K45" s="48">
        <v>1.5E-3</v>
      </c>
      <c r="L45" s="48" t="s">
        <v>562</v>
      </c>
      <c r="M45" s="48" t="s">
        <v>562</v>
      </c>
      <c r="N45" s="48" t="s">
        <v>562</v>
      </c>
      <c r="O45" s="48" t="s">
        <v>562</v>
      </c>
      <c r="P45" s="48" t="s">
        <v>562</v>
      </c>
      <c r="Q45" s="48" t="s">
        <v>562</v>
      </c>
      <c r="R45" s="48" t="s">
        <v>562</v>
      </c>
      <c r="S45" s="48" t="s">
        <v>562</v>
      </c>
      <c r="T45" s="48" t="s">
        <v>562</v>
      </c>
      <c r="U45" s="48" t="s">
        <v>562</v>
      </c>
      <c r="V45" s="48" t="s">
        <v>562</v>
      </c>
      <c r="W45" s="48" t="s">
        <v>562</v>
      </c>
      <c r="X45" s="48" t="s">
        <v>562</v>
      </c>
      <c r="Y45" s="48" t="s">
        <v>562</v>
      </c>
      <c r="Z45" s="48" t="s">
        <v>562</v>
      </c>
      <c r="AA45" s="48" t="s">
        <v>562</v>
      </c>
      <c r="AB45" s="48" t="s">
        <v>562</v>
      </c>
      <c r="AC45" s="48" t="s">
        <v>562</v>
      </c>
    </row>
    <row r="46" spans="1:29" x14ac:dyDescent="0.25">
      <c r="A46" s="43">
        <v>56</v>
      </c>
      <c r="B46" s="48">
        <v>1.47E-2</v>
      </c>
      <c r="C46" s="48">
        <v>7.4000000000000003E-3</v>
      </c>
      <c r="D46" s="48">
        <v>5.0000000000000001E-3</v>
      </c>
      <c r="E46" s="48">
        <v>3.7000000000000002E-3</v>
      </c>
      <c r="F46" s="48">
        <v>3.0000000000000001E-3</v>
      </c>
      <c r="G46" s="48">
        <v>2.5000000000000001E-3</v>
      </c>
      <c r="H46" s="48">
        <v>2.2000000000000001E-3</v>
      </c>
      <c r="I46" s="48">
        <v>1.9E-3</v>
      </c>
      <c r="J46" s="48">
        <v>1.6999999999999999E-3</v>
      </c>
      <c r="K46" s="48" t="s">
        <v>562</v>
      </c>
      <c r="L46" s="48" t="s">
        <v>562</v>
      </c>
      <c r="M46" s="48" t="s">
        <v>562</v>
      </c>
      <c r="N46" s="48" t="s">
        <v>562</v>
      </c>
      <c r="O46" s="48" t="s">
        <v>562</v>
      </c>
      <c r="P46" s="48" t="s">
        <v>562</v>
      </c>
      <c r="Q46" s="48" t="s">
        <v>562</v>
      </c>
      <c r="R46" s="48" t="s">
        <v>562</v>
      </c>
      <c r="S46" s="48" t="s">
        <v>562</v>
      </c>
      <c r="T46" s="48" t="s">
        <v>562</v>
      </c>
      <c r="U46" s="48" t="s">
        <v>562</v>
      </c>
      <c r="V46" s="48" t="s">
        <v>562</v>
      </c>
      <c r="W46" s="48" t="s">
        <v>562</v>
      </c>
      <c r="X46" s="48" t="s">
        <v>562</v>
      </c>
      <c r="Y46" s="48" t="s">
        <v>562</v>
      </c>
      <c r="Z46" s="48" t="s">
        <v>562</v>
      </c>
      <c r="AA46" s="48" t="s">
        <v>562</v>
      </c>
      <c r="AB46" s="48" t="s">
        <v>562</v>
      </c>
      <c r="AC46" s="48" t="s">
        <v>562</v>
      </c>
    </row>
    <row r="47" spans="1:29" x14ac:dyDescent="0.25">
      <c r="A47" s="43">
        <v>57</v>
      </c>
      <c r="B47" s="48">
        <v>1.4500000000000001E-2</v>
      </c>
      <c r="C47" s="48">
        <v>7.3000000000000001E-3</v>
      </c>
      <c r="D47" s="48">
        <v>4.8999999999999998E-3</v>
      </c>
      <c r="E47" s="48">
        <v>3.7000000000000002E-3</v>
      </c>
      <c r="F47" s="48">
        <v>3.0000000000000001E-3</v>
      </c>
      <c r="G47" s="48">
        <v>2.5000000000000001E-3</v>
      </c>
      <c r="H47" s="48">
        <v>2.2000000000000001E-3</v>
      </c>
      <c r="I47" s="48">
        <v>1.8E-3</v>
      </c>
      <c r="J47" s="48" t="s">
        <v>562</v>
      </c>
      <c r="K47" s="48" t="s">
        <v>562</v>
      </c>
      <c r="L47" s="48" t="s">
        <v>562</v>
      </c>
      <c r="M47" s="48" t="s">
        <v>562</v>
      </c>
      <c r="N47" s="48" t="s">
        <v>562</v>
      </c>
      <c r="O47" s="48" t="s">
        <v>562</v>
      </c>
      <c r="P47" s="48" t="s">
        <v>562</v>
      </c>
      <c r="Q47" s="48" t="s">
        <v>562</v>
      </c>
      <c r="R47" s="48" t="s">
        <v>562</v>
      </c>
      <c r="S47" s="48" t="s">
        <v>562</v>
      </c>
      <c r="T47" s="48" t="s">
        <v>562</v>
      </c>
      <c r="U47" s="48" t="s">
        <v>562</v>
      </c>
      <c r="V47" s="48" t="s">
        <v>562</v>
      </c>
      <c r="W47" s="48" t="s">
        <v>562</v>
      </c>
      <c r="X47" s="48" t="s">
        <v>562</v>
      </c>
      <c r="Y47" s="48" t="s">
        <v>562</v>
      </c>
      <c r="Z47" s="48" t="s">
        <v>562</v>
      </c>
      <c r="AA47" s="48" t="s">
        <v>562</v>
      </c>
      <c r="AB47" s="48" t="s">
        <v>562</v>
      </c>
      <c r="AC47" s="48" t="s">
        <v>562</v>
      </c>
    </row>
    <row r="48" spans="1:29" x14ac:dyDescent="0.25">
      <c r="A48" s="43">
        <v>58</v>
      </c>
      <c r="B48" s="48">
        <v>1.4200000000000001E-2</v>
      </c>
      <c r="C48" s="48">
        <v>7.1000000000000004E-3</v>
      </c>
      <c r="D48" s="48">
        <v>4.7999999999999996E-3</v>
      </c>
      <c r="E48" s="48">
        <v>3.5999999999999999E-3</v>
      </c>
      <c r="F48" s="48">
        <v>2.8999999999999998E-3</v>
      </c>
      <c r="G48" s="48">
        <v>2.3999999999999998E-3</v>
      </c>
      <c r="H48" s="48">
        <v>2.0999999999999999E-3</v>
      </c>
      <c r="I48" s="48" t="s">
        <v>562</v>
      </c>
      <c r="J48" s="48" t="s">
        <v>562</v>
      </c>
      <c r="K48" s="48" t="s">
        <v>562</v>
      </c>
      <c r="L48" s="48" t="s">
        <v>562</v>
      </c>
      <c r="M48" s="48" t="s">
        <v>562</v>
      </c>
      <c r="N48" s="48" t="s">
        <v>562</v>
      </c>
      <c r="O48" s="48" t="s">
        <v>562</v>
      </c>
      <c r="P48" s="48" t="s">
        <v>562</v>
      </c>
      <c r="Q48" s="48" t="s">
        <v>562</v>
      </c>
      <c r="R48" s="48" t="s">
        <v>562</v>
      </c>
      <c r="S48" s="48" t="s">
        <v>562</v>
      </c>
      <c r="T48" s="48" t="s">
        <v>562</v>
      </c>
      <c r="U48" s="48" t="s">
        <v>562</v>
      </c>
      <c r="V48" s="48" t="s">
        <v>562</v>
      </c>
      <c r="W48" s="48" t="s">
        <v>562</v>
      </c>
      <c r="X48" s="48" t="s">
        <v>562</v>
      </c>
      <c r="Y48" s="48" t="s">
        <v>562</v>
      </c>
      <c r="Z48" s="48" t="s">
        <v>562</v>
      </c>
      <c r="AA48" s="48" t="s">
        <v>562</v>
      </c>
      <c r="AB48" s="48" t="s">
        <v>562</v>
      </c>
      <c r="AC48" s="48" t="s">
        <v>562</v>
      </c>
    </row>
    <row r="49" spans="1:29" x14ac:dyDescent="0.25">
      <c r="A49" s="43">
        <v>59</v>
      </c>
      <c r="B49" s="48">
        <v>1.38E-2</v>
      </c>
      <c r="C49" s="48">
        <v>7.0000000000000001E-3</v>
      </c>
      <c r="D49" s="48">
        <v>4.7000000000000002E-3</v>
      </c>
      <c r="E49" s="48">
        <v>3.5000000000000001E-3</v>
      </c>
      <c r="F49" s="48">
        <v>2.8999999999999998E-3</v>
      </c>
      <c r="G49" s="48">
        <v>2.3E-3</v>
      </c>
      <c r="H49" s="48" t="s">
        <v>562</v>
      </c>
      <c r="I49" s="48" t="s">
        <v>562</v>
      </c>
      <c r="J49" s="48" t="s">
        <v>562</v>
      </c>
      <c r="K49" s="48" t="s">
        <v>562</v>
      </c>
      <c r="L49" s="48" t="s">
        <v>562</v>
      </c>
      <c r="M49" s="48" t="s">
        <v>562</v>
      </c>
      <c r="N49" s="48" t="s">
        <v>562</v>
      </c>
      <c r="O49" s="48" t="s">
        <v>562</v>
      </c>
      <c r="P49" s="48" t="s">
        <v>562</v>
      </c>
      <c r="Q49" s="48" t="s">
        <v>562</v>
      </c>
      <c r="R49" s="48" t="s">
        <v>562</v>
      </c>
      <c r="S49" s="48" t="s">
        <v>562</v>
      </c>
      <c r="T49" s="48" t="s">
        <v>562</v>
      </c>
      <c r="U49" s="48" t="s">
        <v>562</v>
      </c>
      <c r="V49" s="48" t="s">
        <v>562</v>
      </c>
      <c r="W49" s="48" t="s">
        <v>562</v>
      </c>
      <c r="X49" s="48" t="s">
        <v>562</v>
      </c>
      <c r="Y49" s="48" t="s">
        <v>562</v>
      </c>
      <c r="Z49" s="48" t="s">
        <v>562</v>
      </c>
      <c r="AA49" s="48" t="s">
        <v>562</v>
      </c>
      <c r="AB49" s="48" t="s">
        <v>562</v>
      </c>
      <c r="AC49" s="48" t="s">
        <v>562</v>
      </c>
    </row>
    <row r="50" spans="1:29" x14ac:dyDescent="0.25">
      <c r="A50" s="43">
        <v>60</v>
      </c>
      <c r="B50" s="48">
        <v>1.35E-2</v>
      </c>
      <c r="C50" s="48">
        <v>6.7999999999999996E-3</v>
      </c>
      <c r="D50" s="48">
        <v>4.5999999999999999E-3</v>
      </c>
      <c r="E50" s="48">
        <v>3.3999999999999998E-3</v>
      </c>
      <c r="F50" s="48">
        <v>2.7000000000000001E-3</v>
      </c>
      <c r="G50" s="48" t="s">
        <v>562</v>
      </c>
      <c r="H50" s="48" t="s">
        <v>562</v>
      </c>
      <c r="I50" s="48" t="s">
        <v>562</v>
      </c>
      <c r="J50" s="48" t="s">
        <v>562</v>
      </c>
      <c r="K50" s="48" t="s">
        <v>562</v>
      </c>
      <c r="L50" s="48" t="s">
        <v>562</v>
      </c>
      <c r="M50" s="48" t="s">
        <v>562</v>
      </c>
      <c r="N50" s="48" t="s">
        <v>562</v>
      </c>
      <c r="O50" s="48" t="s">
        <v>562</v>
      </c>
      <c r="P50" s="48" t="s">
        <v>562</v>
      </c>
      <c r="Q50" s="48" t="s">
        <v>562</v>
      </c>
      <c r="R50" s="48" t="s">
        <v>562</v>
      </c>
      <c r="S50" s="48" t="s">
        <v>562</v>
      </c>
      <c r="T50" s="48" t="s">
        <v>562</v>
      </c>
      <c r="U50" s="48" t="s">
        <v>562</v>
      </c>
      <c r="V50" s="48" t="s">
        <v>562</v>
      </c>
      <c r="W50" s="48" t="s">
        <v>562</v>
      </c>
      <c r="X50" s="48" t="s">
        <v>562</v>
      </c>
      <c r="Y50" s="48" t="s">
        <v>562</v>
      </c>
      <c r="Z50" s="48" t="s">
        <v>562</v>
      </c>
      <c r="AA50" s="48" t="s">
        <v>562</v>
      </c>
      <c r="AB50" s="48" t="s">
        <v>562</v>
      </c>
      <c r="AC50" s="48" t="s">
        <v>562</v>
      </c>
    </row>
    <row r="51" spans="1:29" x14ac:dyDescent="0.25">
      <c r="A51" s="43">
        <v>61</v>
      </c>
      <c r="B51" s="48">
        <v>1.3100000000000001E-2</v>
      </c>
      <c r="C51" s="48">
        <v>6.6E-3</v>
      </c>
      <c r="D51" s="48">
        <v>4.4000000000000003E-3</v>
      </c>
      <c r="E51" s="48">
        <v>3.3E-3</v>
      </c>
      <c r="F51" s="48" t="s">
        <v>562</v>
      </c>
      <c r="G51" s="48" t="s">
        <v>562</v>
      </c>
      <c r="H51" s="48" t="s">
        <v>562</v>
      </c>
      <c r="I51" s="48" t="s">
        <v>562</v>
      </c>
      <c r="J51" s="48" t="s">
        <v>562</v>
      </c>
      <c r="K51" s="48" t="s">
        <v>562</v>
      </c>
      <c r="L51" s="48" t="s">
        <v>562</v>
      </c>
      <c r="M51" s="48" t="s">
        <v>562</v>
      </c>
      <c r="N51" s="48" t="s">
        <v>562</v>
      </c>
      <c r="O51" s="48" t="s">
        <v>562</v>
      </c>
      <c r="P51" s="48" t="s">
        <v>562</v>
      </c>
      <c r="Q51" s="48" t="s">
        <v>562</v>
      </c>
      <c r="R51" s="48" t="s">
        <v>562</v>
      </c>
      <c r="S51" s="48" t="s">
        <v>562</v>
      </c>
      <c r="T51" s="48" t="s">
        <v>562</v>
      </c>
      <c r="U51" s="48" t="s">
        <v>562</v>
      </c>
      <c r="V51" s="48" t="s">
        <v>562</v>
      </c>
      <c r="W51" s="48" t="s">
        <v>562</v>
      </c>
      <c r="X51" s="48" t="s">
        <v>562</v>
      </c>
      <c r="Y51" s="48" t="s">
        <v>562</v>
      </c>
      <c r="Z51" s="48" t="s">
        <v>562</v>
      </c>
      <c r="AA51" s="48" t="s">
        <v>562</v>
      </c>
      <c r="AB51" s="48" t="s">
        <v>562</v>
      </c>
      <c r="AC51" s="48" t="s">
        <v>562</v>
      </c>
    </row>
    <row r="52" spans="1:29" x14ac:dyDescent="0.25">
      <c r="A52" s="43">
        <v>62</v>
      </c>
      <c r="B52" s="48">
        <v>1.2699999999999999E-2</v>
      </c>
      <c r="C52" s="48">
        <v>6.4000000000000003E-3</v>
      </c>
      <c r="D52" s="48">
        <v>4.3E-3</v>
      </c>
      <c r="E52" s="48" t="s">
        <v>562</v>
      </c>
      <c r="F52" s="48" t="s">
        <v>562</v>
      </c>
      <c r="G52" s="48" t="s">
        <v>562</v>
      </c>
      <c r="H52" s="48" t="s">
        <v>562</v>
      </c>
      <c r="I52" s="48" t="s">
        <v>562</v>
      </c>
      <c r="J52" s="48" t="s">
        <v>562</v>
      </c>
      <c r="K52" s="48" t="s">
        <v>562</v>
      </c>
      <c r="L52" s="48" t="s">
        <v>562</v>
      </c>
      <c r="M52" s="48" t="s">
        <v>562</v>
      </c>
      <c r="N52" s="48" t="s">
        <v>562</v>
      </c>
      <c r="O52" s="48" t="s">
        <v>562</v>
      </c>
      <c r="P52" s="48" t="s">
        <v>562</v>
      </c>
      <c r="Q52" s="48" t="s">
        <v>562</v>
      </c>
      <c r="R52" s="48" t="s">
        <v>562</v>
      </c>
      <c r="S52" s="48" t="s">
        <v>562</v>
      </c>
      <c r="T52" s="48" t="s">
        <v>562</v>
      </c>
      <c r="U52" s="48" t="s">
        <v>562</v>
      </c>
      <c r="V52" s="48" t="s">
        <v>562</v>
      </c>
      <c r="W52" s="48" t="s">
        <v>562</v>
      </c>
      <c r="X52" s="48" t="s">
        <v>562</v>
      </c>
      <c r="Y52" s="48" t="s">
        <v>562</v>
      </c>
      <c r="Z52" s="48" t="s">
        <v>562</v>
      </c>
      <c r="AA52" s="48" t="s">
        <v>562</v>
      </c>
      <c r="AB52" s="48" t="s">
        <v>562</v>
      </c>
      <c r="AC52" s="48" t="s">
        <v>562</v>
      </c>
    </row>
    <row r="53" spans="1:29" x14ac:dyDescent="0.25">
      <c r="A53" s="43">
        <v>63</v>
      </c>
      <c r="B53" s="48">
        <v>1.2200000000000001E-2</v>
      </c>
      <c r="C53" s="48">
        <v>6.1000000000000004E-3</v>
      </c>
      <c r="D53" s="48" t="s">
        <v>562</v>
      </c>
      <c r="E53" s="48" t="s">
        <v>562</v>
      </c>
      <c r="F53" s="48" t="s">
        <v>562</v>
      </c>
      <c r="G53" s="48" t="s">
        <v>562</v>
      </c>
      <c r="H53" s="48" t="s">
        <v>562</v>
      </c>
      <c r="I53" s="48" t="s">
        <v>562</v>
      </c>
      <c r="J53" s="48" t="s">
        <v>562</v>
      </c>
      <c r="K53" s="48" t="s">
        <v>562</v>
      </c>
      <c r="L53" s="48" t="s">
        <v>562</v>
      </c>
      <c r="M53" s="48" t="s">
        <v>562</v>
      </c>
      <c r="N53" s="48" t="s">
        <v>562</v>
      </c>
      <c r="O53" s="48" t="s">
        <v>562</v>
      </c>
      <c r="P53" s="48" t="s">
        <v>562</v>
      </c>
      <c r="Q53" s="48" t="s">
        <v>562</v>
      </c>
      <c r="R53" s="48" t="s">
        <v>562</v>
      </c>
      <c r="S53" s="48" t="s">
        <v>562</v>
      </c>
      <c r="T53" s="48" t="s">
        <v>562</v>
      </c>
      <c r="U53" s="48" t="s">
        <v>562</v>
      </c>
      <c r="V53" s="48" t="s">
        <v>562</v>
      </c>
      <c r="W53" s="48" t="s">
        <v>562</v>
      </c>
      <c r="X53" s="48" t="s">
        <v>562</v>
      </c>
      <c r="Y53" s="48" t="s">
        <v>562</v>
      </c>
      <c r="Z53" s="48" t="s">
        <v>562</v>
      </c>
      <c r="AA53" s="48" t="s">
        <v>562</v>
      </c>
      <c r="AB53" s="48" t="s">
        <v>562</v>
      </c>
      <c r="AC53" s="48" t="s">
        <v>562</v>
      </c>
    </row>
    <row r="54" spans="1:29" x14ac:dyDescent="0.25">
      <c r="A54" s="43">
        <v>64</v>
      </c>
      <c r="B54" s="48">
        <v>1.17E-2</v>
      </c>
      <c r="C54" s="48" t="s">
        <v>562</v>
      </c>
      <c r="D54" s="48" t="s">
        <v>562</v>
      </c>
      <c r="E54" s="48" t="s">
        <v>562</v>
      </c>
      <c r="F54" s="48" t="s">
        <v>562</v>
      </c>
      <c r="G54" s="48" t="s">
        <v>562</v>
      </c>
      <c r="H54" s="48" t="s">
        <v>562</v>
      </c>
      <c r="I54" s="48" t="s">
        <v>562</v>
      </c>
      <c r="J54" s="48" t="s">
        <v>562</v>
      </c>
      <c r="K54" s="48" t="s">
        <v>562</v>
      </c>
      <c r="L54" s="48" t="s">
        <v>562</v>
      </c>
      <c r="M54" s="48" t="s">
        <v>562</v>
      </c>
      <c r="N54" s="48" t="s">
        <v>562</v>
      </c>
      <c r="O54" s="48" t="s">
        <v>562</v>
      </c>
      <c r="P54" s="48" t="s">
        <v>562</v>
      </c>
      <c r="Q54" s="48" t="s">
        <v>562</v>
      </c>
      <c r="R54" s="48" t="s">
        <v>562</v>
      </c>
      <c r="S54" s="48" t="s">
        <v>562</v>
      </c>
      <c r="T54" s="48" t="s">
        <v>562</v>
      </c>
      <c r="U54" s="48" t="s">
        <v>562</v>
      </c>
      <c r="V54" s="48" t="s">
        <v>562</v>
      </c>
      <c r="W54" s="48" t="s">
        <v>562</v>
      </c>
      <c r="X54" s="48" t="s">
        <v>562</v>
      </c>
      <c r="Y54" s="48" t="s">
        <v>562</v>
      </c>
      <c r="Z54" s="48" t="s">
        <v>562</v>
      </c>
      <c r="AA54" s="48" t="s">
        <v>562</v>
      </c>
      <c r="AB54" s="48" t="s">
        <v>562</v>
      </c>
      <c r="AC54" s="48" t="s">
        <v>562</v>
      </c>
    </row>
  </sheetData>
  <sheetProtection algorithmName="SHA-512" hashValue="1N7pT/68UQnjMve5w4fdlL6jXr30VWjDJytw87hMnlBeZGKa25b5ufh4qHQWqWfZKT4EzoLxgWEckt3tu1p+SA==" saltValue="W6JBN0LLxMOQ3iN8zt//zA==" spinCount="100000" sheet="1" objects="1" scenarios="1"/>
  <conditionalFormatting sqref="A6:A21">
    <cfRule type="expression" dxfId="43" priority="1" stopIfTrue="1">
      <formula>MOD(ROW(),2)=0</formula>
    </cfRule>
    <cfRule type="expression" dxfId="42" priority="2" stopIfTrue="1">
      <formula>MOD(ROW(),2)&lt;&gt;0</formula>
    </cfRule>
  </conditionalFormatting>
  <conditionalFormatting sqref="B6:M21">
    <cfRule type="expression" dxfId="41" priority="3" stopIfTrue="1">
      <formula>MOD(ROW(),2)=0</formula>
    </cfRule>
    <cfRule type="expression" dxfId="40" priority="4" stopIfTrue="1">
      <formula>MOD(ROW(),2)&lt;&gt;0</formula>
    </cfRule>
  </conditionalFormatting>
  <conditionalFormatting sqref="A26:A54">
    <cfRule type="expression" dxfId="39" priority="5" stopIfTrue="1">
      <formula>MOD(ROW(),2)=0</formula>
    </cfRule>
    <cfRule type="expression" dxfId="38" priority="6" stopIfTrue="1">
      <formula>MOD(ROW(),2)&lt;&gt;0</formula>
    </cfRule>
  </conditionalFormatting>
  <conditionalFormatting sqref="B26:AC54">
    <cfRule type="expression" dxfId="37" priority="7" stopIfTrue="1">
      <formula>MOD(ROW(),2)=0</formula>
    </cfRule>
    <cfRule type="expression" dxfId="36"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1549F-59A4-43C9-98B4-A37BE5F853A4}">
  <sheetPr codeName="Sheet74"/>
  <dimension ref="A1:AC54"/>
  <sheetViews>
    <sheetView workbookViewId="0">
      <selection activeCell="A6" sqref="A6"/>
    </sheetView>
  </sheetViews>
  <sheetFormatPr defaultRowHeight="12.5" x14ac:dyDescent="0.25"/>
  <cols>
    <col min="1" max="1" width="31.54296875" customWidth="1"/>
    <col min="2" max="2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Additional survivor benefits - x-803</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162</v>
      </c>
      <c r="C8" s="49"/>
      <c r="D8" s="49"/>
      <c r="E8" s="49"/>
      <c r="F8" s="49"/>
      <c r="G8" s="49"/>
      <c r="H8" s="49"/>
      <c r="I8" s="49"/>
      <c r="J8" s="49"/>
      <c r="K8" s="49"/>
      <c r="L8" s="49"/>
      <c r="M8" s="49"/>
    </row>
    <row r="9" spans="1:13" x14ac:dyDescent="0.25">
      <c r="A9" s="40" t="s">
        <v>150</v>
      </c>
      <c r="B9" s="49" t="s">
        <v>359</v>
      </c>
      <c r="C9" s="49"/>
      <c r="D9" s="49"/>
      <c r="E9" s="49"/>
      <c r="F9" s="49"/>
      <c r="G9" s="49"/>
      <c r="H9" s="49"/>
      <c r="I9" s="49"/>
      <c r="J9" s="49"/>
      <c r="K9" s="49"/>
      <c r="L9" s="49"/>
      <c r="M9" s="49"/>
    </row>
    <row r="10" spans="1:13" x14ac:dyDescent="0.25">
      <c r="A10" s="40" t="s">
        <v>6</v>
      </c>
      <c r="B10" s="49" t="s">
        <v>364</v>
      </c>
      <c r="C10" s="49"/>
      <c r="D10" s="49"/>
      <c r="E10" s="49"/>
      <c r="F10" s="49"/>
      <c r="G10" s="49"/>
      <c r="H10" s="49"/>
      <c r="I10" s="49"/>
      <c r="J10" s="49"/>
      <c r="K10" s="49"/>
      <c r="L10" s="49"/>
      <c r="M10" s="49"/>
    </row>
    <row r="11" spans="1:13" x14ac:dyDescent="0.25">
      <c r="A11" s="40" t="s">
        <v>151</v>
      </c>
      <c r="B11" s="49" t="s">
        <v>165</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803</v>
      </c>
      <c r="C14" s="49"/>
      <c r="D14" s="49"/>
      <c r="E14" s="49"/>
      <c r="F14" s="49"/>
      <c r="G14" s="49"/>
      <c r="H14" s="49"/>
      <c r="I14" s="49"/>
      <c r="J14" s="49"/>
      <c r="K14" s="49"/>
      <c r="L14" s="49"/>
      <c r="M14" s="49"/>
    </row>
    <row r="15" spans="1:13" x14ac:dyDescent="0.25">
      <c r="A15" s="40" t="s">
        <v>380</v>
      </c>
      <c r="B15" s="49" t="s">
        <v>365</v>
      </c>
      <c r="C15" s="49"/>
      <c r="D15" s="49"/>
      <c r="E15" s="49"/>
      <c r="F15" s="49"/>
      <c r="G15" s="49"/>
      <c r="H15" s="49"/>
      <c r="I15" s="49"/>
      <c r="J15" s="49"/>
      <c r="K15" s="49"/>
      <c r="L15" s="49"/>
      <c r="M15" s="49"/>
    </row>
    <row r="16" spans="1:13" x14ac:dyDescent="0.25">
      <c r="A16" s="40" t="s">
        <v>156</v>
      </c>
      <c r="B16" s="49" t="s">
        <v>277</v>
      </c>
      <c r="C16" s="49"/>
      <c r="D16" s="49"/>
      <c r="E16" s="49"/>
      <c r="F16" s="49"/>
      <c r="G16" s="49"/>
      <c r="H16" s="49"/>
      <c r="I16" s="49"/>
      <c r="J16" s="49"/>
      <c r="K16" s="49"/>
      <c r="L16" s="49"/>
      <c r="M16" s="49"/>
    </row>
    <row r="17" spans="1:29" x14ac:dyDescent="0.25">
      <c r="A17" s="41" t="s">
        <v>381</v>
      </c>
      <c r="B17" s="49"/>
      <c r="C17" s="49"/>
      <c r="D17" s="49"/>
      <c r="E17" s="49"/>
      <c r="F17" s="49"/>
      <c r="G17" s="49"/>
      <c r="H17" s="49"/>
      <c r="I17" s="49"/>
      <c r="J17" s="49"/>
      <c r="K17" s="49"/>
      <c r="L17" s="49"/>
      <c r="M17" s="49"/>
    </row>
    <row r="18" spans="1:29" x14ac:dyDescent="0.25">
      <c r="A18" s="40" t="s">
        <v>158</v>
      </c>
      <c r="B18" s="50">
        <v>45195</v>
      </c>
      <c r="C18" s="50"/>
      <c r="D18" s="50"/>
      <c r="E18" s="50"/>
      <c r="F18" s="50"/>
      <c r="G18" s="50"/>
      <c r="H18" s="50"/>
      <c r="I18" s="50"/>
      <c r="J18" s="50"/>
      <c r="K18" s="50"/>
      <c r="L18" s="50"/>
      <c r="M18" s="50"/>
    </row>
    <row r="19" spans="1:29" x14ac:dyDescent="0.25">
      <c r="A19" s="40" t="s">
        <v>159</v>
      </c>
      <c r="B19" s="49"/>
      <c r="C19" s="49"/>
      <c r="D19" s="49"/>
      <c r="E19" s="49"/>
      <c r="F19" s="49"/>
      <c r="G19" s="49"/>
      <c r="H19" s="49"/>
      <c r="I19" s="49"/>
      <c r="J19" s="49"/>
      <c r="K19" s="49"/>
      <c r="L19" s="49"/>
      <c r="M19" s="49"/>
    </row>
    <row r="20" spans="1:29" x14ac:dyDescent="0.25">
      <c r="A20" s="40" t="s">
        <v>160</v>
      </c>
      <c r="B20" s="49" t="s">
        <v>169</v>
      </c>
      <c r="C20" s="49"/>
      <c r="D20" s="49"/>
      <c r="E20" s="49"/>
      <c r="F20" s="49"/>
      <c r="G20" s="49"/>
      <c r="H20" s="49"/>
      <c r="I20" s="49"/>
      <c r="J20" s="49"/>
      <c r="K20" s="49"/>
      <c r="L20" s="49"/>
      <c r="M20" s="49"/>
    </row>
    <row r="21" spans="1:29" x14ac:dyDescent="0.25">
      <c r="A21" s="40" t="s">
        <v>382</v>
      </c>
      <c r="B21" s="49" t="s">
        <v>85</v>
      </c>
      <c r="C21" s="49"/>
      <c r="D21" s="49"/>
      <c r="E21" s="49"/>
      <c r="F21" s="49"/>
      <c r="G21" s="49"/>
      <c r="H21" s="49"/>
      <c r="I21" s="49"/>
      <c r="J21" s="49"/>
      <c r="K21" s="49"/>
      <c r="L21" s="49"/>
      <c r="M21" s="49"/>
    </row>
    <row r="23" spans="1:29" x14ac:dyDescent="0.25">
      <c r="A23" s="23" t="str">
        <f>HYPERLINK("#'Factor List'!A1", "Back to Factor List")</f>
        <v>Back to Factor List</v>
      </c>
      <c r="B23" s="23" t="str">
        <f>HYPERLINK("#'Assumptions'!A1", "Assumptions")</f>
        <v>Assumptions</v>
      </c>
    </row>
    <row r="26" spans="1:29" s="57" customFormat="1" ht="26" x14ac:dyDescent="0.25">
      <c r="A26" s="56" t="s">
        <v>383</v>
      </c>
      <c r="B26" s="56" t="s">
        <v>534</v>
      </c>
      <c r="C26" s="56" t="s">
        <v>535</v>
      </c>
      <c r="D26" s="56" t="s">
        <v>536</v>
      </c>
      <c r="E26" s="56" t="s">
        <v>537</v>
      </c>
      <c r="F26" s="56" t="s">
        <v>538</v>
      </c>
      <c r="G26" s="56" t="s">
        <v>539</v>
      </c>
      <c r="H26" s="56" t="s">
        <v>540</v>
      </c>
      <c r="I26" s="56" t="s">
        <v>541</v>
      </c>
      <c r="J26" s="56" t="s">
        <v>542</v>
      </c>
      <c r="K26" s="56" t="s">
        <v>543</v>
      </c>
      <c r="L26" s="56" t="s">
        <v>544</v>
      </c>
      <c r="M26" s="56" t="s">
        <v>545</v>
      </c>
      <c r="N26" s="56" t="s">
        <v>546</v>
      </c>
      <c r="O26" s="56" t="s">
        <v>547</v>
      </c>
      <c r="P26" s="56" t="s">
        <v>548</v>
      </c>
      <c r="Q26" s="56" t="s">
        <v>549</v>
      </c>
      <c r="R26" s="56" t="s">
        <v>550</v>
      </c>
      <c r="S26" s="56" t="s">
        <v>551</v>
      </c>
      <c r="T26" s="56" t="s">
        <v>552</v>
      </c>
      <c r="U26" s="56" t="s">
        <v>553</v>
      </c>
      <c r="V26" s="56" t="s">
        <v>554</v>
      </c>
      <c r="W26" s="56" t="s">
        <v>555</v>
      </c>
      <c r="X26" s="56" t="s">
        <v>556</v>
      </c>
      <c r="Y26" s="56" t="s">
        <v>557</v>
      </c>
      <c r="Z26" s="56" t="s">
        <v>558</v>
      </c>
      <c r="AA26" s="56" t="s">
        <v>559</v>
      </c>
      <c r="AB26" s="56" t="s">
        <v>560</v>
      </c>
      <c r="AC26" s="56" t="s">
        <v>561</v>
      </c>
    </row>
    <row r="27" spans="1:29" x14ac:dyDescent="0.25">
      <c r="A27" s="43">
        <v>37</v>
      </c>
      <c r="B27" s="48">
        <v>2.8500000000000001E-2</v>
      </c>
      <c r="C27" s="48">
        <v>1.4200000000000001E-2</v>
      </c>
      <c r="D27" s="48">
        <v>9.4000000000000004E-3</v>
      </c>
      <c r="E27" s="48">
        <v>7.1000000000000004E-3</v>
      </c>
      <c r="F27" s="48">
        <v>5.7000000000000002E-3</v>
      </c>
      <c r="G27" s="48">
        <v>4.7000000000000002E-3</v>
      </c>
      <c r="H27" s="48">
        <v>4.0000000000000001E-3</v>
      </c>
      <c r="I27" s="48">
        <v>3.5000000000000001E-3</v>
      </c>
      <c r="J27" s="48">
        <v>3.0999999999999999E-3</v>
      </c>
      <c r="K27" s="48">
        <v>2.8E-3</v>
      </c>
      <c r="L27" s="48">
        <v>2.5999999999999999E-3</v>
      </c>
      <c r="M27" s="48">
        <v>2.3E-3</v>
      </c>
      <c r="N27" s="48">
        <v>2.2000000000000001E-3</v>
      </c>
      <c r="O27" s="48">
        <v>2E-3</v>
      </c>
      <c r="P27" s="48">
        <v>1.9E-3</v>
      </c>
      <c r="Q27" s="48">
        <v>1.8E-3</v>
      </c>
      <c r="R27" s="48">
        <v>1.6999999999999999E-3</v>
      </c>
      <c r="S27" s="48">
        <v>1.6000000000000001E-3</v>
      </c>
      <c r="T27" s="48">
        <v>1.5E-3</v>
      </c>
      <c r="U27" s="48">
        <v>1.4E-3</v>
      </c>
      <c r="V27" s="48">
        <v>1.2999999999999999E-3</v>
      </c>
      <c r="W27" s="48">
        <v>1.2999999999999999E-3</v>
      </c>
      <c r="X27" s="48">
        <v>1.1999999999999999E-3</v>
      </c>
      <c r="Y27" s="48">
        <v>1.1999999999999999E-3</v>
      </c>
      <c r="Z27" s="48">
        <v>1.1000000000000001E-3</v>
      </c>
      <c r="AA27" s="48">
        <v>1.1000000000000001E-3</v>
      </c>
      <c r="AB27" s="48">
        <v>1.1000000000000001E-3</v>
      </c>
      <c r="AC27" s="48">
        <v>1E-3</v>
      </c>
    </row>
    <row r="28" spans="1:29" x14ac:dyDescent="0.25">
      <c r="A28" s="43">
        <v>38</v>
      </c>
      <c r="B28" s="48">
        <v>2.8199999999999999E-2</v>
      </c>
      <c r="C28" s="48">
        <v>1.41E-2</v>
      </c>
      <c r="D28" s="48">
        <v>9.4000000000000004E-3</v>
      </c>
      <c r="E28" s="48">
        <v>7.0000000000000001E-3</v>
      </c>
      <c r="F28" s="48">
        <v>5.5999999999999999E-3</v>
      </c>
      <c r="G28" s="48">
        <v>4.7000000000000002E-3</v>
      </c>
      <c r="H28" s="48">
        <v>4.0000000000000001E-3</v>
      </c>
      <c r="I28" s="48">
        <v>3.5000000000000001E-3</v>
      </c>
      <c r="J28" s="48">
        <v>3.0999999999999999E-3</v>
      </c>
      <c r="K28" s="48">
        <v>2.8E-3</v>
      </c>
      <c r="L28" s="48">
        <v>2.5000000000000001E-3</v>
      </c>
      <c r="M28" s="48">
        <v>2.3E-3</v>
      </c>
      <c r="N28" s="48">
        <v>2.0999999999999999E-3</v>
      </c>
      <c r="O28" s="48">
        <v>2E-3</v>
      </c>
      <c r="P28" s="48">
        <v>1.9E-3</v>
      </c>
      <c r="Q28" s="48">
        <v>1.6999999999999999E-3</v>
      </c>
      <c r="R28" s="48">
        <v>1.6000000000000001E-3</v>
      </c>
      <c r="S28" s="48">
        <v>1.6000000000000001E-3</v>
      </c>
      <c r="T28" s="48">
        <v>1.5E-3</v>
      </c>
      <c r="U28" s="48">
        <v>1.4E-3</v>
      </c>
      <c r="V28" s="48">
        <v>1.2999999999999999E-3</v>
      </c>
      <c r="W28" s="48">
        <v>1.2999999999999999E-3</v>
      </c>
      <c r="X28" s="48">
        <v>1.1999999999999999E-3</v>
      </c>
      <c r="Y28" s="48">
        <v>1.1999999999999999E-3</v>
      </c>
      <c r="Z28" s="48">
        <v>1.1000000000000001E-3</v>
      </c>
      <c r="AA28" s="48">
        <v>1.1000000000000001E-3</v>
      </c>
      <c r="AB28" s="48">
        <v>1E-3</v>
      </c>
      <c r="AC28" s="48" t="s">
        <v>562</v>
      </c>
    </row>
    <row r="29" spans="1:29" x14ac:dyDescent="0.25">
      <c r="A29" s="43">
        <v>39</v>
      </c>
      <c r="B29" s="48">
        <v>2.8000000000000001E-2</v>
      </c>
      <c r="C29" s="48">
        <v>1.4E-2</v>
      </c>
      <c r="D29" s="48">
        <v>9.2999999999999992E-3</v>
      </c>
      <c r="E29" s="48">
        <v>7.0000000000000001E-3</v>
      </c>
      <c r="F29" s="48">
        <v>5.5999999999999999E-3</v>
      </c>
      <c r="G29" s="48">
        <v>4.5999999999999999E-3</v>
      </c>
      <c r="H29" s="48">
        <v>4.0000000000000001E-3</v>
      </c>
      <c r="I29" s="48">
        <v>3.5000000000000001E-3</v>
      </c>
      <c r="J29" s="48">
        <v>3.0999999999999999E-3</v>
      </c>
      <c r="K29" s="48">
        <v>2.8E-3</v>
      </c>
      <c r="L29" s="48">
        <v>2.5000000000000001E-3</v>
      </c>
      <c r="M29" s="48">
        <v>2.3E-3</v>
      </c>
      <c r="N29" s="48">
        <v>2.0999999999999999E-3</v>
      </c>
      <c r="O29" s="48">
        <v>2E-3</v>
      </c>
      <c r="P29" s="48">
        <v>1.9E-3</v>
      </c>
      <c r="Q29" s="48">
        <v>1.6999999999999999E-3</v>
      </c>
      <c r="R29" s="48">
        <v>1.6000000000000001E-3</v>
      </c>
      <c r="S29" s="48">
        <v>1.6000000000000001E-3</v>
      </c>
      <c r="T29" s="48">
        <v>1.5E-3</v>
      </c>
      <c r="U29" s="48">
        <v>1.4E-3</v>
      </c>
      <c r="V29" s="48">
        <v>1.2999999999999999E-3</v>
      </c>
      <c r="W29" s="48">
        <v>1.2999999999999999E-3</v>
      </c>
      <c r="X29" s="48">
        <v>1.1999999999999999E-3</v>
      </c>
      <c r="Y29" s="48">
        <v>1.1999999999999999E-3</v>
      </c>
      <c r="Z29" s="48">
        <v>1.1000000000000001E-3</v>
      </c>
      <c r="AA29" s="48">
        <v>1.1000000000000001E-3</v>
      </c>
      <c r="AB29" s="48" t="s">
        <v>562</v>
      </c>
      <c r="AC29" s="48" t="s">
        <v>562</v>
      </c>
    </row>
    <row r="30" spans="1:29" x14ac:dyDescent="0.25">
      <c r="A30" s="43">
        <v>40</v>
      </c>
      <c r="B30" s="48">
        <v>2.7799999999999998E-2</v>
      </c>
      <c r="C30" s="48">
        <v>1.3899999999999999E-2</v>
      </c>
      <c r="D30" s="48">
        <v>9.1999999999999998E-3</v>
      </c>
      <c r="E30" s="48">
        <v>6.8999999999999999E-3</v>
      </c>
      <c r="F30" s="48">
        <v>5.4999999999999997E-3</v>
      </c>
      <c r="G30" s="48">
        <v>4.5999999999999999E-3</v>
      </c>
      <c r="H30" s="48">
        <v>3.8999999999999998E-3</v>
      </c>
      <c r="I30" s="48">
        <v>3.3999999999999998E-3</v>
      </c>
      <c r="J30" s="48">
        <v>3.0999999999999999E-3</v>
      </c>
      <c r="K30" s="48">
        <v>2.8E-3</v>
      </c>
      <c r="L30" s="48">
        <v>2.5000000000000001E-3</v>
      </c>
      <c r="M30" s="48">
        <v>2.3E-3</v>
      </c>
      <c r="N30" s="48">
        <v>2.0999999999999999E-3</v>
      </c>
      <c r="O30" s="48">
        <v>2E-3</v>
      </c>
      <c r="P30" s="48">
        <v>1.8E-3</v>
      </c>
      <c r="Q30" s="48">
        <v>1.6999999999999999E-3</v>
      </c>
      <c r="R30" s="48">
        <v>1.6000000000000001E-3</v>
      </c>
      <c r="S30" s="48">
        <v>1.5E-3</v>
      </c>
      <c r="T30" s="48">
        <v>1.5E-3</v>
      </c>
      <c r="U30" s="48">
        <v>1.4E-3</v>
      </c>
      <c r="V30" s="48">
        <v>1.2999999999999999E-3</v>
      </c>
      <c r="W30" s="48">
        <v>1.2999999999999999E-3</v>
      </c>
      <c r="X30" s="48">
        <v>1.1999999999999999E-3</v>
      </c>
      <c r="Y30" s="48">
        <v>1.1999999999999999E-3</v>
      </c>
      <c r="Z30" s="48">
        <v>1.1000000000000001E-3</v>
      </c>
      <c r="AA30" s="48" t="s">
        <v>562</v>
      </c>
      <c r="AB30" s="48" t="s">
        <v>562</v>
      </c>
      <c r="AC30" s="48" t="s">
        <v>562</v>
      </c>
    </row>
    <row r="31" spans="1:29" x14ac:dyDescent="0.25">
      <c r="A31" s="43">
        <v>41</v>
      </c>
      <c r="B31" s="48">
        <v>2.75E-2</v>
      </c>
      <c r="C31" s="48">
        <v>1.37E-2</v>
      </c>
      <c r="D31" s="48">
        <v>9.1999999999999998E-3</v>
      </c>
      <c r="E31" s="48">
        <v>6.8999999999999999E-3</v>
      </c>
      <c r="F31" s="48">
        <v>5.4999999999999997E-3</v>
      </c>
      <c r="G31" s="48">
        <v>4.5999999999999999E-3</v>
      </c>
      <c r="H31" s="48">
        <v>3.8999999999999998E-3</v>
      </c>
      <c r="I31" s="48">
        <v>3.3999999999999998E-3</v>
      </c>
      <c r="J31" s="48">
        <v>3.0000000000000001E-3</v>
      </c>
      <c r="K31" s="48">
        <v>2.7000000000000001E-3</v>
      </c>
      <c r="L31" s="48">
        <v>2.5000000000000001E-3</v>
      </c>
      <c r="M31" s="48">
        <v>2.3E-3</v>
      </c>
      <c r="N31" s="48">
        <v>2.0999999999999999E-3</v>
      </c>
      <c r="O31" s="48">
        <v>2E-3</v>
      </c>
      <c r="P31" s="48">
        <v>1.8E-3</v>
      </c>
      <c r="Q31" s="48">
        <v>1.6999999999999999E-3</v>
      </c>
      <c r="R31" s="48">
        <v>1.6000000000000001E-3</v>
      </c>
      <c r="S31" s="48">
        <v>1.5E-3</v>
      </c>
      <c r="T31" s="48">
        <v>1.5E-3</v>
      </c>
      <c r="U31" s="48">
        <v>1.4E-3</v>
      </c>
      <c r="V31" s="48">
        <v>1.2999999999999999E-3</v>
      </c>
      <c r="W31" s="48">
        <v>1.2999999999999999E-3</v>
      </c>
      <c r="X31" s="48">
        <v>1.1999999999999999E-3</v>
      </c>
      <c r="Y31" s="48">
        <v>1.1000000000000001E-3</v>
      </c>
      <c r="Z31" s="48" t="s">
        <v>562</v>
      </c>
      <c r="AA31" s="48" t="s">
        <v>562</v>
      </c>
      <c r="AB31" s="48" t="s">
        <v>562</v>
      </c>
      <c r="AC31" s="48" t="s">
        <v>562</v>
      </c>
    </row>
    <row r="32" spans="1:29" x14ac:dyDescent="0.25">
      <c r="A32" s="43">
        <v>42</v>
      </c>
      <c r="B32" s="48">
        <v>2.7300000000000001E-2</v>
      </c>
      <c r="C32" s="48">
        <v>1.3599999999999999E-2</v>
      </c>
      <c r="D32" s="48">
        <v>9.1000000000000004E-3</v>
      </c>
      <c r="E32" s="48">
        <v>6.7999999999999996E-3</v>
      </c>
      <c r="F32" s="48">
        <v>5.4000000000000003E-3</v>
      </c>
      <c r="G32" s="48">
        <v>4.4999999999999997E-3</v>
      </c>
      <c r="H32" s="48">
        <v>3.8999999999999998E-3</v>
      </c>
      <c r="I32" s="48">
        <v>3.3999999999999998E-3</v>
      </c>
      <c r="J32" s="48">
        <v>3.0000000000000001E-3</v>
      </c>
      <c r="K32" s="48">
        <v>2.7000000000000001E-3</v>
      </c>
      <c r="L32" s="48">
        <v>2.5000000000000001E-3</v>
      </c>
      <c r="M32" s="48">
        <v>2.3E-3</v>
      </c>
      <c r="N32" s="48">
        <v>2.0999999999999999E-3</v>
      </c>
      <c r="O32" s="48">
        <v>2E-3</v>
      </c>
      <c r="P32" s="48">
        <v>1.8E-3</v>
      </c>
      <c r="Q32" s="48">
        <v>1.6999999999999999E-3</v>
      </c>
      <c r="R32" s="48">
        <v>1.6000000000000001E-3</v>
      </c>
      <c r="S32" s="48">
        <v>1.5E-3</v>
      </c>
      <c r="T32" s="48">
        <v>1.5E-3</v>
      </c>
      <c r="U32" s="48">
        <v>1.4E-3</v>
      </c>
      <c r="V32" s="48">
        <v>1.2999999999999999E-3</v>
      </c>
      <c r="W32" s="48">
        <v>1.2999999999999999E-3</v>
      </c>
      <c r="X32" s="48">
        <v>1.1999999999999999E-3</v>
      </c>
      <c r="Y32" s="48" t="s">
        <v>562</v>
      </c>
      <c r="Z32" s="48" t="s">
        <v>562</v>
      </c>
      <c r="AA32" s="48" t="s">
        <v>562</v>
      </c>
      <c r="AB32" s="48" t="s">
        <v>562</v>
      </c>
      <c r="AC32" s="48" t="s">
        <v>562</v>
      </c>
    </row>
    <row r="33" spans="1:29" x14ac:dyDescent="0.25">
      <c r="A33" s="43">
        <v>43</v>
      </c>
      <c r="B33" s="48">
        <v>2.7E-2</v>
      </c>
      <c r="C33" s="48">
        <v>1.35E-2</v>
      </c>
      <c r="D33" s="48">
        <v>8.9999999999999993E-3</v>
      </c>
      <c r="E33" s="48">
        <v>6.7000000000000002E-3</v>
      </c>
      <c r="F33" s="48">
        <v>5.4000000000000003E-3</v>
      </c>
      <c r="G33" s="48">
        <v>4.4999999999999997E-3</v>
      </c>
      <c r="H33" s="48">
        <v>3.8999999999999998E-3</v>
      </c>
      <c r="I33" s="48">
        <v>3.3999999999999998E-3</v>
      </c>
      <c r="J33" s="48">
        <v>3.0000000000000001E-3</v>
      </c>
      <c r="K33" s="48">
        <v>2.7000000000000001E-3</v>
      </c>
      <c r="L33" s="48">
        <v>2.5000000000000001E-3</v>
      </c>
      <c r="M33" s="48">
        <v>2.3E-3</v>
      </c>
      <c r="N33" s="48">
        <v>2.0999999999999999E-3</v>
      </c>
      <c r="O33" s="48">
        <v>1.9E-3</v>
      </c>
      <c r="P33" s="48">
        <v>1.8E-3</v>
      </c>
      <c r="Q33" s="48">
        <v>1.6999999999999999E-3</v>
      </c>
      <c r="R33" s="48">
        <v>1.6000000000000001E-3</v>
      </c>
      <c r="S33" s="48">
        <v>1.5E-3</v>
      </c>
      <c r="T33" s="48">
        <v>1.5E-3</v>
      </c>
      <c r="U33" s="48">
        <v>1.4E-3</v>
      </c>
      <c r="V33" s="48">
        <v>1.2999999999999999E-3</v>
      </c>
      <c r="W33" s="48">
        <v>1.1999999999999999E-3</v>
      </c>
      <c r="X33" s="48" t="s">
        <v>562</v>
      </c>
      <c r="Y33" s="48" t="s">
        <v>562</v>
      </c>
      <c r="Z33" s="48" t="s">
        <v>562</v>
      </c>
      <c r="AA33" s="48" t="s">
        <v>562</v>
      </c>
      <c r="AB33" s="48" t="s">
        <v>562</v>
      </c>
      <c r="AC33" s="48" t="s">
        <v>562</v>
      </c>
    </row>
    <row r="34" spans="1:29" x14ac:dyDescent="0.25">
      <c r="A34" s="43">
        <v>44</v>
      </c>
      <c r="B34" s="48">
        <v>2.6800000000000001E-2</v>
      </c>
      <c r="C34" s="48">
        <v>1.34E-2</v>
      </c>
      <c r="D34" s="48">
        <v>8.8999999999999999E-3</v>
      </c>
      <c r="E34" s="48">
        <v>6.7000000000000002E-3</v>
      </c>
      <c r="F34" s="48">
        <v>5.3E-3</v>
      </c>
      <c r="G34" s="48">
        <v>4.4999999999999997E-3</v>
      </c>
      <c r="H34" s="48">
        <v>3.8E-3</v>
      </c>
      <c r="I34" s="48">
        <v>3.3E-3</v>
      </c>
      <c r="J34" s="48">
        <v>3.0000000000000001E-3</v>
      </c>
      <c r="K34" s="48">
        <v>2.7000000000000001E-3</v>
      </c>
      <c r="L34" s="48">
        <v>2.3999999999999998E-3</v>
      </c>
      <c r="M34" s="48">
        <v>2.3E-3</v>
      </c>
      <c r="N34" s="48">
        <v>2.0999999999999999E-3</v>
      </c>
      <c r="O34" s="48">
        <v>1.9E-3</v>
      </c>
      <c r="P34" s="48">
        <v>1.8E-3</v>
      </c>
      <c r="Q34" s="48">
        <v>1.6999999999999999E-3</v>
      </c>
      <c r="R34" s="48">
        <v>1.6000000000000001E-3</v>
      </c>
      <c r="S34" s="48">
        <v>1.5E-3</v>
      </c>
      <c r="T34" s="48">
        <v>1.5E-3</v>
      </c>
      <c r="U34" s="48">
        <v>1.4E-3</v>
      </c>
      <c r="V34" s="48">
        <v>1.2999999999999999E-3</v>
      </c>
      <c r="W34" s="48" t="s">
        <v>562</v>
      </c>
      <c r="X34" s="48" t="s">
        <v>562</v>
      </c>
      <c r="Y34" s="48" t="s">
        <v>562</v>
      </c>
      <c r="Z34" s="48" t="s">
        <v>562</v>
      </c>
      <c r="AA34" s="48" t="s">
        <v>562</v>
      </c>
      <c r="AB34" s="48" t="s">
        <v>562</v>
      </c>
      <c r="AC34" s="48" t="s">
        <v>562</v>
      </c>
    </row>
    <row r="35" spans="1:29" x14ac:dyDescent="0.25">
      <c r="A35" s="43">
        <v>45</v>
      </c>
      <c r="B35" s="48">
        <v>2.6499999999999999E-2</v>
      </c>
      <c r="C35" s="48">
        <v>1.32E-2</v>
      </c>
      <c r="D35" s="48">
        <v>8.8000000000000005E-3</v>
      </c>
      <c r="E35" s="48">
        <v>6.6E-3</v>
      </c>
      <c r="F35" s="48">
        <v>5.3E-3</v>
      </c>
      <c r="G35" s="48">
        <v>4.4000000000000003E-3</v>
      </c>
      <c r="H35" s="48">
        <v>3.8E-3</v>
      </c>
      <c r="I35" s="48">
        <v>3.3E-3</v>
      </c>
      <c r="J35" s="48">
        <v>3.0000000000000001E-3</v>
      </c>
      <c r="K35" s="48">
        <v>2.7000000000000001E-3</v>
      </c>
      <c r="L35" s="48">
        <v>2.3999999999999998E-3</v>
      </c>
      <c r="M35" s="48">
        <v>2.2000000000000001E-3</v>
      </c>
      <c r="N35" s="48">
        <v>2.0999999999999999E-3</v>
      </c>
      <c r="O35" s="48">
        <v>1.9E-3</v>
      </c>
      <c r="P35" s="48">
        <v>1.8E-3</v>
      </c>
      <c r="Q35" s="48">
        <v>1.6999999999999999E-3</v>
      </c>
      <c r="R35" s="48">
        <v>1.6000000000000001E-3</v>
      </c>
      <c r="S35" s="48">
        <v>1.5E-3</v>
      </c>
      <c r="T35" s="48">
        <v>1.5E-3</v>
      </c>
      <c r="U35" s="48">
        <v>1.2999999999999999E-3</v>
      </c>
      <c r="V35" s="48" t="s">
        <v>562</v>
      </c>
      <c r="W35" s="48" t="s">
        <v>562</v>
      </c>
      <c r="X35" s="48" t="s">
        <v>562</v>
      </c>
      <c r="Y35" s="48" t="s">
        <v>562</v>
      </c>
      <c r="Z35" s="48" t="s">
        <v>562</v>
      </c>
      <c r="AA35" s="48" t="s">
        <v>562</v>
      </c>
      <c r="AB35" s="48" t="s">
        <v>562</v>
      </c>
      <c r="AC35" s="48" t="s">
        <v>562</v>
      </c>
    </row>
    <row r="36" spans="1:29" x14ac:dyDescent="0.25">
      <c r="A36" s="43">
        <v>46</v>
      </c>
      <c r="B36" s="48">
        <v>2.6200000000000001E-2</v>
      </c>
      <c r="C36" s="48">
        <v>1.3100000000000001E-2</v>
      </c>
      <c r="D36" s="48">
        <v>8.6999999999999994E-3</v>
      </c>
      <c r="E36" s="48">
        <v>6.6E-3</v>
      </c>
      <c r="F36" s="48">
        <v>5.3E-3</v>
      </c>
      <c r="G36" s="48">
        <v>4.4000000000000003E-3</v>
      </c>
      <c r="H36" s="48">
        <v>3.8E-3</v>
      </c>
      <c r="I36" s="48">
        <v>3.3E-3</v>
      </c>
      <c r="J36" s="48">
        <v>2.8999999999999998E-3</v>
      </c>
      <c r="K36" s="48">
        <v>2.7000000000000001E-3</v>
      </c>
      <c r="L36" s="48">
        <v>2.3999999999999998E-3</v>
      </c>
      <c r="M36" s="48">
        <v>2.2000000000000001E-3</v>
      </c>
      <c r="N36" s="48">
        <v>2.0999999999999999E-3</v>
      </c>
      <c r="O36" s="48">
        <v>1.9E-3</v>
      </c>
      <c r="P36" s="48">
        <v>1.8E-3</v>
      </c>
      <c r="Q36" s="48">
        <v>1.6999999999999999E-3</v>
      </c>
      <c r="R36" s="48">
        <v>1.6000000000000001E-3</v>
      </c>
      <c r="S36" s="48">
        <v>1.5E-3</v>
      </c>
      <c r="T36" s="48">
        <v>1.4E-3</v>
      </c>
      <c r="U36" s="48" t="s">
        <v>562</v>
      </c>
      <c r="V36" s="48" t="s">
        <v>562</v>
      </c>
      <c r="W36" s="48" t="s">
        <v>562</v>
      </c>
      <c r="X36" s="48" t="s">
        <v>562</v>
      </c>
      <c r="Y36" s="48" t="s">
        <v>562</v>
      </c>
      <c r="Z36" s="48" t="s">
        <v>562</v>
      </c>
      <c r="AA36" s="48" t="s">
        <v>562</v>
      </c>
      <c r="AB36" s="48" t="s">
        <v>562</v>
      </c>
      <c r="AC36" s="48" t="s">
        <v>562</v>
      </c>
    </row>
    <row r="37" spans="1:29" x14ac:dyDescent="0.25">
      <c r="A37" s="43">
        <v>47</v>
      </c>
      <c r="B37" s="48">
        <v>2.5899999999999999E-2</v>
      </c>
      <c r="C37" s="48">
        <v>1.2999999999999999E-2</v>
      </c>
      <c r="D37" s="48">
        <v>8.6999999999999994E-3</v>
      </c>
      <c r="E37" s="48">
        <v>6.4999999999999997E-3</v>
      </c>
      <c r="F37" s="48">
        <v>5.1999999999999998E-3</v>
      </c>
      <c r="G37" s="48">
        <v>4.4000000000000003E-3</v>
      </c>
      <c r="H37" s="48">
        <v>3.7000000000000002E-3</v>
      </c>
      <c r="I37" s="48">
        <v>3.3E-3</v>
      </c>
      <c r="J37" s="48">
        <v>2.8999999999999998E-3</v>
      </c>
      <c r="K37" s="48">
        <v>2.5999999999999999E-3</v>
      </c>
      <c r="L37" s="48">
        <v>2.3999999999999998E-3</v>
      </c>
      <c r="M37" s="48">
        <v>2.2000000000000001E-3</v>
      </c>
      <c r="N37" s="48">
        <v>2.0999999999999999E-3</v>
      </c>
      <c r="O37" s="48">
        <v>1.9E-3</v>
      </c>
      <c r="P37" s="48">
        <v>1.8E-3</v>
      </c>
      <c r="Q37" s="48">
        <v>1.6999999999999999E-3</v>
      </c>
      <c r="R37" s="48">
        <v>1.6000000000000001E-3</v>
      </c>
      <c r="S37" s="48">
        <v>1.5E-3</v>
      </c>
      <c r="T37" s="48" t="s">
        <v>562</v>
      </c>
      <c r="U37" s="48" t="s">
        <v>562</v>
      </c>
      <c r="V37" s="48" t="s">
        <v>562</v>
      </c>
      <c r="W37" s="48" t="s">
        <v>562</v>
      </c>
      <c r="X37" s="48" t="s">
        <v>562</v>
      </c>
      <c r="Y37" s="48" t="s">
        <v>562</v>
      </c>
      <c r="Z37" s="48" t="s">
        <v>562</v>
      </c>
      <c r="AA37" s="48" t="s">
        <v>562</v>
      </c>
      <c r="AB37" s="48" t="s">
        <v>562</v>
      </c>
      <c r="AC37" s="48" t="s">
        <v>562</v>
      </c>
    </row>
    <row r="38" spans="1:29" x14ac:dyDescent="0.25">
      <c r="A38" s="43">
        <v>48</v>
      </c>
      <c r="B38" s="48">
        <v>2.5700000000000001E-2</v>
      </c>
      <c r="C38" s="48">
        <v>1.2800000000000001E-2</v>
      </c>
      <c r="D38" s="48">
        <v>8.6E-3</v>
      </c>
      <c r="E38" s="48">
        <v>6.4000000000000003E-3</v>
      </c>
      <c r="F38" s="48">
        <v>5.1999999999999998E-3</v>
      </c>
      <c r="G38" s="48">
        <v>4.3E-3</v>
      </c>
      <c r="H38" s="48">
        <v>3.7000000000000002E-3</v>
      </c>
      <c r="I38" s="48">
        <v>3.3E-3</v>
      </c>
      <c r="J38" s="48">
        <v>2.8999999999999998E-3</v>
      </c>
      <c r="K38" s="48">
        <v>2.5999999999999999E-3</v>
      </c>
      <c r="L38" s="48">
        <v>2.3999999999999998E-3</v>
      </c>
      <c r="M38" s="48">
        <v>2.2000000000000001E-3</v>
      </c>
      <c r="N38" s="48">
        <v>2E-3</v>
      </c>
      <c r="O38" s="48">
        <v>1.9E-3</v>
      </c>
      <c r="P38" s="48">
        <v>1.8E-3</v>
      </c>
      <c r="Q38" s="48">
        <v>1.6999999999999999E-3</v>
      </c>
      <c r="R38" s="48">
        <v>1.6000000000000001E-3</v>
      </c>
      <c r="S38" s="48" t="s">
        <v>562</v>
      </c>
      <c r="T38" s="48" t="s">
        <v>562</v>
      </c>
      <c r="U38" s="48" t="s">
        <v>562</v>
      </c>
      <c r="V38" s="48" t="s">
        <v>562</v>
      </c>
      <c r="W38" s="48" t="s">
        <v>562</v>
      </c>
      <c r="X38" s="48" t="s">
        <v>562</v>
      </c>
      <c r="Y38" s="48" t="s">
        <v>562</v>
      </c>
      <c r="Z38" s="48" t="s">
        <v>562</v>
      </c>
      <c r="AA38" s="48" t="s">
        <v>562</v>
      </c>
      <c r="AB38" s="48" t="s">
        <v>562</v>
      </c>
      <c r="AC38" s="48" t="s">
        <v>562</v>
      </c>
    </row>
    <row r="39" spans="1:29" x14ac:dyDescent="0.25">
      <c r="A39" s="43">
        <v>49</v>
      </c>
      <c r="B39" s="48">
        <v>2.5399999999999999E-2</v>
      </c>
      <c r="C39" s="48">
        <v>1.2699999999999999E-2</v>
      </c>
      <c r="D39" s="48">
        <v>8.5000000000000006E-3</v>
      </c>
      <c r="E39" s="48">
        <v>6.4000000000000003E-3</v>
      </c>
      <c r="F39" s="48">
        <v>5.1000000000000004E-3</v>
      </c>
      <c r="G39" s="48">
        <v>4.3E-3</v>
      </c>
      <c r="H39" s="48">
        <v>3.7000000000000002E-3</v>
      </c>
      <c r="I39" s="48">
        <v>3.2000000000000002E-3</v>
      </c>
      <c r="J39" s="48">
        <v>2.8999999999999998E-3</v>
      </c>
      <c r="K39" s="48">
        <v>2.5999999999999999E-3</v>
      </c>
      <c r="L39" s="48">
        <v>2.3999999999999998E-3</v>
      </c>
      <c r="M39" s="48">
        <v>2.2000000000000001E-3</v>
      </c>
      <c r="N39" s="48">
        <v>2E-3</v>
      </c>
      <c r="O39" s="48">
        <v>1.9E-3</v>
      </c>
      <c r="P39" s="48">
        <v>1.8E-3</v>
      </c>
      <c r="Q39" s="48">
        <v>1.6000000000000001E-3</v>
      </c>
      <c r="R39" s="48" t="s">
        <v>562</v>
      </c>
      <c r="S39" s="48" t="s">
        <v>562</v>
      </c>
      <c r="T39" s="48" t="s">
        <v>562</v>
      </c>
      <c r="U39" s="48" t="s">
        <v>562</v>
      </c>
      <c r="V39" s="48" t="s">
        <v>562</v>
      </c>
      <c r="W39" s="48" t="s">
        <v>562</v>
      </c>
      <c r="X39" s="48" t="s">
        <v>562</v>
      </c>
      <c r="Y39" s="48" t="s">
        <v>562</v>
      </c>
      <c r="Z39" s="48" t="s">
        <v>562</v>
      </c>
      <c r="AA39" s="48" t="s">
        <v>562</v>
      </c>
      <c r="AB39" s="48" t="s">
        <v>562</v>
      </c>
      <c r="AC39" s="48" t="s">
        <v>562</v>
      </c>
    </row>
    <row r="40" spans="1:29" x14ac:dyDescent="0.25">
      <c r="A40" s="43">
        <v>50</v>
      </c>
      <c r="B40" s="48">
        <v>2.5100000000000001E-2</v>
      </c>
      <c r="C40" s="48">
        <v>1.26E-2</v>
      </c>
      <c r="D40" s="48">
        <v>8.3999999999999995E-3</v>
      </c>
      <c r="E40" s="48">
        <v>6.3E-3</v>
      </c>
      <c r="F40" s="48">
        <v>5.1000000000000004E-3</v>
      </c>
      <c r="G40" s="48">
        <v>4.1999999999999997E-3</v>
      </c>
      <c r="H40" s="48">
        <v>3.7000000000000002E-3</v>
      </c>
      <c r="I40" s="48">
        <v>3.2000000000000002E-3</v>
      </c>
      <c r="J40" s="48">
        <v>2.8999999999999998E-3</v>
      </c>
      <c r="K40" s="48">
        <v>2.5999999999999999E-3</v>
      </c>
      <c r="L40" s="48">
        <v>2.3999999999999998E-3</v>
      </c>
      <c r="M40" s="48">
        <v>2.2000000000000001E-3</v>
      </c>
      <c r="N40" s="48">
        <v>2E-3</v>
      </c>
      <c r="O40" s="48">
        <v>1.9E-3</v>
      </c>
      <c r="P40" s="48">
        <v>1.6999999999999999E-3</v>
      </c>
      <c r="Q40" s="48" t="s">
        <v>562</v>
      </c>
      <c r="R40" s="48" t="s">
        <v>562</v>
      </c>
      <c r="S40" s="48" t="s">
        <v>562</v>
      </c>
      <c r="T40" s="48" t="s">
        <v>562</v>
      </c>
      <c r="U40" s="48" t="s">
        <v>562</v>
      </c>
      <c r="V40" s="48" t="s">
        <v>562</v>
      </c>
      <c r="W40" s="48" t="s">
        <v>562</v>
      </c>
      <c r="X40" s="48" t="s">
        <v>562</v>
      </c>
      <c r="Y40" s="48" t="s">
        <v>562</v>
      </c>
      <c r="Z40" s="48" t="s">
        <v>562</v>
      </c>
      <c r="AA40" s="48" t="s">
        <v>562</v>
      </c>
      <c r="AB40" s="48" t="s">
        <v>562</v>
      </c>
      <c r="AC40" s="48" t="s">
        <v>562</v>
      </c>
    </row>
    <row r="41" spans="1:29" x14ac:dyDescent="0.25">
      <c r="A41" s="43">
        <v>51</v>
      </c>
      <c r="B41" s="48">
        <v>2.4799999999999999E-2</v>
      </c>
      <c r="C41" s="48">
        <v>1.24E-2</v>
      </c>
      <c r="D41" s="48">
        <v>8.3000000000000001E-3</v>
      </c>
      <c r="E41" s="48">
        <v>6.3E-3</v>
      </c>
      <c r="F41" s="48">
        <v>5.0000000000000001E-3</v>
      </c>
      <c r="G41" s="48">
        <v>4.1999999999999997E-3</v>
      </c>
      <c r="H41" s="48">
        <v>3.5999999999999999E-3</v>
      </c>
      <c r="I41" s="48">
        <v>3.2000000000000002E-3</v>
      </c>
      <c r="J41" s="48">
        <v>2.8E-3</v>
      </c>
      <c r="K41" s="48">
        <v>2.5999999999999999E-3</v>
      </c>
      <c r="L41" s="48">
        <v>2.3999999999999998E-3</v>
      </c>
      <c r="M41" s="48">
        <v>2.2000000000000001E-3</v>
      </c>
      <c r="N41" s="48">
        <v>2E-3</v>
      </c>
      <c r="O41" s="48">
        <v>1.8E-3</v>
      </c>
      <c r="P41" s="48" t="s">
        <v>562</v>
      </c>
      <c r="Q41" s="48" t="s">
        <v>562</v>
      </c>
      <c r="R41" s="48" t="s">
        <v>562</v>
      </c>
      <c r="S41" s="48" t="s">
        <v>562</v>
      </c>
      <c r="T41" s="48" t="s">
        <v>562</v>
      </c>
      <c r="U41" s="48" t="s">
        <v>562</v>
      </c>
      <c r="V41" s="48" t="s">
        <v>562</v>
      </c>
      <c r="W41" s="48" t="s">
        <v>562</v>
      </c>
      <c r="X41" s="48" t="s">
        <v>562</v>
      </c>
      <c r="Y41" s="48" t="s">
        <v>562</v>
      </c>
      <c r="Z41" s="48" t="s">
        <v>562</v>
      </c>
      <c r="AA41" s="48" t="s">
        <v>562</v>
      </c>
      <c r="AB41" s="48" t="s">
        <v>562</v>
      </c>
      <c r="AC41" s="48" t="s">
        <v>562</v>
      </c>
    </row>
    <row r="42" spans="1:29" x14ac:dyDescent="0.25">
      <c r="A42" s="43">
        <v>52</v>
      </c>
      <c r="B42" s="48">
        <v>2.4500000000000001E-2</v>
      </c>
      <c r="C42" s="48">
        <v>1.23E-2</v>
      </c>
      <c r="D42" s="48">
        <v>8.2000000000000007E-3</v>
      </c>
      <c r="E42" s="48">
        <v>6.1999999999999998E-3</v>
      </c>
      <c r="F42" s="48">
        <v>5.0000000000000001E-3</v>
      </c>
      <c r="G42" s="48">
        <v>4.1999999999999997E-3</v>
      </c>
      <c r="H42" s="48">
        <v>3.5999999999999999E-3</v>
      </c>
      <c r="I42" s="48">
        <v>3.2000000000000002E-3</v>
      </c>
      <c r="J42" s="48">
        <v>2.8E-3</v>
      </c>
      <c r="K42" s="48">
        <v>2.5999999999999999E-3</v>
      </c>
      <c r="L42" s="48">
        <v>2.3E-3</v>
      </c>
      <c r="M42" s="48">
        <v>2.2000000000000001E-3</v>
      </c>
      <c r="N42" s="48">
        <v>1.9E-3</v>
      </c>
      <c r="O42" s="48" t="s">
        <v>562</v>
      </c>
      <c r="P42" s="48" t="s">
        <v>562</v>
      </c>
      <c r="Q42" s="48" t="s">
        <v>562</v>
      </c>
      <c r="R42" s="48" t="s">
        <v>562</v>
      </c>
      <c r="S42" s="48" t="s">
        <v>562</v>
      </c>
      <c r="T42" s="48" t="s">
        <v>562</v>
      </c>
      <c r="U42" s="48" t="s">
        <v>562</v>
      </c>
      <c r="V42" s="48" t="s">
        <v>562</v>
      </c>
      <c r="W42" s="48" t="s">
        <v>562</v>
      </c>
      <c r="X42" s="48" t="s">
        <v>562</v>
      </c>
      <c r="Y42" s="48" t="s">
        <v>562</v>
      </c>
      <c r="Z42" s="48" t="s">
        <v>562</v>
      </c>
      <c r="AA42" s="48" t="s">
        <v>562</v>
      </c>
      <c r="AB42" s="48" t="s">
        <v>562</v>
      </c>
      <c r="AC42" s="48" t="s">
        <v>562</v>
      </c>
    </row>
    <row r="43" spans="1:29" x14ac:dyDescent="0.25">
      <c r="A43" s="43">
        <v>53</v>
      </c>
      <c r="B43" s="48">
        <v>2.4199999999999999E-2</v>
      </c>
      <c r="C43" s="48">
        <v>1.21E-2</v>
      </c>
      <c r="D43" s="48">
        <v>8.0999999999999996E-3</v>
      </c>
      <c r="E43" s="48">
        <v>6.1000000000000004E-3</v>
      </c>
      <c r="F43" s="48">
        <v>4.8999999999999998E-3</v>
      </c>
      <c r="G43" s="48">
        <v>4.1000000000000003E-3</v>
      </c>
      <c r="H43" s="48">
        <v>3.5000000000000001E-3</v>
      </c>
      <c r="I43" s="48">
        <v>3.0999999999999999E-3</v>
      </c>
      <c r="J43" s="48">
        <v>2.8E-3</v>
      </c>
      <c r="K43" s="48">
        <v>2.5000000000000001E-3</v>
      </c>
      <c r="L43" s="48">
        <v>2.3E-3</v>
      </c>
      <c r="M43" s="48">
        <v>2.0999999999999999E-3</v>
      </c>
      <c r="N43" s="48" t="s">
        <v>562</v>
      </c>
      <c r="O43" s="48" t="s">
        <v>562</v>
      </c>
      <c r="P43" s="48" t="s">
        <v>562</v>
      </c>
      <c r="Q43" s="48" t="s">
        <v>562</v>
      </c>
      <c r="R43" s="48" t="s">
        <v>562</v>
      </c>
      <c r="S43" s="48" t="s">
        <v>562</v>
      </c>
      <c r="T43" s="48" t="s">
        <v>562</v>
      </c>
      <c r="U43" s="48" t="s">
        <v>562</v>
      </c>
      <c r="V43" s="48" t="s">
        <v>562</v>
      </c>
      <c r="W43" s="48" t="s">
        <v>562</v>
      </c>
      <c r="X43" s="48" t="s">
        <v>562</v>
      </c>
      <c r="Y43" s="48" t="s">
        <v>562</v>
      </c>
      <c r="Z43" s="48" t="s">
        <v>562</v>
      </c>
      <c r="AA43" s="48" t="s">
        <v>562</v>
      </c>
      <c r="AB43" s="48" t="s">
        <v>562</v>
      </c>
      <c r="AC43" s="48" t="s">
        <v>562</v>
      </c>
    </row>
    <row r="44" spans="1:29" x14ac:dyDescent="0.25">
      <c r="A44" s="43">
        <v>54</v>
      </c>
      <c r="B44" s="48">
        <v>2.3800000000000002E-2</v>
      </c>
      <c r="C44" s="48">
        <v>1.2E-2</v>
      </c>
      <c r="D44" s="48">
        <v>8.0000000000000002E-3</v>
      </c>
      <c r="E44" s="48">
        <v>6.0000000000000001E-3</v>
      </c>
      <c r="F44" s="48">
        <v>4.8999999999999998E-3</v>
      </c>
      <c r="G44" s="48">
        <v>4.1000000000000003E-3</v>
      </c>
      <c r="H44" s="48">
        <v>3.5000000000000001E-3</v>
      </c>
      <c r="I44" s="48">
        <v>3.0999999999999999E-3</v>
      </c>
      <c r="J44" s="48">
        <v>2.8E-3</v>
      </c>
      <c r="K44" s="48">
        <v>2.5000000000000001E-3</v>
      </c>
      <c r="L44" s="48">
        <v>2.2000000000000001E-3</v>
      </c>
      <c r="M44" s="48" t="s">
        <v>562</v>
      </c>
      <c r="N44" s="48" t="s">
        <v>562</v>
      </c>
      <c r="O44" s="48" t="s">
        <v>562</v>
      </c>
      <c r="P44" s="48" t="s">
        <v>562</v>
      </c>
      <c r="Q44" s="48" t="s">
        <v>562</v>
      </c>
      <c r="R44" s="48" t="s">
        <v>562</v>
      </c>
      <c r="S44" s="48" t="s">
        <v>562</v>
      </c>
      <c r="T44" s="48" t="s">
        <v>562</v>
      </c>
      <c r="U44" s="48" t="s">
        <v>562</v>
      </c>
      <c r="V44" s="48" t="s">
        <v>562</v>
      </c>
      <c r="W44" s="48" t="s">
        <v>562</v>
      </c>
      <c r="X44" s="48" t="s">
        <v>562</v>
      </c>
      <c r="Y44" s="48" t="s">
        <v>562</v>
      </c>
      <c r="Z44" s="48" t="s">
        <v>562</v>
      </c>
      <c r="AA44" s="48" t="s">
        <v>562</v>
      </c>
      <c r="AB44" s="48" t="s">
        <v>562</v>
      </c>
      <c r="AC44" s="48" t="s">
        <v>562</v>
      </c>
    </row>
    <row r="45" spans="1:29" x14ac:dyDescent="0.25">
      <c r="A45" s="43">
        <v>55</v>
      </c>
      <c r="B45" s="48">
        <v>2.35E-2</v>
      </c>
      <c r="C45" s="48">
        <v>1.18E-2</v>
      </c>
      <c r="D45" s="48">
        <v>7.9000000000000008E-3</v>
      </c>
      <c r="E45" s="48">
        <v>6.0000000000000001E-3</v>
      </c>
      <c r="F45" s="48">
        <v>4.7999999999999996E-3</v>
      </c>
      <c r="G45" s="48">
        <v>4.0000000000000001E-3</v>
      </c>
      <c r="H45" s="48">
        <v>3.5000000000000001E-3</v>
      </c>
      <c r="I45" s="48">
        <v>3.0999999999999999E-3</v>
      </c>
      <c r="J45" s="48">
        <v>2.7000000000000001E-3</v>
      </c>
      <c r="K45" s="48">
        <v>2.3999999999999998E-3</v>
      </c>
      <c r="L45" s="48" t="s">
        <v>562</v>
      </c>
      <c r="M45" s="48" t="s">
        <v>562</v>
      </c>
      <c r="N45" s="48" t="s">
        <v>562</v>
      </c>
      <c r="O45" s="48" t="s">
        <v>562</v>
      </c>
      <c r="P45" s="48" t="s">
        <v>562</v>
      </c>
      <c r="Q45" s="48" t="s">
        <v>562</v>
      </c>
      <c r="R45" s="48" t="s">
        <v>562</v>
      </c>
      <c r="S45" s="48" t="s">
        <v>562</v>
      </c>
      <c r="T45" s="48" t="s">
        <v>562</v>
      </c>
      <c r="U45" s="48" t="s">
        <v>562</v>
      </c>
      <c r="V45" s="48" t="s">
        <v>562</v>
      </c>
      <c r="W45" s="48" t="s">
        <v>562</v>
      </c>
      <c r="X45" s="48" t="s">
        <v>562</v>
      </c>
      <c r="Y45" s="48" t="s">
        <v>562</v>
      </c>
      <c r="Z45" s="48" t="s">
        <v>562</v>
      </c>
      <c r="AA45" s="48" t="s">
        <v>562</v>
      </c>
      <c r="AB45" s="48" t="s">
        <v>562</v>
      </c>
      <c r="AC45" s="48" t="s">
        <v>562</v>
      </c>
    </row>
    <row r="46" spans="1:29" x14ac:dyDescent="0.25">
      <c r="A46" s="43">
        <v>56</v>
      </c>
      <c r="B46" s="48">
        <v>2.3099999999999999E-2</v>
      </c>
      <c r="C46" s="48">
        <v>1.1599999999999999E-2</v>
      </c>
      <c r="D46" s="48">
        <v>7.7999999999999996E-3</v>
      </c>
      <c r="E46" s="48">
        <v>5.8999999999999999E-3</v>
      </c>
      <c r="F46" s="48">
        <v>4.7000000000000002E-3</v>
      </c>
      <c r="G46" s="48">
        <v>4.0000000000000001E-3</v>
      </c>
      <c r="H46" s="48">
        <v>3.3999999999999998E-3</v>
      </c>
      <c r="I46" s="48">
        <v>3.0000000000000001E-3</v>
      </c>
      <c r="J46" s="48">
        <v>2.5999999999999999E-3</v>
      </c>
      <c r="K46" s="48" t="s">
        <v>562</v>
      </c>
      <c r="L46" s="48" t="s">
        <v>562</v>
      </c>
      <c r="M46" s="48" t="s">
        <v>562</v>
      </c>
      <c r="N46" s="48" t="s">
        <v>562</v>
      </c>
      <c r="O46" s="48" t="s">
        <v>562</v>
      </c>
      <c r="P46" s="48" t="s">
        <v>562</v>
      </c>
      <c r="Q46" s="48" t="s">
        <v>562</v>
      </c>
      <c r="R46" s="48" t="s">
        <v>562</v>
      </c>
      <c r="S46" s="48" t="s">
        <v>562</v>
      </c>
      <c r="T46" s="48" t="s">
        <v>562</v>
      </c>
      <c r="U46" s="48" t="s">
        <v>562</v>
      </c>
      <c r="V46" s="48" t="s">
        <v>562</v>
      </c>
      <c r="W46" s="48" t="s">
        <v>562</v>
      </c>
      <c r="X46" s="48" t="s">
        <v>562</v>
      </c>
      <c r="Y46" s="48" t="s">
        <v>562</v>
      </c>
      <c r="Z46" s="48" t="s">
        <v>562</v>
      </c>
      <c r="AA46" s="48" t="s">
        <v>562</v>
      </c>
      <c r="AB46" s="48" t="s">
        <v>562</v>
      </c>
      <c r="AC46" s="48" t="s">
        <v>562</v>
      </c>
    </row>
    <row r="47" spans="1:29" x14ac:dyDescent="0.25">
      <c r="A47" s="43">
        <v>57</v>
      </c>
      <c r="B47" s="48">
        <v>2.2700000000000001E-2</v>
      </c>
      <c r="C47" s="48">
        <v>1.14E-2</v>
      </c>
      <c r="D47" s="48">
        <v>7.7000000000000002E-3</v>
      </c>
      <c r="E47" s="48">
        <v>5.7999999999999996E-3</v>
      </c>
      <c r="F47" s="48">
        <v>4.7000000000000002E-3</v>
      </c>
      <c r="G47" s="48">
        <v>3.8999999999999998E-3</v>
      </c>
      <c r="H47" s="48">
        <v>3.3999999999999998E-3</v>
      </c>
      <c r="I47" s="48">
        <v>2.8999999999999998E-3</v>
      </c>
      <c r="J47" s="48" t="s">
        <v>562</v>
      </c>
      <c r="K47" s="48" t="s">
        <v>562</v>
      </c>
      <c r="L47" s="48" t="s">
        <v>562</v>
      </c>
      <c r="M47" s="48" t="s">
        <v>562</v>
      </c>
      <c r="N47" s="48" t="s">
        <v>562</v>
      </c>
      <c r="O47" s="48" t="s">
        <v>562</v>
      </c>
      <c r="P47" s="48" t="s">
        <v>562</v>
      </c>
      <c r="Q47" s="48" t="s">
        <v>562</v>
      </c>
      <c r="R47" s="48" t="s">
        <v>562</v>
      </c>
      <c r="S47" s="48" t="s">
        <v>562</v>
      </c>
      <c r="T47" s="48" t="s">
        <v>562</v>
      </c>
      <c r="U47" s="48" t="s">
        <v>562</v>
      </c>
      <c r="V47" s="48" t="s">
        <v>562</v>
      </c>
      <c r="W47" s="48" t="s">
        <v>562</v>
      </c>
      <c r="X47" s="48" t="s">
        <v>562</v>
      </c>
      <c r="Y47" s="48" t="s">
        <v>562</v>
      </c>
      <c r="Z47" s="48" t="s">
        <v>562</v>
      </c>
      <c r="AA47" s="48" t="s">
        <v>562</v>
      </c>
      <c r="AB47" s="48" t="s">
        <v>562</v>
      </c>
      <c r="AC47" s="48" t="s">
        <v>562</v>
      </c>
    </row>
    <row r="48" spans="1:29" x14ac:dyDescent="0.25">
      <c r="A48" s="43">
        <v>58</v>
      </c>
      <c r="B48" s="48">
        <v>2.23E-2</v>
      </c>
      <c r="C48" s="48">
        <v>1.12E-2</v>
      </c>
      <c r="D48" s="48">
        <v>7.4999999999999997E-3</v>
      </c>
      <c r="E48" s="48">
        <v>5.7000000000000002E-3</v>
      </c>
      <c r="F48" s="48">
        <v>4.5999999999999999E-3</v>
      </c>
      <c r="G48" s="48">
        <v>3.8999999999999998E-3</v>
      </c>
      <c r="H48" s="48">
        <v>3.3E-3</v>
      </c>
      <c r="I48" s="48" t="s">
        <v>562</v>
      </c>
      <c r="J48" s="48" t="s">
        <v>562</v>
      </c>
      <c r="K48" s="48" t="s">
        <v>562</v>
      </c>
      <c r="L48" s="48" t="s">
        <v>562</v>
      </c>
      <c r="M48" s="48" t="s">
        <v>562</v>
      </c>
      <c r="N48" s="48" t="s">
        <v>562</v>
      </c>
      <c r="O48" s="48" t="s">
        <v>562</v>
      </c>
      <c r="P48" s="48" t="s">
        <v>562</v>
      </c>
      <c r="Q48" s="48" t="s">
        <v>562</v>
      </c>
      <c r="R48" s="48" t="s">
        <v>562</v>
      </c>
      <c r="S48" s="48" t="s">
        <v>562</v>
      </c>
      <c r="T48" s="48" t="s">
        <v>562</v>
      </c>
      <c r="U48" s="48" t="s">
        <v>562</v>
      </c>
      <c r="V48" s="48" t="s">
        <v>562</v>
      </c>
      <c r="W48" s="48" t="s">
        <v>562</v>
      </c>
      <c r="X48" s="48" t="s">
        <v>562</v>
      </c>
      <c r="Y48" s="48" t="s">
        <v>562</v>
      </c>
      <c r="Z48" s="48" t="s">
        <v>562</v>
      </c>
      <c r="AA48" s="48" t="s">
        <v>562</v>
      </c>
      <c r="AB48" s="48" t="s">
        <v>562</v>
      </c>
      <c r="AC48" s="48" t="s">
        <v>562</v>
      </c>
    </row>
    <row r="49" spans="1:29" x14ac:dyDescent="0.25">
      <c r="A49" s="43">
        <v>59</v>
      </c>
      <c r="B49" s="48">
        <v>2.18E-2</v>
      </c>
      <c r="C49" s="48">
        <v>1.0999999999999999E-2</v>
      </c>
      <c r="D49" s="48">
        <v>7.4000000000000003E-3</v>
      </c>
      <c r="E49" s="48">
        <v>5.5999999999999999E-3</v>
      </c>
      <c r="F49" s="48">
        <v>4.4999999999999997E-3</v>
      </c>
      <c r="G49" s="48">
        <v>3.7000000000000002E-3</v>
      </c>
      <c r="H49" s="48" t="s">
        <v>562</v>
      </c>
      <c r="I49" s="48" t="s">
        <v>562</v>
      </c>
      <c r="J49" s="48" t="s">
        <v>562</v>
      </c>
      <c r="K49" s="48" t="s">
        <v>562</v>
      </c>
      <c r="L49" s="48" t="s">
        <v>562</v>
      </c>
      <c r="M49" s="48" t="s">
        <v>562</v>
      </c>
      <c r="N49" s="48" t="s">
        <v>562</v>
      </c>
      <c r="O49" s="48" t="s">
        <v>562</v>
      </c>
      <c r="P49" s="48" t="s">
        <v>562</v>
      </c>
      <c r="Q49" s="48" t="s">
        <v>562</v>
      </c>
      <c r="R49" s="48" t="s">
        <v>562</v>
      </c>
      <c r="S49" s="48" t="s">
        <v>562</v>
      </c>
      <c r="T49" s="48" t="s">
        <v>562</v>
      </c>
      <c r="U49" s="48" t="s">
        <v>562</v>
      </c>
      <c r="V49" s="48" t="s">
        <v>562</v>
      </c>
      <c r="W49" s="48" t="s">
        <v>562</v>
      </c>
      <c r="X49" s="48" t="s">
        <v>562</v>
      </c>
      <c r="Y49" s="48" t="s">
        <v>562</v>
      </c>
      <c r="Z49" s="48" t="s">
        <v>562</v>
      </c>
      <c r="AA49" s="48" t="s">
        <v>562</v>
      </c>
      <c r="AB49" s="48" t="s">
        <v>562</v>
      </c>
      <c r="AC49" s="48" t="s">
        <v>562</v>
      </c>
    </row>
    <row r="50" spans="1:29" x14ac:dyDescent="0.25">
      <c r="A50" s="43">
        <v>60</v>
      </c>
      <c r="B50" s="48">
        <v>2.12E-2</v>
      </c>
      <c r="C50" s="48">
        <v>1.0699999999999999E-2</v>
      </c>
      <c r="D50" s="48">
        <v>7.1999999999999998E-3</v>
      </c>
      <c r="E50" s="48">
        <v>5.4999999999999997E-3</v>
      </c>
      <c r="F50" s="48">
        <v>4.3E-3</v>
      </c>
      <c r="G50" s="48" t="s">
        <v>562</v>
      </c>
      <c r="H50" s="48" t="s">
        <v>562</v>
      </c>
      <c r="I50" s="48" t="s">
        <v>562</v>
      </c>
      <c r="J50" s="48" t="s">
        <v>562</v>
      </c>
      <c r="K50" s="48" t="s">
        <v>562</v>
      </c>
      <c r="L50" s="48" t="s">
        <v>562</v>
      </c>
      <c r="M50" s="48" t="s">
        <v>562</v>
      </c>
      <c r="N50" s="48" t="s">
        <v>562</v>
      </c>
      <c r="O50" s="48" t="s">
        <v>562</v>
      </c>
      <c r="P50" s="48" t="s">
        <v>562</v>
      </c>
      <c r="Q50" s="48" t="s">
        <v>562</v>
      </c>
      <c r="R50" s="48" t="s">
        <v>562</v>
      </c>
      <c r="S50" s="48" t="s">
        <v>562</v>
      </c>
      <c r="T50" s="48" t="s">
        <v>562</v>
      </c>
      <c r="U50" s="48" t="s">
        <v>562</v>
      </c>
      <c r="V50" s="48" t="s">
        <v>562</v>
      </c>
      <c r="W50" s="48" t="s">
        <v>562</v>
      </c>
      <c r="X50" s="48" t="s">
        <v>562</v>
      </c>
      <c r="Y50" s="48" t="s">
        <v>562</v>
      </c>
      <c r="Z50" s="48" t="s">
        <v>562</v>
      </c>
      <c r="AA50" s="48" t="s">
        <v>562</v>
      </c>
      <c r="AB50" s="48" t="s">
        <v>562</v>
      </c>
      <c r="AC50" s="48" t="s">
        <v>562</v>
      </c>
    </row>
    <row r="51" spans="1:29" x14ac:dyDescent="0.25">
      <c r="A51" s="43">
        <v>61</v>
      </c>
      <c r="B51" s="48">
        <v>2.06E-2</v>
      </c>
      <c r="C51" s="48">
        <v>1.04E-2</v>
      </c>
      <c r="D51" s="48">
        <v>7.0000000000000001E-3</v>
      </c>
      <c r="E51" s="48">
        <v>5.3E-3</v>
      </c>
      <c r="F51" s="48" t="s">
        <v>562</v>
      </c>
      <c r="G51" s="48" t="s">
        <v>562</v>
      </c>
      <c r="H51" s="48" t="s">
        <v>562</v>
      </c>
      <c r="I51" s="48" t="s">
        <v>562</v>
      </c>
      <c r="J51" s="48" t="s">
        <v>562</v>
      </c>
      <c r="K51" s="48" t="s">
        <v>562</v>
      </c>
      <c r="L51" s="48" t="s">
        <v>562</v>
      </c>
      <c r="M51" s="48" t="s">
        <v>562</v>
      </c>
      <c r="N51" s="48" t="s">
        <v>562</v>
      </c>
      <c r="O51" s="48" t="s">
        <v>562</v>
      </c>
      <c r="P51" s="48" t="s">
        <v>562</v>
      </c>
      <c r="Q51" s="48" t="s">
        <v>562</v>
      </c>
      <c r="R51" s="48" t="s">
        <v>562</v>
      </c>
      <c r="S51" s="48" t="s">
        <v>562</v>
      </c>
      <c r="T51" s="48" t="s">
        <v>562</v>
      </c>
      <c r="U51" s="48" t="s">
        <v>562</v>
      </c>
      <c r="V51" s="48" t="s">
        <v>562</v>
      </c>
      <c r="W51" s="48" t="s">
        <v>562</v>
      </c>
      <c r="X51" s="48" t="s">
        <v>562</v>
      </c>
      <c r="Y51" s="48" t="s">
        <v>562</v>
      </c>
      <c r="Z51" s="48" t="s">
        <v>562</v>
      </c>
      <c r="AA51" s="48" t="s">
        <v>562</v>
      </c>
      <c r="AB51" s="48" t="s">
        <v>562</v>
      </c>
      <c r="AC51" s="48" t="s">
        <v>562</v>
      </c>
    </row>
    <row r="52" spans="1:29" x14ac:dyDescent="0.25">
      <c r="A52" s="43">
        <v>62</v>
      </c>
      <c r="B52" s="48">
        <v>0.02</v>
      </c>
      <c r="C52" s="48">
        <v>1.01E-2</v>
      </c>
      <c r="D52" s="48">
        <v>6.7999999999999996E-3</v>
      </c>
      <c r="E52" s="48" t="s">
        <v>562</v>
      </c>
      <c r="F52" s="48" t="s">
        <v>562</v>
      </c>
      <c r="G52" s="48" t="s">
        <v>562</v>
      </c>
      <c r="H52" s="48" t="s">
        <v>562</v>
      </c>
      <c r="I52" s="48" t="s">
        <v>562</v>
      </c>
      <c r="J52" s="48" t="s">
        <v>562</v>
      </c>
      <c r="K52" s="48" t="s">
        <v>562</v>
      </c>
      <c r="L52" s="48" t="s">
        <v>562</v>
      </c>
      <c r="M52" s="48" t="s">
        <v>562</v>
      </c>
      <c r="N52" s="48" t="s">
        <v>562</v>
      </c>
      <c r="O52" s="48" t="s">
        <v>562</v>
      </c>
      <c r="P52" s="48" t="s">
        <v>562</v>
      </c>
      <c r="Q52" s="48" t="s">
        <v>562</v>
      </c>
      <c r="R52" s="48" t="s">
        <v>562</v>
      </c>
      <c r="S52" s="48" t="s">
        <v>562</v>
      </c>
      <c r="T52" s="48" t="s">
        <v>562</v>
      </c>
      <c r="U52" s="48" t="s">
        <v>562</v>
      </c>
      <c r="V52" s="48" t="s">
        <v>562</v>
      </c>
      <c r="W52" s="48" t="s">
        <v>562</v>
      </c>
      <c r="X52" s="48" t="s">
        <v>562</v>
      </c>
      <c r="Y52" s="48" t="s">
        <v>562</v>
      </c>
      <c r="Z52" s="48" t="s">
        <v>562</v>
      </c>
      <c r="AA52" s="48" t="s">
        <v>562</v>
      </c>
      <c r="AB52" s="48" t="s">
        <v>562</v>
      </c>
      <c r="AC52" s="48" t="s">
        <v>562</v>
      </c>
    </row>
    <row r="53" spans="1:29" x14ac:dyDescent="0.25">
      <c r="A53" s="43">
        <v>63</v>
      </c>
      <c r="B53" s="48">
        <v>1.9400000000000001E-2</v>
      </c>
      <c r="C53" s="48">
        <v>9.7000000000000003E-3</v>
      </c>
      <c r="D53" s="48" t="s">
        <v>562</v>
      </c>
      <c r="E53" s="48" t="s">
        <v>562</v>
      </c>
      <c r="F53" s="48" t="s">
        <v>562</v>
      </c>
      <c r="G53" s="48" t="s">
        <v>562</v>
      </c>
      <c r="H53" s="48" t="s">
        <v>562</v>
      </c>
      <c r="I53" s="48" t="s">
        <v>562</v>
      </c>
      <c r="J53" s="48" t="s">
        <v>562</v>
      </c>
      <c r="K53" s="48" t="s">
        <v>562</v>
      </c>
      <c r="L53" s="48" t="s">
        <v>562</v>
      </c>
      <c r="M53" s="48" t="s">
        <v>562</v>
      </c>
      <c r="N53" s="48" t="s">
        <v>562</v>
      </c>
      <c r="O53" s="48" t="s">
        <v>562</v>
      </c>
      <c r="P53" s="48" t="s">
        <v>562</v>
      </c>
      <c r="Q53" s="48" t="s">
        <v>562</v>
      </c>
      <c r="R53" s="48" t="s">
        <v>562</v>
      </c>
      <c r="S53" s="48" t="s">
        <v>562</v>
      </c>
      <c r="T53" s="48" t="s">
        <v>562</v>
      </c>
      <c r="U53" s="48" t="s">
        <v>562</v>
      </c>
      <c r="V53" s="48" t="s">
        <v>562</v>
      </c>
      <c r="W53" s="48" t="s">
        <v>562</v>
      </c>
      <c r="X53" s="48" t="s">
        <v>562</v>
      </c>
      <c r="Y53" s="48" t="s">
        <v>562</v>
      </c>
      <c r="Z53" s="48" t="s">
        <v>562</v>
      </c>
      <c r="AA53" s="48" t="s">
        <v>562</v>
      </c>
      <c r="AB53" s="48" t="s">
        <v>562</v>
      </c>
      <c r="AC53" s="48" t="s">
        <v>562</v>
      </c>
    </row>
    <row r="54" spans="1:29" x14ac:dyDescent="0.25">
      <c r="A54" s="43">
        <v>64</v>
      </c>
      <c r="B54" s="48">
        <v>1.8700000000000001E-2</v>
      </c>
      <c r="C54" s="48" t="s">
        <v>562</v>
      </c>
      <c r="D54" s="48" t="s">
        <v>562</v>
      </c>
      <c r="E54" s="48" t="s">
        <v>562</v>
      </c>
      <c r="F54" s="48" t="s">
        <v>562</v>
      </c>
      <c r="G54" s="48" t="s">
        <v>562</v>
      </c>
      <c r="H54" s="48" t="s">
        <v>562</v>
      </c>
      <c r="I54" s="48" t="s">
        <v>562</v>
      </c>
      <c r="J54" s="48" t="s">
        <v>562</v>
      </c>
      <c r="K54" s="48" t="s">
        <v>562</v>
      </c>
      <c r="L54" s="48" t="s">
        <v>562</v>
      </c>
      <c r="M54" s="48" t="s">
        <v>562</v>
      </c>
      <c r="N54" s="48" t="s">
        <v>562</v>
      </c>
      <c r="O54" s="48" t="s">
        <v>562</v>
      </c>
      <c r="P54" s="48" t="s">
        <v>562</v>
      </c>
      <c r="Q54" s="48" t="s">
        <v>562</v>
      </c>
      <c r="R54" s="48" t="s">
        <v>562</v>
      </c>
      <c r="S54" s="48" t="s">
        <v>562</v>
      </c>
      <c r="T54" s="48" t="s">
        <v>562</v>
      </c>
      <c r="U54" s="48" t="s">
        <v>562</v>
      </c>
      <c r="V54" s="48" t="s">
        <v>562</v>
      </c>
      <c r="W54" s="48" t="s">
        <v>562</v>
      </c>
      <c r="X54" s="48" t="s">
        <v>562</v>
      </c>
      <c r="Y54" s="48" t="s">
        <v>562</v>
      </c>
      <c r="Z54" s="48" t="s">
        <v>562</v>
      </c>
      <c r="AA54" s="48" t="s">
        <v>562</v>
      </c>
      <c r="AB54" s="48" t="s">
        <v>562</v>
      </c>
      <c r="AC54" s="48" t="s">
        <v>562</v>
      </c>
    </row>
  </sheetData>
  <sheetProtection algorithmName="SHA-512" hashValue="RahLyW0yd4dsr+Q1FjnPyIgLbt76Fyvr3Y+WbPmPo+hPRUlkBrmoCLcu0scj/5ToLuC27kKqlqy8Kq4go22+1g==" saltValue="/p6OlEsucc0NUxVOov2HoA==" spinCount="100000" sheet="1" objects="1" scenarios="1"/>
  <conditionalFormatting sqref="A6:A21">
    <cfRule type="expression" dxfId="35" priority="1" stopIfTrue="1">
      <formula>MOD(ROW(),2)=0</formula>
    </cfRule>
    <cfRule type="expression" dxfId="34" priority="2" stopIfTrue="1">
      <formula>MOD(ROW(),2)&lt;&gt;0</formula>
    </cfRule>
  </conditionalFormatting>
  <conditionalFormatting sqref="B6:M21">
    <cfRule type="expression" dxfId="33" priority="3" stopIfTrue="1">
      <formula>MOD(ROW(),2)=0</formula>
    </cfRule>
    <cfRule type="expression" dxfId="32" priority="4" stopIfTrue="1">
      <formula>MOD(ROW(),2)&lt;&gt;0</formula>
    </cfRule>
  </conditionalFormatting>
  <conditionalFormatting sqref="A26:A54">
    <cfRule type="expression" dxfId="31" priority="5" stopIfTrue="1">
      <formula>MOD(ROW(),2)=0</formula>
    </cfRule>
    <cfRule type="expression" dxfId="30" priority="6" stopIfTrue="1">
      <formula>MOD(ROW(),2)&lt;&gt;0</formula>
    </cfRule>
  </conditionalFormatting>
  <conditionalFormatting sqref="B26:AC54">
    <cfRule type="expression" dxfId="29" priority="7" stopIfTrue="1">
      <formula>MOD(ROW(),2)=0</formula>
    </cfRule>
    <cfRule type="expression" dxfId="28"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3789-224E-42A9-BD83-280DB2D15CBF}">
  <sheetPr codeName="Sheet75"/>
  <dimension ref="A1:AC54"/>
  <sheetViews>
    <sheetView workbookViewId="0">
      <selection activeCell="A6" sqref="A6"/>
    </sheetView>
  </sheetViews>
  <sheetFormatPr defaultRowHeight="12.5" x14ac:dyDescent="0.25"/>
  <cols>
    <col min="1" max="1" width="31.54296875" customWidth="1"/>
    <col min="2" max="29" width="22.54296875" customWidth="1"/>
  </cols>
  <sheetData>
    <row r="1" spans="1:13" s="1" customFormat="1" ht="20" x14ac:dyDescent="0.4">
      <c r="A1" s="2" t="s">
        <v>0</v>
      </c>
    </row>
    <row r="2" spans="1:13" s="1" customFormat="1" ht="15.5" x14ac:dyDescent="0.35">
      <c r="A2" s="30" t="s">
        <v>1</v>
      </c>
      <c r="B2" s="3" t="str">
        <f>wb_title</f>
        <v>LGPS_S - Consolidated Factor Spreadsheet</v>
      </c>
    </row>
    <row r="3" spans="1:13" s="1" customFormat="1" ht="15.5" x14ac:dyDescent="0.35">
      <c r="A3" s="30" t="s">
        <v>2</v>
      </c>
      <c r="B3" s="3" t="str">
        <f>TABLE_FACTOR_TYPE_1 &amp; " - x-" &amp; TABLE_SERIES_NUMBER_1</f>
        <v>Additional survivor benefits - x-804</v>
      </c>
    </row>
    <row r="6" spans="1:13" x14ac:dyDescent="0.25">
      <c r="A6" s="40" t="s">
        <v>376</v>
      </c>
      <c r="B6" s="49" t="s">
        <v>377</v>
      </c>
      <c r="C6" s="49"/>
      <c r="D6" s="49"/>
      <c r="E6" s="49"/>
      <c r="F6" s="49"/>
      <c r="G6" s="49"/>
      <c r="H6" s="49"/>
      <c r="I6" s="49"/>
      <c r="J6" s="49"/>
      <c r="K6" s="49"/>
      <c r="L6" s="49"/>
      <c r="M6" s="49"/>
    </row>
    <row r="7" spans="1:13" x14ac:dyDescent="0.25">
      <c r="A7" s="40" t="s">
        <v>378</v>
      </c>
      <c r="B7" s="49" t="s">
        <v>188</v>
      </c>
      <c r="C7" s="49"/>
      <c r="D7" s="49"/>
      <c r="E7" s="49"/>
      <c r="F7" s="49"/>
      <c r="G7" s="49"/>
      <c r="H7" s="49"/>
      <c r="I7" s="49"/>
      <c r="J7" s="49"/>
      <c r="K7" s="49"/>
      <c r="L7" s="49"/>
      <c r="M7" s="49"/>
    </row>
    <row r="8" spans="1:13" x14ac:dyDescent="0.25">
      <c r="A8" s="40" t="s">
        <v>149</v>
      </c>
      <c r="B8" s="49" t="s">
        <v>162</v>
      </c>
      <c r="C8" s="49"/>
      <c r="D8" s="49"/>
      <c r="E8" s="49"/>
      <c r="F8" s="49"/>
      <c r="G8" s="49"/>
      <c r="H8" s="49"/>
      <c r="I8" s="49"/>
      <c r="J8" s="49"/>
      <c r="K8" s="49"/>
      <c r="L8" s="49"/>
      <c r="M8" s="49"/>
    </row>
    <row r="9" spans="1:13" x14ac:dyDescent="0.25">
      <c r="A9" s="40" t="s">
        <v>150</v>
      </c>
      <c r="B9" s="49" t="s">
        <v>359</v>
      </c>
      <c r="C9" s="49"/>
      <c r="D9" s="49"/>
      <c r="E9" s="49"/>
      <c r="F9" s="49"/>
      <c r="G9" s="49"/>
      <c r="H9" s="49"/>
      <c r="I9" s="49"/>
      <c r="J9" s="49"/>
      <c r="K9" s="49"/>
      <c r="L9" s="49"/>
      <c r="M9" s="49"/>
    </row>
    <row r="10" spans="1:13" x14ac:dyDescent="0.25">
      <c r="A10" s="40" t="s">
        <v>6</v>
      </c>
      <c r="B10" s="49" t="s">
        <v>366</v>
      </c>
      <c r="C10" s="49"/>
      <c r="D10" s="49"/>
      <c r="E10" s="49"/>
      <c r="F10" s="49"/>
      <c r="G10" s="49"/>
      <c r="H10" s="49"/>
      <c r="I10" s="49"/>
      <c r="J10" s="49"/>
      <c r="K10" s="49"/>
      <c r="L10" s="49"/>
      <c r="M10" s="49"/>
    </row>
    <row r="11" spans="1:13" x14ac:dyDescent="0.25">
      <c r="A11" s="40" t="s">
        <v>151</v>
      </c>
      <c r="B11" s="49" t="s">
        <v>170</v>
      </c>
      <c r="C11" s="49"/>
      <c r="D11" s="49"/>
      <c r="E11" s="49"/>
      <c r="F11" s="49"/>
      <c r="G11" s="49"/>
      <c r="H11" s="49"/>
      <c r="I11" s="49"/>
      <c r="J11" s="49"/>
      <c r="K11" s="49"/>
      <c r="L11" s="49"/>
      <c r="M11" s="49"/>
    </row>
    <row r="12" spans="1:13" x14ac:dyDescent="0.25">
      <c r="A12" s="40" t="s">
        <v>152</v>
      </c>
      <c r="B12" s="49" t="s">
        <v>313</v>
      </c>
      <c r="C12" s="49"/>
      <c r="D12" s="49"/>
      <c r="E12" s="49"/>
      <c r="F12" s="49"/>
      <c r="G12" s="49"/>
      <c r="H12" s="49"/>
      <c r="I12" s="49"/>
      <c r="J12" s="49"/>
      <c r="K12" s="49"/>
      <c r="L12" s="49"/>
      <c r="M12" s="49"/>
    </row>
    <row r="13" spans="1:13" x14ac:dyDescent="0.25">
      <c r="A13" s="40" t="s">
        <v>379</v>
      </c>
      <c r="B13" s="49">
        <v>0</v>
      </c>
      <c r="C13" s="49"/>
      <c r="D13" s="49"/>
      <c r="E13" s="49"/>
      <c r="F13" s="49"/>
      <c r="G13" s="49"/>
      <c r="H13" s="49"/>
      <c r="I13" s="49"/>
      <c r="J13" s="49"/>
      <c r="K13" s="49"/>
      <c r="L13" s="49"/>
      <c r="M13" s="49"/>
    </row>
    <row r="14" spans="1:13" x14ac:dyDescent="0.25">
      <c r="A14" s="40" t="s">
        <v>154</v>
      </c>
      <c r="B14" s="49">
        <v>804</v>
      </c>
      <c r="C14" s="49"/>
      <c r="D14" s="49"/>
      <c r="E14" s="49"/>
      <c r="F14" s="49"/>
      <c r="G14" s="49"/>
      <c r="H14" s="49"/>
      <c r="I14" s="49"/>
      <c r="J14" s="49"/>
      <c r="K14" s="49"/>
      <c r="L14" s="49"/>
      <c r="M14" s="49"/>
    </row>
    <row r="15" spans="1:13" x14ac:dyDescent="0.25">
      <c r="A15" s="40" t="s">
        <v>380</v>
      </c>
      <c r="B15" s="49" t="s">
        <v>367</v>
      </c>
      <c r="C15" s="49"/>
      <c r="D15" s="49"/>
      <c r="E15" s="49"/>
      <c r="F15" s="49"/>
      <c r="G15" s="49"/>
      <c r="H15" s="49"/>
      <c r="I15" s="49"/>
      <c r="J15" s="49"/>
      <c r="K15" s="49"/>
      <c r="L15" s="49"/>
      <c r="M15" s="49"/>
    </row>
    <row r="16" spans="1:13" x14ac:dyDescent="0.25">
      <c r="A16" s="40" t="s">
        <v>156</v>
      </c>
      <c r="B16" s="49" t="s">
        <v>326</v>
      </c>
      <c r="C16" s="49"/>
      <c r="D16" s="49"/>
      <c r="E16" s="49"/>
      <c r="F16" s="49"/>
      <c r="G16" s="49"/>
      <c r="H16" s="49"/>
      <c r="I16" s="49"/>
      <c r="J16" s="49"/>
      <c r="K16" s="49"/>
      <c r="L16" s="49"/>
      <c r="M16" s="49"/>
    </row>
    <row r="17" spans="1:29" x14ac:dyDescent="0.25">
      <c r="A17" s="41" t="s">
        <v>381</v>
      </c>
      <c r="B17" s="49"/>
      <c r="C17" s="49"/>
      <c r="D17" s="49"/>
      <c r="E17" s="49"/>
      <c r="F17" s="49"/>
      <c r="G17" s="49"/>
      <c r="H17" s="49"/>
      <c r="I17" s="49"/>
      <c r="J17" s="49"/>
      <c r="K17" s="49"/>
      <c r="L17" s="49"/>
      <c r="M17" s="49"/>
    </row>
    <row r="18" spans="1:29" x14ac:dyDescent="0.25">
      <c r="A18" s="40" t="s">
        <v>158</v>
      </c>
      <c r="B18" s="50">
        <v>45195</v>
      </c>
      <c r="C18" s="50"/>
      <c r="D18" s="50"/>
      <c r="E18" s="50"/>
      <c r="F18" s="50"/>
      <c r="G18" s="50"/>
      <c r="H18" s="50"/>
      <c r="I18" s="50"/>
      <c r="J18" s="50"/>
      <c r="K18" s="50"/>
      <c r="L18" s="50"/>
      <c r="M18" s="50"/>
    </row>
    <row r="19" spans="1:29" x14ac:dyDescent="0.25">
      <c r="A19" s="40" t="s">
        <v>159</v>
      </c>
      <c r="B19" s="49"/>
      <c r="C19" s="49"/>
      <c r="D19" s="49"/>
      <c r="E19" s="49"/>
      <c r="F19" s="49"/>
      <c r="G19" s="49"/>
      <c r="H19" s="49"/>
      <c r="I19" s="49"/>
      <c r="J19" s="49"/>
      <c r="K19" s="49"/>
      <c r="L19" s="49"/>
      <c r="M19" s="49"/>
    </row>
    <row r="20" spans="1:29" x14ac:dyDescent="0.25">
      <c r="A20" s="40" t="s">
        <v>160</v>
      </c>
      <c r="B20" s="49" t="s">
        <v>169</v>
      </c>
      <c r="C20" s="49"/>
      <c r="D20" s="49"/>
      <c r="E20" s="49"/>
      <c r="F20" s="49"/>
      <c r="G20" s="49"/>
      <c r="H20" s="49"/>
      <c r="I20" s="49"/>
      <c r="J20" s="49"/>
      <c r="K20" s="49"/>
      <c r="L20" s="49"/>
      <c r="M20" s="49"/>
    </row>
    <row r="21" spans="1:29" x14ac:dyDescent="0.25">
      <c r="A21" s="40" t="s">
        <v>382</v>
      </c>
      <c r="B21" s="49" t="s">
        <v>85</v>
      </c>
      <c r="C21" s="49"/>
      <c r="D21" s="49"/>
      <c r="E21" s="49"/>
      <c r="F21" s="49"/>
      <c r="G21" s="49"/>
      <c r="H21" s="49"/>
      <c r="I21" s="49"/>
      <c r="J21" s="49"/>
      <c r="K21" s="49"/>
      <c r="L21" s="49"/>
      <c r="M21" s="49"/>
    </row>
    <row r="23" spans="1:29" x14ac:dyDescent="0.25">
      <c r="A23" s="23" t="str">
        <f>HYPERLINK("#'Factor List'!A1", "Back to Factor List")</f>
        <v>Back to Factor List</v>
      </c>
      <c r="B23" s="23" t="str">
        <f>HYPERLINK("#'Assumptions'!A1", "Assumptions")</f>
        <v>Assumptions</v>
      </c>
    </row>
    <row r="26" spans="1:29" s="57" customFormat="1" ht="26" x14ac:dyDescent="0.25">
      <c r="A26" s="56" t="s">
        <v>383</v>
      </c>
      <c r="B26" s="56" t="s">
        <v>534</v>
      </c>
      <c r="C26" s="56" t="s">
        <v>535</v>
      </c>
      <c r="D26" s="56" t="s">
        <v>536</v>
      </c>
      <c r="E26" s="56" t="s">
        <v>537</v>
      </c>
      <c r="F26" s="56" t="s">
        <v>538</v>
      </c>
      <c r="G26" s="56" t="s">
        <v>539</v>
      </c>
      <c r="H26" s="56" t="s">
        <v>540</v>
      </c>
      <c r="I26" s="56" t="s">
        <v>541</v>
      </c>
      <c r="J26" s="56" t="s">
        <v>542</v>
      </c>
      <c r="K26" s="56" t="s">
        <v>543</v>
      </c>
      <c r="L26" s="56" t="s">
        <v>544</v>
      </c>
      <c r="M26" s="56" t="s">
        <v>545</v>
      </c>
      <c r="N26" s="56" t="s">
        <v>546</v>
      </c>
      <c r="O26" s="56" t="s">
        <v>547</v>
      </c>
      <c r="P26" s="56" t="s">
        <v>548</v>
      </c>
      <c r="Q26" s="56" t="s">
        <v>549</v>
      </c>
      <c r="R26" s="56" t="s">
        <v>550</v>
      </c>
      <c r="S26" s="56" t="s">
        <v>551</v>
      </c>
      <c r="T26" s="56" t="s">
        <v>552</v>
      </c>
      <c r="U26" s="56" t="s">
        <v>553</v>
      </c>
      <c r="V26" s="56" t="s">
        <v>554</v>
      </c>
      <c r="W26" s="56" t="s">
        <v>555</v>
      </c>
      <c r="X26" s="56" t="s">
        <v>556</v>
      </c>
      <c r="Y26" s="56" t="s">
        <v>557</v>
      </c>
      <c r="Z26" s="56" t="s">
        <v>558</v>
      </c>
      <c r="AA26" s="56" t="s">
        <v>559</v>
      </c>
      <c r="AB26" s="56" t="s">
        <v>560</v>
      </c>
      <c r="AC26" s="56" t="s">
        <v>561</v>
      </c>
    </row>
    <row r="27" spans="1:29" x14ac:dyDescent="0.25">
      <c r="A27" s="43">
        <v>37</v>
      </c>
      <c r="B27" s="48">
        <v>2.64E-2</v>
      </c>
      <c r="C27" s="48">
        <v>1.32E-2</v>
      </c>
      <c r="D27" s="48">
        <v>8.8000000000000005E-3</v>
      </c>
      <c r="E27" s="48">
        <v>6.6E-3</v>
      </c>
      <c r="F27" s="48">
        <v>5.1999999999999998E-3</v>
      </c>
      <c r="G27" s="48">
        <v>4.4000000000000003E-3</v>
      </c>
      <c r="H27" s="48">
        <v>3.7000000000000002E-3</v>
      </c>
      <c r="I27" s="48">
        <v>3.3E-3</v>
      </c>
      <c r="J27" s="48">
        <v>2.8999999999999998E-3</v>
      </c>
      <c r="K27" s="48">
        <v>2.5999999999999999E-3</v>
      </c>
      <c r="L27" s="48">
        <v>2.3999999999999998E-3</v>
      </c>
      <c r="M27" s="48">
        <v>2.2000000000000001E-3</v>
      </c>
      <c r="N27" s="48">
        <v>2E-3</v>
      </c>
      <c r="O27" s="48">
        <v>1.9E-3</v>
      </c>
      <c r="P27" s="48">
        <v>1.6999999999999999E-3</v>
      </c>
      <c r="Q27" s="48">
        <v>1.6000000000000001E-3</v>
      </c>
      <c r="R27" s="48">
        <v>1.5E-3</v>
      </c>
      <c r="S27" s="48">
        <v>1.4E-3</v>
      </c>
      <c r="T27" s="48">
        <v>1.4E-3</v>
      </c>
      <c r="U27" s="48">
        <v>1.2999999999999999E-3</v>
      </c>
      <c r="V27" s="48">
        <v>1.1999999999999999E-3</v>
      </c>
      <c r="W27" s="48">
        <v>1.1999999999999999E-3</v>
      </c>
      <c r="X27" s="48">
        <v>1.1000000000000001E-3</v>
      </c>
      <c r="Y27" s="48">
        <v>1.1000000000000001E-3</v>
      </c>
      <c r="Z27" s="48">
        <v>1.1000000000000001E-3</v>
      </c>
      <c r="AA27" s="48">
        <v>1E-3</v>
      </c>
      <c r="AB27" s="48">
        <v>1E-3</v>
      </c>
      <c r="AC27" s="48">
        <v>8.9999999999999998E-4</v>
      </c>
    </row>
    <row r="28" spans="1:29" x14ac:dyDescent="0.25">
      <c r="A28" s="43">
        <v>38</v>
      </c>
      <c r="B28" s="48">
        <v>2.6200000000000001E-2</v>
      </c>
      <c r="C28" s="48">
        <v>1.3100000000000001E-2</v>
      </c>
      <c r="D28" s="48">
        <v>8.6999999999999994E-3</v>
      </c>
      <c r="E28" s="48">
        <v>6.4999999999999997E-3</v>
      </c>
      <c r="F28" s="48">
        <v>5.1999999999999998E-3</v>
      </c>
      <c r="G28" s="48">
        <v>4.3E-3</v>
      </c>
      <c r="H28" s="48">
        <v>3.7000000000000002E-3</v>
      </c>
      <c r="I28" s="48">
        <v>3.2000000000000002E-3</v>
      </c>
      <c r="J28" s="48">
        <v>2.8999999999999998E-3</v>
      </c>
      <c r="K28" s="48">
        <v>2.5999999999999999E-3</v>
      </c>
      <c r="L28" s="48">
        <v>2.3999999999999998E-3</v>
      </c>
      <c r="M28" s="48">
        <v>2.2000000000000001E-3</v>
      </c>
      <c r="N28" s="48">
        <v>2E-3</v>
      </c>
      <c r="O28" s="48">
        <v>1.8E-3</v>
      </c>
      <c r="P28" s="48">
        <v>1.6999999999999999E-3</v>
      </c>
      <c r="Q28" s="48">
        <v>1.6000000000000001E-3</v>
      </c>
      <c r="R28" s="48">
        <v>1.5E-3</v>
      </c>
      <c r="S28" s="48">
        <v>1.4E-3</v>
      </c>
      <c r="T28" s="48">
        <v>1.4E-3</v>
      </c>
      <c r="U28" s="48">
        <v>1.2999999999999999E-3</v>
      </c>
      <c r="V28" s="48">
        <v>1.1999999999999999E-3</v>
      </c>
      <c r="W28" s="48">
        <v>1.1999999999999999E-3</v>
      </c>
      <c r="X28" s="48">
        <v>1.1000000000000001E-3</v>
      </c>
      <c r="Y28" s="48">
        <v>1.1000000000000001E-3</v>
      </c>
      <c r="Z28" s="48">
        <v>1.1000000000000001E-3</v>
      </c>
      <c r="AA28" s="48">
        <v>1E-3</v>
      </c>
      <c r="AB28" s="48">
        <v>1E-3</v>
      </c>
      <c r="AC28" s="48" t="s">
        <v>562</v>
      </c>
    </row>
    <row r="29" spans="1:29" x14ac:dyDescent="0.25">
      <c r="A29" s="43">
        <v>39</v>
      </c>
      <c r="B29" s="48">
        <v>2.5999999999999999E-2</v>
      </c>
      <c r="C29" s="48">
        <v>1.2999999999999999E-2</v>
      </c>
      <c r="D29" s="48">
        <v>8.6E-3</v>
      </c>
      <c r="E29" s="48">
        <v>6.4999999999999997E-3</v>
      </c>
      <c r="F29" s="48">
        <v>5.1999999999999998E-3</v>
      </c>
      <c r="G29" s="48">
        <v>4.3E-3</v>
      </c>
      <c r="H29" s="48">
        <v>3.7000000000000002E-3</v>
      </c>
      <c r="I29" s="48">
        <v>3.2000000000000002E-3</v>
      </c>
      <c r="J29" s="48">
        <v>2.8999999999999998E-3</v>
      </c>
      <c r="K29" s="48">
        <v>2.5999999999999999E-3</v>
      </c>
      <c r="L29" s="48">
        <v>2.3E-3</v>
      </c>
      <c r="M29" s="48">
        <v>2.0999999999999999E-3</v>
      </c>
      <c r="N29" s="48">
        <v>2E-3</v>
      </c>
      <c r="O29" s="48">
        <v>1.8E-3</v>
      </c>
      <c r="P29" s="48">
        <v>1.6999999999999999E-3</v>
      </c>
      <c r="Q29" s="48">
        <v>1.6000000000000001E-3</v>
      </c>
      <c r="R29" s="48">
        <v>1.5E-3</v>
      </c>
      <c r="S29" s="48">
        <v>1.4E-3</v>
      </c>
      <c r="T29" s="48">
        <v>1.4E-3</v>
      </c>
      <c r="U29" s="48">
        <v>1.2999999999999999E-3</v>
      </c>
      <c r="V29" s="48">
        <v>1.1999999999999999E-3</v>
      </c>
      <c r="W29" s="48">
        <v>1.1999999999999999E-3</v>
      </c>
      <c r="X29" s="48">
        <v>1.1000000000000001E-3</v>
      </c>
      <c r="Y29" s="48">
        <v>1.1000000000000001E-3</v>
      </c>
      <c r="Z29" s="48">
        <v>1.1000000000000001E-3</v>
      </c>
      <c r="AA29" s="48">
        <v>1E-3</v>
      </c>
      <c r="AB29" s="48" t="s">
        <v>562</v>
      </c>
      <c r="AC29" s="48" t="s">
        <v>562</v>
      </c>
    </row>
    <row r="30" spans="1:29" x14ac:dyDescent="0.25">
      <c r="A30" s="43">
        <v>40</v>
      </c>
      <c r="B30" s="48">
        <v>2.58E-2</v>
      </c>
      <c r="C30" s="48">
        <v>1.29E-2</v>
      </c>
      <c r="D30" s="48">
        <v>8.6E-3</v>
      </c>
      <c r="E30" s="48">
        <v>6.4000000000000003E-3</v>
      </c>
      <c r="F30" s="48">
        <v>5.1000000000000004E-3</v>
      </c>
      <c r="G30" s="48">
        <v>4.3E-3</v>
      </c>
      <c r="H30" s="48">
        <v>3.7000000000000002E-3</v>
      </c>
      <c r="I30" s="48">
        <v>3.2000000000000002E-3</v>
      </c>
      <c r="J30" s="48">
        <v>2.8E-3</v>
      </c>
      <c r="K30" s="48">
        <v>2.5999999999999999E-3</v>
      </c>
      <c r="L30" s="48">
        <v>2.3E-3</v>
      </c>
      <c r="M30" s="48">
        <v>2.0999999999999999E-3</v>
      </c>
      <c r="N30" s="48">
        <v>2E-3</v>
      </c>
      <c r="O30" s="48">
        <v>1.8E-3</v>
      </c>
      <c r="P30" s="48">
        <v>1.6999999999999999E-3</v>
      </c>
      <c r="Q30" s="48">
        <v>1.6000000000000001E-3</v>
      </c>
      <c r="R30" s="48">
        <v>1.5E-3</v>
      </c>
      <c r="S30" s="48">
        <v>1.4E-3</v>
      </c>
      <c r="T30" s="48">
        <v>1.4E-3</v>
      </c>
      <c r="U30" s="48">
        <v>1.2999999999999999E-3</v>
      </c>
      <c r="V30" s="48">
        <v>1.1999999999999999E-3</v>
      </c>
      <c r="W30" s="48">
        <v>1.1999999999999999E-3</v>
      </c>
      <c r="X30" s="48">
        <v>1.1000000000000001E-3</v>
      </c>
      <c r="Y30" s="48">
        <v>1.1000000000000001E-3</v>
      </c>
      <c r="Z30" s="48">
        <v>1E-3</v>
      </c>
      <c r="AA30" s="48" t="s">
        <v>562</v>
      </c>
      <c r="AB30" s="48" t="s">
        <v>562</v>
      </c>
      <c r="AC30" s="48" t="s">
        <v>562</v>
      </c>
    </row>
    <row r="31" spans="1:29" x14ac:dyDescent="0.25">
      <c r="A31" s="43">
        <v>41</v>
      </c>
      <c r="B31" s="48">
        <v>2.5600000000000001E-2</v>
      </c>
      <c r="C31" s="48">
        <v>1.2800000000000001E-2</v>
      </c>
      <c r="D31" s="48">
        <v>8.5000000000000006E-3</v>
      </c>
      <c r="E31" s="48">
        <v>6.4000000000000003E-3</v>
      </c>
      <c r="F31" s="48">
        <v>5.1000000000000004E-3</v>
      </c>
      <c r="G31" s="48">
        <v>4.1999999999999997E-3</v>
      </c>
      <c r="H31" s="48">
        <v>3.5999999999999999E-3</v>
      </c>
      <c r="I31" s="48">
        <v>3.2000000000000002E-3</v>
      </c>
      <c r="J31" s="48">
        <v>2.8E-3</v>
      </c>
      <c r="K31" s="48">
        <v>2.5000000000000001E-3</v>
      </c>
      <c r="L31" s="48">
        <v>2.3E-3</v>
      </c>
      <c r="M31" s="48">
        <v>2.0999999999999999E-3</v>
      </c>
      <c r="N31" s="48">
        <v>2E-3</v>
      </c>
      <c r="O31" s="48">
        <v>1.8E-3</v>
      </c>
      <c r="P31" s="48">
        <v>1.6999999999999999E-3</v>
      </c>
      <c r="Q31" s="48">
        <v>1.6000000000000001E-3</v>
      </c>
      <c r="R31" s="48">
        <v>1.5E-3</v>
      </c>
      <c r="S31" s="48">
        <v>1.4E-3</v>
      </c>
      <c r="T31" s="48">
        <v>1.4E-3</v>
      </c>
      <c r="U31" s="48">
        <v>1.2999999999999999E-3</v>
      </c>
      <c r="V31" s="48">
        <v>1.1999999999999999E-3</v>
      </c>
      <c r="W31" s="48">
        <v>1.1999999999999999E-3</v>
      </c>
      <c r="X31" s="48">
        <v>1.1000000000000001E-3</v>
      </c>
      <c r="Y31" s="48">
        <v>1.1000000000000001E-3</v>
      </c>
      <c r="Z31" s="48" t="s">
        <v>562</v>
      </c>
      <c r="AA31" s="48" t="s">
        <v>562</v>
      </c>
      <c r="AB31" s="48" t="s">
        <v>562</v>
      </c>
      <c r="AC31" s="48" t="s">
        <v>562</v>
      </c>
    </row>
    <row r="32" spans="1:29" x14ac:dyDescent="0.25">
      <c r="A32" s="43">
        <v>42</v>
      </c>
      <c r="B32" s="48">
        <v>2.5399999999999999E-2</v>
      </c>
      <c r="C32" s="48">
        <v>1.2699999999999999E-2</v>
      </c>
      <c r="D32" s="48">
        <v>8.5000000000000006E-3</v>
      </c>
      <c r="E32" s="48">
        <v>6.3E-3</v>
      </c>
      <c r="F32" s="48">
        <v>5.1000000000000004E-3</v>
      </c>
      <c r="G32" s="48">
        <v>4.1999999999999997E-3</v>
      </c>
      <c r="H32" s="48">
        <v>3.5999999999999999E-3</v>
      </c>
      <c r="I32" s="48">
        <v>3.2000000000000002E-3</v>
      </c>
      <c r="J32" s="48">
        <v>2.8E-3</v>
      </c>
      <c r="K32" s="48">
        <v>2.5000000000000001E-3</v>
      </c>
      <c r="L32" s="48">
        <v>2.3E-3</v>
      </c>
      <c r="M32" s="48">
        <v>2.0999999999999999E-3</v>
      </c>
      <c r="N32" s="48">
        <v>2E-3</v>
      </c>
      <c r="O32" s="48">
        <v>1.8E-3</v>
      </c>
      <c r="P32" s="48">
        <v>1.6999999999999999E-3</v>
      </c>
      <c r="Q32" s="48">
        <v>1.6000000000000001E-3</v>
      </c>
      <c r="R32" s="48">
        <v>1.5E-3</v>
      </c>
      <c r="S32" s="48">
        <v>1.4E-3</v>
      </c>
      <c r="T32" s="48">
        <v>1.4E-3</v>
      </c>
      <c r="U32" s="48">
        <v>1.2999999999999999E-3</v>
      </c>
      <c r="V32" s="48">
        <v>1.1999999999999999E-3</v>
      </c>
      <c r="W32" s="48">
        <v>1.1999999999999999E-3</v>
      </c>
      <c r="X32" s="48">
        <v>1.1000000000000001E-3</v>
      </c>
      <c r="Y32" s="48" t="s">
        <v>562</v>
      </c>
      <c r="Z32" s="48" t="s">
        <v>562</v>
      </c>
      <c r="AA32" s="48" t="s">
        <v>562</v>
      </c>
      <c r="AB32" s="48" t="s">
        <v>562</v>
      </c>
      <c r="AC32" s="48" t="s">
        <v>562</v>
      </c>
    </row>
    <row r="33" spans="1:29" x14ac:dyDescent="0.25">
      <c r="A33" s="43">
        <v>43</v>
      </c>
      <c r="B33" s="48">
        <v>2.52E-2</v>
      </c>
      <c r="C33" s="48">
        <v>1.26E-2</v>
      </c>
      <c r="D33" s="48">
        <v>8.3999999999999995E-3</v>
      </c>
      <c r="E33" s="48">
        <v>6.3E-3</v>
      </c>
      <c r="F33" s="48">
        <v>5.0000000000000001E-3</v>
      </c>
      <c r="G33" s="48">
        <v>4.1999999999999997E-3</v>
      </c>
      <c r="H33" s="48">
        <v>3.5999999999999999E-3</v>
      </c>
      <c r="I33" s="48">
        <v>3.0999999999999999E-3</v>
      </c>
      <c r="J33" s="48">
        <v>2.8E-3</v>
      </c>
      <c r="K33" s="48">
        <v>2.5000000000000001E-3</v>
      </c>
      <c r="L33" s="48">
        <v>2.3E-3</v>
      </c>
      <c r="M33" s="48">
        <v>2.0999999999999999E-3</v>
      </c>
      <c r="N33" s="48">
        <v>1.9E-3</v>
      </c>
      <c r="O33" s="48">
        <v>1.8E-3</v>
      </c>
      <c r="P33" s="48">
        <v>1.6999999999999999E-3</v>
      </c>
      <c r="Q33" s="48">
        <v>1.6000000000000001E-3</v>
      </c>
      <c r="R33" s="48">
        <v>1.5E-3</v>
      </c>
      <c r="S33" s="48">
        <v>1.4E-3</v>
      </c>
      <c r="T33" s="48">
        <v>1.4E-3</v>
      </c>
      <c r="U33" s="48">
        <v>1.2999999999999999E-3</v>
      </c>
      <c r="V33" s="48">
        <v>1.1999999999999999E-3</v>
      </c>
      <c r="W33" s="48">
        <v>1.1999999999999999E-3</v>
      </c>
      <c r="X33" s="48" t="s">
        <v>562</v>
      </c>
      <c r="Y33" s="48" t="s">
        <v>562</v>
      </c>
      <c r="Z33" s="48" t="s">
        <v>562</v>
      </c>
      <c r="AA33" s="48" t="s">
        <v>562</v>
      </c>
      <c r="AB33" s="48" t="s">
        <v>562</v>
      </c>
      <c r="AC33" s="48" t="s">
        <v>562</v>
      </c>
    </row>
    <row r="34" spans="1:29" x14ac:dyDescent="0.25">
      <c r="A34" s="43">
        <v>44</v>
      </c>
      <c r="B34" s="48">
        <v>2.5000000000000001E-2</v>
      </c>
      <c r="C34" s="48">
        <v>1.2500000000000001E-2</v>
      </c>
      <c r="D34" s="48">
        <v>8.3000000000000001E-3</v>
      </c>
      <c r="E34" s="48">
        <v>6.1999999999999998E-3</v>
      </c>
      <c r="F34" s="48">
        <v>5.0000000000000001E-3</v>
      </c>
      <c r="G34" s="48">
        <v>4.1999999999999997E-3</v>
      </c>
      <c r="H34" s="48">
        <v>3.5999999999999999E-3</v>
      </c>
      <c r="I34" s="48">
        <v>3.0999999999999999E-3</v>
      </c>
      <c r="J34" s="48">
        <v>2.8E-3</v>
      </c>
      <c r="K34" s="48">
        <v>2.5000000000000001E-3</v>
      </c>
      <c r="L34" s="48">
        <v>2.3E-3</v>
      </c>
      <c r="M34" s="48">
        <v>2.0999999999999999E-3</v>
      </c>
      <c r="N34" s="48">
        <v>1.9E-3</v>
      </c>
      <c r="O34" s="48">
        <v>1.8E-3</v>
      </c>
      <c r="P34" s="48">
        <v>1.6999999999999999E-3</v>
      </c>
      <c r="Q34" s="48">
        <v>1.6000000000000001E-3</v>
      </c>
      <c r="R34" s="48">
        <v>1.5E-3</v>
      </c>
      <c r="S34" s="48">
        <v>1.4E-3</v>
      </c>
      <c r="T34" s="48">
        <v>1.4E-3</v>
      </c>
      <c r="U34" s="48">
        <v>1.2999999999999999E-3</v>
      </c>
      <c r="V34" s="48">
        <v>1.1999999999999999E-3</v>
      </c>
      <c r="W34" s="48" t="s">
        <v>562</v>
      </c>
      <c r="X34" s="48" t="s">
        <v>562</v>
      </c>
      <c r="Y34" s="48" t="s">
        <v>562</v>
      </c>
      <c r="Z34" s="48" t="s">
        <v>562</v>
      </c>
      <c r="AA34" s="48" t="s">
        <v>562</v>
      </c>
      <c r="AB34" s="48" t="s">
        <v>562</v>
      </c>
      <c r="AC34" s="48" t="s">
        <v>562</v>
      </c>
    </row>
    <row r="35" spans="1:29" x14ac:dyDescent="0.25">
      <c r="A35" s="43">
        <v>45</v>
      </c>
      <c r="B35" s="48">
        <v>2.4799999999999999E-2</v>
      </c>
      <c r="C35" s="48">
        <v>1.24E-2</v>
      </c>
      <c r="D35" s="48">
        <v>8.3000000000000001E-3</v>
      </c>
      <c r="E35" s="48">
        <v>6.1999999999999998E-3</v>
      </c>
      <c r="F35" s="48">
        <v>5.0000000000000001E-3</v>
      </c>
      <c r="G35" s="48">
        <v>4.1000000000000003E-3</v>
      </c>
      <c r="H35" s="48">
        <v>3.5000000000000001E-3</v>
      </c>
      <c r="I35" s="48">
        <v>3.0999999999999999E-3</v>
      </c>
      <c r="J35" s="48">
        <v>2.8E-3</v>
      </c>
      <c r="K35" s="48">
        <v>2.5000000000000001E-3</v>
      </c>
      <c r="L35" s="48">
        <v>2.3E-3</v>
      </c>
      <c r="M35" s="48">
        <v>2.0999999999999999E-3</v>
      </c>
      <c r="N35" s="48">
        <v>1.9E-3</v>
      </c>
      <c r="O35" s="48">
        <v>1.8E-3</v>
      </c>
      <c r="P35" s="48">
        <v>1.6999999999999999E-3</v>
      </c>
      <c r="Q35" s="48">
        <v>1.6000000000000001E-3</v>
      </c>
      <c r="R35" s="48">
        <v>1.5E-3</v>
      </c>
      <c r="S35" s="48">
        <v>1.4E-3</v>
      </c>
      <c r="T35" s="48">
        <v>1.4E-3</v>
      </c>
      <c r="U35" s="48">
        <v>1.2999999999999999E-3</v>
      </c>
      <c r="V35" s="48" t="s">
        <v>562</v>
      </c>
      <c r="W35" s="48" t="s">
        <v>562</v>
      </c>
      <c r="X35" s="48" t="s">
        <v>562</v>
      </c>
      <c r="Y35" s="48" t="s">
        <v>562</v>
      </c>
      <c r="Z35" s="48" t="s">
        <v>562</v>
      </c>
      <c r="AA35" s="48" t="s">
        <v>562</v>
      </c>
      <c r="AB35" s="48" t="s">
        <v>562</v>
      </c>
      <c r="AC35" s="48" t="s">
        <v>562</v>
      </c>
    </row>
    <row r="36" spans="1:29" x14ac:dyDescent="0.25">
      <c r="A36" s="43">
        <v>46</v>
      </c>
      <c r="B36" s="48">
        <v>2.46E-2</v>
      </c>
      <c r="C36" s="48">
        <v>1.23E-2</v>
      </c>
      <c r="D36" s="48">
        <v>8.2000000000000007E-3</v>
      </c>
      <c r="E36" s="48">
        <v>6.1999999999999998E-3</v>
      </c>
      <c r="F36" s="48">
        <v>4.8999999999999998E-3</v>
      </c>
      <c r="G36" s="48">
        <v>4.1000000000000003E-3</v>
      </c>
      <c r="H36" s="48">
        <v>3.5000000000000001E-3</v>
      </c>
      <c r="I36" s="48">
        <v>3.0999999999999999E-3</v>
      </c>
      <c r="J36" s="48">
        <v>2.8E-3</v>
      </c>
      <c r="K36" s="48">
        <v>2.5000000000000001E-3</v>
      </c>
      <c r="L36" s="48">
        <v>2.3E-3</v>
      </c>
      <c r="M36" s="48">
        <v>2.0999999999999999E-3</v>
      </c>
      <c r="N36" s="48">
        <v>1.9E-3</v>
      </c>
      <c r="O36" s="48">
        <v>1.8E-3</v>
      </c>
      <c r="P36" s="48">
        <v>1.6999999999999999E-3</v>
      </c>
      <c r="Q36" s="48">
        <v>1.6000000000000001E-3</v>
      </c>
      <c r="R36" s="48">
        <v>1.5E-3</v>
      </c>
      <c r="S36" s="48">
        <v>1.4E-3</v>
      </c>
      <c r="T36" s="48">
        <v>1.2999999999999999E-3</v>
      </c>
      <c r="U36" s="48" t="s">
        <v>562</v>
      </c>
      <c r="V36" s="48" t="s">
        <v>562</v>
      </c>
      <c r="W36" s="48" t="s">
        <v>562</v>
      </c>
      <c r="X36" s="48" t="s">
        <v>562</v>
      </c>
      <c r="Y36" s="48" t="s">
        <v>562</v>
      </c>
      <c r="Z36" s="48" t="s">
        <v>562</v>
      </c>
      <c r="AA36" s="48" t="s">
        <v>562</v>
      </c>
      <c r="AB36" s="48" t="s">
        <v>562</v>
      </c>
      <c r="AC36" s="48" t="s">
        <v>562</v>
      </c>
    </row>
    <row r="37" spans="1:29" x14ac:dyDescent="0.25">
      <c r="A37" s="43">
        <v>47</v>
      </c>
      <c r="B37" s="48">
        <v>2.4400000000000002E-2</v>
      </c>
      <c r="C37" s="48">
        <v>1.2200000000000001E-2</v>
      </c>
      <c r="D37" s="48">
        <v>8.0999999999999996E-3</v>
      </c>
      <c r="E37" s="48">
        <v>6.1000000000000004E-3</v>
      </c>
      <c r="F37" s="48">
        <v>4.8999999999999998E-3</v>
      </c>
      <c r="G37" s="48">
        <v>4.1000000000000003E-3</v>
      </c>
      <c r="H37" s="48">
        <v>3.5000000000000001E-3</v>
      </c>
      <c r="I37" s="48">
        <v>3.0999999999999999E-3</v>
      </c>
      <c r="J37" s="48">
        <v>2.7000000000000001E-3</v>
      </c>
      <c r="K37" s="48">
        <v>2.5000000000000001E-3</v>
      </c>
      <c r="L37" s="48">
        <v>2.3E-3</v>
      </c>
      <c r="M37" s="48">
        <v>2.0999999999999999E-3</v>
      </c>
      <c r="N37" s="48">
        <v>1.9E-3</v>
      </c>
      <c r="O37" s="48">
        <v>1.8E-3</v>
      </c>
      <c r="P37" s="48">
        <v>1.6999999999999999E-3</v>
      </c>
      <c r="Q37" s="48">
        <v>1.6000000000000001E-3</v>
      </c>
      <c r="R37" s="48">
        <v>1.5E-3</v>
      </c>
      <c r="S37" s="48">
        <v>1.4E-3</v>
      </c>
      <c r="T37" s="48" t="s">
        <v>562</v>
      </c>
      <c r="U37" s="48" t="s">
        <v>562</v>
      </c>
      <c r="V37" s="48" t="s">
        <v>562</v>
      </c>
      <c r="W37" s="48" t="s">
        <v>562</v>
      </c>
      <c r="X37" s="48" t="s">
        <v>562</v>
      </c>
      <c r="Y37" s="48" t="s">
        <v>562</v>
      </c>
      <c r="Z37" s="48" t="s">
        <v>562</v>
      </c>
      <c r="AA37" s="48" t="s">
        <v>562</v>
      </c>
      <c r="AB37" s="48" t="s">
        <v>562</v>
      </c>
      <c r="AC37" s="48" t="s">
        <v>562</v>
      </c>
    </row>
    <row r="38" spans="1:29" x14ac:dyDescent="0.25">
      <c r="A38" s="43">
        <v>48</v>
      </c>
      <c r="B38" s="48">
        <v>2.4199999999999999E-2</v>
      </c>
      <c r="C38" s="48">
        <v>1.21E-2</v>
      </c>
      <c r="D38" s="48">
        <v>8.0999999999999996E-3</v>
      </c>
      <c r="E38" s="48">
        <v>6.1000000000000004E-3</v>
      </c>
      <c r="F38" s="48">
        <v>4.8999999999999998E-3</v>
      </c>
      <c r="G38" s="48">
        <v>4.1000000000000003E-3</v>
      </c>
      <c r="H38" s="48">
        <v>3.5000000000000001E-3</v>
      </c>
      <c r="I38" s="48">
        <v>3.0999999999999999E-3</v>
      </c>
      <c r="J38" s="48">
        <v>2.7000000000000001E-3</v>
      </c>
      <c r="K38" s="48">
        <v>2.5000000000000001E-3</v>
      </c>
      <c r="L38" s="48">
        <v>2.2000000000000001E-3</v>
      </c>
      <c r="M38" s="48">
        <v>2.0999999999999999E-3</v>
      </c>
      <c r="N38" s="48">
        <v>1.9E-3</v>
      </c>
      <c r="O38" s="48">
        <v>1.8E-3</v>
      </c>
      <c r="P38" s="48">
        <v>1.6999999999999999E-3</v>
      </c>
      <c r="Q38" s="48">
        <v>1.6000000000000001E-3</v>
      </c>
      <c r="R38" s="48">
        <v>1.5E-3</v>
      </c>
      <c r="S38" s="48" t="s">
        <v>562</v>
      </c>
      <c r="T38" s="48" t="s">
        <v>562</v>
      </c>
      <c r="U38" s="48" t="s">
        <v>562</v>
      </c>
      <c r="V38" s="48" t="s">
        <v>562</v>
      </c>
      <c r="W38" s="48" t="s">
        <v>562</v>
      </c>
      <c r="X38" s="48" t="s">
        <v>562</v>
      </c>
      <c r="Y38" s="48" t="s">
        <v>562</v>
      </c>
      <c r="Z38" s="48" t="s">
        <v>562</v>
      </c>
      <c r="AA38" s="48" t="s">
        <v>562</v>
      </c>
      <c r="AB38" s="48" t="s">
        <v>562</v>
      </c>
      <c r="AC38" s="48" t="s">
        <v>562</v>
      </c>
    </row>
    <row r="39" spans="1:29" x14ac:dyDescent="0.25">
      <c r="A39" s="43">
        <v>49</v>
      </c>
      <c r="B39" s="48">
        <v>2.4E-2</v>
      </c>
      <c r="C39" s="48">
        <v>1.2E-2</v>
      </c>
      <c r="D39" s="48">
        <v>8.0000000000000002E-3</v>
      </c>
      <c r="E39" s="48">
        <v>6.0000000000000001E-3</v>
      </c>
      <c r="F39" s="48">
        <v>4.7999999999999996E-3</v>
      </c>
      <c r="G39" s="48">
        <v>4.0000000000000001E-3</v>
      </c>
      <c r="H39" s="48">
        <v>3.5000000000000001E-3</v>
      </c>
      <c r="I39" s="48">
        <v>3.0000000000000001E-3</v>
      </c>
      <c r="J39" s="48">
        <v>2.7000000000000001E-3</v>
      </c>
      <c r="K39" s="48">
        <v>2.5000000000000001E-3</v>
      </c>
      <c r="L39" s="48">
        <v>2.2000000000000001E-3</v>
      </c>
      <c r="M39" s="48">
        <v>2.0999999999999999E-3</v>
      </c>
      <c r="N39" s="48">
        <v>1.9E-3</v>
      </c>
      <c r="O39" s="48">
        <v>1.8E-3</v>
      </c>
      <c r="P39" s="48">
        <v>1.6999999999999999E-3</v>
      </c>
      <c r="Q39" s="48">
        <v>1.5E-3</v>
      </c>
      <c r="R39" s="48" t="s">
        <v>562</v>
      </c>
      <c r="S39" s="48" t="s">
        <v>562</v>
      </c>
      <c r="T39" s="48" t="s">
        <v>562</v>
      </c>
      <c r="U39" s="48" t="s">
        <v>562</v>
      </c>
      <c r="V39" s="48" t="s">
        <v>562</v>
      </c>
      <c r="W39" s="48" t="s">
        <v>562</v>
      </c>
      <c r="X39" s="48" t="s">
        <v>562</v>
      </c>
      <c r="Y39" s="48" t="s">
        <v>562</v>
      </c>
      <c r="Z39" s="48" t="s">
        <v>562</v>
      </c>
      <c r="AA39" s="48" t="s">
        <v>562</v>
      </c>
      <c r="AB39" s="48" t="s">
        <v>562</v>
      </c>
      <c r="AC39" s="48" t="s">
        <v>562</v>
      </c>
    </row>
    <row r="40" spans="1:29" x14ac:dyDescent="0.25">
      <c r="A40" s="43">
        <v>50</v>
      </c>
      <c r="B40" s="48">
        <v>2.3800000000000002E-2</v>
      </c>
      <c r="C40" s="48">
        <v>1.1900000000000001E-2</v>
      </c>
      <c r="D40" s="48">
        <v>8.0000000000000002E-3</v>
      </c>
      <c r="E40" s="48">
        <v>6.0000000000000001E-3</v>
      </c>
      <c r="F40" s="48">
        <v>4.7999999999999996E-3</v>
      </c>
      <c r="G40" s="48">
        <v>4.0000000000000001E-3</v>
      </c>
      <c r="H40" s="48">
        <v>3.3999999999999998E-3</v>
      </c>
      <c r="I40" s="48">
        <v>3.0000000000000001E-3</v>
      </c>
      <c r="J40" s="48">
        <v>2.7000000000000001E-3</v>
      </c>
      <c r="K40" s="48">
        <v>2.3999999999999998E-3</v>
      </c>
      <c r="L40" s="48">
        <v>2.2000000000000001E-3</v>
      </c>
      <c r="M40" s="48">
        <v>2.0999999999999999E-3</v>
      </c>
      <c r="N40" s="48">
        <v>1.9E-3</v>
      </c>
      <c r="O40" s="48">
        <v>1.8E-3</v>
      </c>
      <c r="P40" s="48">
        <v>1.6000000000000001E-3</v>
      </c>
      <c r="Q40" s="48" t="s">
        <v>562</v>
      </c>
      <c r="R40" s="48" t="s">
        <v>562</v>
      </c>
      <c r="S40" s="48" t="s">
        <v>562</v>
      </c>
      <c r="T40" s="48" t="s">
        <v>562</v>
      </c>
      <c r="U40" s="48" t="s">
        <v>562</v>
      </c>
      <c r="V40" s="48" t="s">
        <v>562</v>
      </c>
      <c r="W40" s="48" t="s">
        <v>562</v>
      </c>
      <c r="X40" s="48" t="s">
        <v>562</v>
      </c>
      <c r="Y40" s="48" t="s">
        <v>562</v>
      </c>
      <c r="Z40" s="48" t="s">
        <v>562</v>
      </c>
      <c r="AA40" s="48" t="s">
        <v>562</v>
      </c>
      <c r="AB40" s="48" t="s">
        <v>562</v>
      </c>
      <c r="AC40" s="48" t="s">
        <v>562</v>
      </c>
    </row>
    <row r="41" spans="1:29" x14ac:dyDescent="0.25">
      <c r="A41" s="43">
        <v>51</v>
      </c>
      <c r="B41" s="48">
        <v>2.3599999999999999E-2</v>
      </c>
      <c r="C41" s="48">
        <v>1.18E-2</v>
      </c>
      <c r="D41" s="48">
        <v>7.9000000000000008E-3</v>
      </c>
      <c r="E41" s="48">
        <v>5.8999999999999999E-3</v>
      </c>
      <c r="F41" s="48">
        <v>4.7999999999999996E-3</v>
      </c>
      <c r="G41" s="48">
        <v>4.0000000000000001E-3</v>
      </c>
      <c r="H41" s="48">
        <v>3.3999999999999998E-3</v>
      </c>
      <c r="I41" s="48">
        <v>3.0000000000000001E-3</v>
      </c>
      <c r="J41" s="48">
        <v>2.7000000000000001E-3</v>
      </c>
      <c r="K41" s="48">
        <v>2.3999999999999998E-3</v>
      </c>
      <c r="L41" s="48">
        <v>2.2000000000000001E-3</v>
      </c>
      <c r="M41" s="48">
        <v>2.0999999999999999E-3</v>
      </c>
      <c r="N41" s="48">
        <v>1.9E-3</v>
      </c>
      <c r="O41" s="48">
        <v>1.6999999999999999E-3</v>
      </c>
      <c r="P41" s="48" t="s">
        <v>562</v>
      </c>
      <c r="Q41" s="48" t="s">
        <v>562</v>
      </c>
      <c r="R41" s="48" t="s">
        <v>562</v>
      </c>
      <c r="S41" s="48" t="s">
        <v>562</v>
      </c>
      <c r="T41" s="48" t="s">
        <v>562</v>
      </c>
      <c r="U41" s="48" t="s">
        <v>562</v>
      </c>
      <c r="V41" s="48" t="s">
        <v>562</v>
      </c>
      <c r="W41" s="48" t="s">
        <v>562</v>
      </c>
      <c r="X41" s="48" t="s">
        <v>562</v>
      </c>
      <c r="Y41" s="48" t="s">
        <v>562</v>
      </c>
      <c r="Z41" s="48" t="s">
        <v>562</v>
      </c>
      <c r="AA41" s="48" t="s">
        <v>562</v>
      </c>
      <c r="AB41" s="48" t="s">
        <v>562</v>
      </c>
      <c r="AC41" s="48" t="s">
        <v>562</v>
      </c>
    </row>
    <row r="42" spans="1:29" x14ac:dyDescent="0.25">
      <c r="A42" s="43">
        <v>52</v>
      </c>
      <c r="B42" s="48">
        <v>2.3400000000000001E-2</v>
      </c>
      <c r="C42" s="48">
        <v>1.17E-2</v>
      </c>
      <c r="D42" s="48">
        <v>7.9000000000000008E-3</v>
      </c>
      <c r="E42" s="48">
        <v>5.8999999999999999E-3</v>
      </c>
      <c r="F42" s="48">
        <v>4.7000000000000002E-3</v>
      </c>
      <c r="G42" s="48">
        <v>4.0000000000000001E-3</v>
      </c>
      <c r="H42" s="48">
        <v>3.3999999999999998E-3</v>
      </c>
      <c r="I42" s="48">
        <v>3.0000000000000001E-3</v>
      </c>
      <c r="J42" s="48">
        <v>2.7000000000000001E-3</v>
      </c>
      <c r="K42" s="48">
        <v>2.3999999999999998E-3</v>
      </c>
      <c r="L42" s="48">
        <v>2.2000000000000001E-3</v>
      </c>
      <c r="M42" s="48">
        <v>2E-3</v>
      </c>
      <c r="N42" s="48">
        <v>1.9E-3</v>
      </c>
      <c r="O42" s="48" t="s">
        <v>562</v>
      </c>
      <c r="P42" s="48" t="s">
        <v>562</v>
      </c>
      <c r="Q42" s="48" t="s">
        <v>562</v>
      </c>
      <c r="R42" s="48" t="s">
        <v>562</v>
      </c>
      <c r="S42" s="48" t="s">
        <v>562</v>
      </c>
      <c r="T42" s="48" t="s">
        <v>562</v>
      </c>
      <c r="U42" s="48" t="s">
        <v>562</v>
      </c>
      <c r="V42" s="48" t="s">
        <v>562</v>
      </c>
      <c r="W42" s="48" t="s">
        <v>562</v>
      </c>
      <c r="X42" s="48" t="s">
        <v>562</v>
      </c>
      <c r="Y42" s="48" t="s">
        <v>562</v>
      </c>
      <c r="Z42" s="48" t="s">
        <v>562</v>
      </c>
      <c r="AA42" s="48" t="s">
        <v>562</v>
      </c>
      <c r="AB42" s="48" t="s">
        <v>562</v>
      </c>
      <c r="AC42" s="48" t="s">
        <v>562</v>
      </c>
    </row>
    <row r="43" spans="1:29" x14ac:dyDescent="0.25">
      <c r="A43" s="43">
        <v>53</v>
      </c>
      <c r="B43" s="48">
        <v>2.3199999999999998E-2</v>
      </c>
      <c r="C43" s="48">
        <v>1.1599999999999999E-2</v>
      </c>
      <c r="D43" s="48">
        <v>7.7999999999999996E-3</v>
      </c>
      <c r="E43" s="48">
        <v>5.8999999999999999E-3</v>
      </c>
      <c r="F43" s="48">
        <v>4.7000000000000002E-3</v>
      </c>
      <c r="G43" s="48">
        <v>3.8999999999999998E-3</v>
      </c>
      <c r="H43" s="48">
        <v>3.3999999999999998E-3</v>
      </c>
      <c r="I43" s="48">
        <v>3.0000000000000001E-3</v>
      </c>
      <c r="J43" s="48">
        <v>2.7000000000000001E-3</v>
      </c>
      <c r="K43" s="48">
        <v>2.3999999999999998E-3</v>
      </c>
      <c r="L43" s="48">
        <v>2.2000000000000001E-3</v>
      </c>
      <c r="M43" s="48">
        <v>2E-3</v>
      </c>
      <c r="N43" s="48" t="s">
        <v>562</v>
      </c>
      <c r="O43" s="48" t="s">
        <v>562</v>
      </c>
      <c r="P43" s="48" t="s">
        <v>562</v>
      </c>
      <c r="Q43" s="48" t="s">
        <v>562</v>
      </c>
      <c r="R43" s="48" t="s">
        <v>562</v>
      </c>
      <c r="S43" s="48" t="s">
        <v>562</v>
      </c>
      <c r="T43" s="48" t="s">
        <v>562</v>
      </c>
      <c r="U43" s="48" t="s">
        <v>562</v>
      </c>
      <c r="V43" s="48" t="s">
        <v>562</v>
      </c>
      <c r="W43" s="48" t="s">
        <v>562</v>
      </c>
      <c r="X43" s="48" t="s">
        <v>562</v>
      </c>
      <c r="Y43" s="48" t="s">
        <v>562</v>
      </c>
      <c r="Z43" s="48" t="s">
        <v>562</v>
      </c>
      <c r="AA43" s="48" t="s">
        <v>562</v>
      </c>
      <c r="AB43" s="48" t="s">
        <v>562</v>
      </c>
      <c r="AC43" s="48" t="s">
        <v>562</v>
      </c>
    </row>
    <row r="44" spans="1:29" x14ac:dyDescent="0.25">
      <c r="A44" s="43">
        <v>54</v>
      </c>
      <c r="B44" s="48">
        <v>2.3E-2</v>
      </c>
      <c r="C44" s="48">
        <v>1.15E-2</v>
      </c>
      <c r="D44" s="48">
        <v>7.7000000000000002E-3</v>
      </c>
      <c r="E44" s="48">
        <v>5.7999999999999996E-3</v>
      </c>
      <c r="F44" s="48">
        <v>4.7000000000000002E-3</v>
      </c>
      <c r="G44" s="48">
        <v>3.8999999999999998E-3</v>
      </c>
      <c r="H44" s="48">
        <v>3.3999999999999998E-3</v>
      </c>
      <c r="I44" s="48">
        <v>3.0000000000000001E-3</v>
      </c>
      <c r="J44" s="48">
        <v>2.7000000000000001E-3</v>
      </c>
      <c r="K44" s="48">
        <v>2.3999999999999998E-3</v>
      </c>
      <c r="L44" s="48">
        <v>2.2000000000000001E-3</v>
      </c>
      <c r="M44" s="48" t="s">
        <v>562</v>
      </c>
      <c r="N44" s="48" t="s">
        <v>562</v>
      </c>
      <c r="O44" s="48" t="s">
        <v>562</v>
      </c>
      <c r="P44" s="48" t="s">
        <v>562</v>
      </c>
      <c r="Q44" s="48" t="s">
        <v>562</v>
      </c>
      <c r="R44" s="48" t="s">
        <v>562</v>
      </c>
      <c r="S44" s="48" t="s">
        <v>562</v>
      </c>
      <c r="T44" s="48" t="s">
        <v>562</v>
      </c>
      <c r="U44" s="48" t="s">
        <v>562</v>
      </c>
      <c r="V44" s="48" t="s">
        <v>562</v>
      </c>
      <c r="W44" s="48" t="s">
        <v>562</v>
      </c>
      <c r="X44" s="48" t="s">
        <v>562</v>
      </c>
      <c r="Y44" s="48" t="s">
        <v>562</v>
      </c>
      <c r="Z44" s="48" t="s">
        <v>562</v>
      </c>
      <c r="AA44" s="48" t="s">
        <v>562</v>
      </c>
      <c r="AB44" s="48" t="s">
        <v>562</v>
      </c>
      <c r="AC44" s="48" t="s">
        <v>562</v>
      </c>
    </row>
    <row r="45" spans="1:29" x14ac:dyDescent="0.25">
      <c r="A45" s="43">
        <v>55</v>
      </c>
      <c r="B45" s="48">
        <v>2.2800000000000001E-2</v>
      </c>
      <c r="C45" s="48">
        <v>1.14E-2</v>
      </c>
      <c r="D45" s="48">
        <v>7.7000000000000002E-3</v>
      </c>
      <c r="E45" s="48">
        <v>5.7999999999999996E-3</v>
      </c>
      <c r="F45" s="48">
        <v>4.5999999999999999E-3</v>
      </c>
      <c r="G45" s="48">
        <v>3.8999999999999998E-3</v>
      </c>
      <c r="H45" s="48">
        <v>3.3999999999999998E-3</v>
      </c>
      <c r="I45" s="48">
        <v>3.0000000000000001E-3</v>
      </c>
      <c r="J45" s="48">
        <v>2.5999999999999999E-3</v>
      </c>
      <c r="K45" s="48">
        <v>2.3E-3</v>
      </c>
      <c r="L45" s="48" t="s">
        <v>562</v>
      </c>
      <c r="M45" s="48" t="s">
        <v>562</v>
      </c>
      <c r="N45" s="48" t="s">
        <v>562</v>
      </c>
      <c r="O45" s="48" t="s">
        <v>562</v>
      </c>
      <c r="P45" s="48" t="s">
        <v>562</v>
      </c>
      <c r="Q45" s="48" t="s">
        <v>562</v>
      </c>
      <c r="R45" s="48" t="s">
        <v>562</v>
      </c>
      <c r="S45" s="48" t="s">
        <v>562</v>
      </c>
      <c r="T45" s="48" t="s">
        <v>562</v>
      </c>
      <c r="U45" s="48" t="s">
        <v>562</v>
      </c>
      <c r="V45" s="48" t="s">
        <v>562</v>
      </c>
      <c r="W45" s="48" t="s">
        <v>562</v>
      </c>
      <c r="X45" s="48" t="s">
        <v>562</v>
      </c>
      <c r="Y45" s="48" t="s">
        <v>562</v>
      </c>
      <c r="Z45" s="48" t="s">
        <v>562</v>
      </c>
      <c r="AA45" s="48" t="s">
        <v>562</v>
      </c>
      <c r="AB45" s="48" t="s">
        <v>562</v>
      </c>
      <c r="AC45" s="48" t="s">
        <v>562</v>
      </c>
    </row>
    <row r="46" spans="1:29" x14ac:dyDescent="0.25">
      <c r="A46" s="43">
        <v>56</v>
      </c>
      <c r="B46" s="48">
        <v>2.2499999999999999E-2</v>
      </c>
      <c r="C46" s="48">
        <v>1.1299999999999999E-2</v>
      </c>
      <c r="D46" s="48">
        <v>7.6E-3</v>
      </c>
      <c r="E46" s="48">
        <v>5.7000000000000002E-3</v>
      </c>
      <c r="F46" s="48">
        <v>4.5999999999999999E-3</v>
      </c>
      <c r="G46" s="48">
        <v>3.8999999999999998E-3</v>
      </c>
      <c r="H46" s="48">
        <v>3.3E-3</v>
      </c>
      <c r="I46" s="48">
        <v>2.8999999999999998E-3</v>
      </c>
      <c r="J46" s="48">
        <v>2.5999999999999999E-3</v>
      </c>
      <c r="K46" s="48" t="s">
        <v>562</v>
      </c>
      <c r="L46" s="48" t="s">
        <v>562</v>
      </c>
      <c r="M46" s="48" t="s">
        <v>562</v>
      </c>
      <c r="N46" s="48" t="s">
        <v>562</v>
      </c>
      <c r="O46" s="48" t="s">
        <v>562</v>
      </c>
      <c r="P46" s="48" t="s">
        <v>562</v>
      </c>
      <c r="Q46" s="48" t="s">
        <v>562</v>
      </c>
      <c r="R46" s="48" t="s">
        <v>562</v>
      </c>
      <c r="S46" s="48" t="s">
        <v>562</v>
      </c>
      <c r="T46" s="48" t="s">
        <v>562</v>
      </c>
      <c r="U46" s="48" t="s">
        <v>562</v>
      </c>
      <c r="V46" s="48" t="s">
        <v>562</v>
      </c>
      <c r="W46" s="48" t="s">
        <v>562</v>
      </c>
      <c r="X46" s="48" t="s">
        <v>562</v>
      </c>
      <c r="Y46" s="48" t="s">
        <v>562</v>
      </c>
      <c r="Z46" s="48" t="s">
        <v>562</v>
      </c>
      <c r="AA46" s="48" t="s">
        <v>562</v>
      </c>
      <c r="AB46" s="48" t="s">
        <v>562</v>
      </c>
      <c r="AC46" s="48" t="s">
        <v>562</v>
      </c>
    </row>
    <row r="47" spans="1:29" x14ac:dyDescent="0.25">
      <c r="A47" s="43">
        <v>57</v>
      </c>
      <c r="B47" s="48">
        <v>2.2200000000000001E-2</v>
      </c>
      <c r="C47" s="48">
        <v>1.12E-2</v>
      </c>
      <c r="D47" s="48">
        <v>7.4999999999999997E-3</v>
      </c>
      <c r="E47" s="48">
        <v>5.7000000000000002E-3</v>
      </c>
      <c r="F47" s="48">
        <v>4.5999999999999999E-3</v>
      </c>
      <c r="G47" s="48">
        <v>3.8E-3</v>
      </c>
      <c r="H47" s="48">
        <v>3.3E-3</v>
      </c>
      <c r="I47" s="48">
        <v>2.8999999999999998E-3</v>
      </c>
      <c r="J47" s="48" t="s">
        <v>562</v>
      </c>
      <c r="K47" s="48" t="s">
        <v>562</v>
      </c>
      <c r="L47" s="48" t="s">
        <v>562</v>
      </c>
      <c r="M47" s="48" t="s">
        <v>562</v>
      </c>
      <c r="N47" s="48" t="s">
        <v>562</v>
      </c>
      <c r="O47" s="48" t="s">
        <v>562</v>
      </c>
      <c r="P47" s="48" t="s">
        <v>562</v>
      </c>
      <c r="Q47" s="48" t="s">
        <v>562</v>
      </c>
      <c r="R47" s="48" t="s">
        <v>562</v>
      </c>
      <c r="S47" s="48" t="s">
        <v>562</v>
      </c>
      <c r="T47" s="48" t="s">
        <v>562</v>
      </c>
      <c r="U47" s="48" t="s">
        <v>562</v>
      </c>
      <c r="V47" s="48" t="s">
        <v>562</v>
      </c>
      <c r="W47" s="48" t="s">
        <v>562</v>
      </c>
      <c r="X47" s="48" t="s">
        <v>562</v>
      </c>
      <c r="Y47" s="48" t="s">
        <v>562</v>
      </c>
      <c r="Z47" s="48" t="s">
        <v>562</v>
      </c>
      <c r="AA47" s="48" t="s">
        <v>562</v>
      </c>
      <c r="AB47" s="48" t="s">
        <v>562</v>
      </c>
      <c r="AC47" s="48" t="s">
        <v>562</v>
      </c>
    </row>
    <row r="48" spans="1:29" x14ac:dyDescent="0.25">
      <c r="A48" s="43">
        <v>58</v>
      </c>
      <c r="B48" s="48">
        <v>2.1899999999999999E-2</v>
      </c>
      <c r="C48" s="48">
        <v>1.0999999999999999E-2</v>
      </c>
      <c r="D48" s="48">
        <v>7.4000000000000003E-3</v>
      </c>
      <c r="E48" s="48">
        <v>5.5999999999999999E-3</v>
      </c>
      <c r="F48" s="48">
        <v>4.4999999999999997E-3</v>
      </c>
      <c r="G48" s="48">
        <v>3.8E-3</v>
      </c>
      <c r="H48" s="48">
        <v>3.2000000000000002E-3</v>
      </c>
      <c r="I48" s="48" t="s">
        <v>562</v>
      </c>
      <c r="J48" s="48" t="s">
        <v>562</v>
      </c>
      <c r="K48" s="48" t="s">
        <v>562</v>
      </c>
      <c r="L48" s="48" t="s">
        <v>562</v>
      </c>
      <c r="M48" s="48" t="s">
        <v>562</v>
      </c>
      <c r="N48" s="48" t="s">
        <v>562</v>
      </c>
      <c r="O48" s="48" t="s">
        <v>562</v>
      </c>
      <c r="P48" s="48" t="s">
        <v>562</v>
      </c>
      <c r="Q48" s="48" t="s">
        <v>562</v>
      </c>
      <c r="R48" s="48" t="s">
        <v>562</v>
      </c>
      <c r="S48" s="48" t="s">
        <v>562</v>
      </c>
      <c r="T48" s="48" t="s">
        <v>562</v>
      </c>
      <c r="U48" s="48" t="s">
        <v>562</v>
      </c>
      <c r="V48" s="48" t="s">
        <v>562</v>
      </c>
      <c r="W48" s="48" t="s">
        <v>562</v>
      </c>
      <c r="X48" s="48" t="s">
        <v>562</v>
      </c>
      <c r="Y48" s="48" t="s">
        <v>562</v>
      </c>
      <c r="Z48" s="48" t="s">
        <v>562</v>
      </c>
      <c r="AA48" s="48" t="s">
        <v>562</v>
      </c>
      <c r="AB48" s="48" t="s">
        <v>562</v>
      </c>
      <c r="AC48" s="48" t="s">
        <v>562</v>
      </c>
    </row>
    <row r="49" spans="1:29" x14ac:dyDescent="0.25">
      <c r="A49" s="43">
        <v>59</v>
      </c>
      <c r="B49" s="48">
        <v>2.1499999999999998E-2</v>
      </c>
      <c r="C49" s="48">
        <v>1.0800000000000001E-2</v>
      </c>
      <c r="D49" s="48">
        <v>7.3000000000000001E-3</v>
      </c>
      <c r="E49" s="48">
        <v>5.4999999999999997E-3</v>
      </c>
      <c r="F49" s="48">
        <v>4.4000000000000003E-3</v>
      </c>
      <c r="G49" s="48">
        <v>3.7000000000000002E-3</v>
      </c>
      <c r="H49" s="48" t="s">
        <v>562</v>
      </c>
      <c r="I49" s="48" t="s">
        <v>562</v>
      </c>
      <c r="J49" s="48" t="s">
        <v>562</v>
      </c>
      <c r="K49" s="48" t="s">
        <v>562</v>
      </c>
      <c r="L49" s="48" t="s">
        <v>562</v>
      </c>
      <c r="M49" s="48" t="s">
        <v>562</v>
      </c>
      <c r="N49" s="48" t="s">
        <v>562</v>
      </c>
      <c r="O49" s="48" t="s">
        <v>562</v>
      </c>
      <c r="P49" s="48" t="s">
        <v>562</v>
      </c>
      <c r="Q49" s="48" t="s">
        <v>562</v>
      </c>
      <c r="R49" s="48" t="s">
        <v>562</v>
      </c>
      <c r="S49" s="48" t="s">
        <v>562</v>
      </c>
      <c r="T49" s="48" t="s">
        <v>562</v>
      </c>
      <c r="U49" s="48" t="s">
        <v>562</v>
      </c>
      <c r="V49" s="48" t="s">
        <v>562</v>
      </c>
      <c r="W49" s="48" t="s">
        <v>562</v>
      </c>
      <c r="X49" s="48" t="s">
        <v>562</v>
      </c>
      <c r="Y49" s="48" t="s">
        <v>562</v>
      </c>
      <c r="Z49" s="48" t="s">
        <v>562</v>
      </c>
      <c r="AA49" s="48" t="s">
        <v>562</v>
      </c>
      <c r="AB49" s="48" t="s">
        <v>562</v>
      </c>
      <c r="AC49" s="48" t="s">
        <v>562</v>
      </c>
    </row>
    <row r="50" spans="1:29" x14ac:dyDescent="0.25">
      <c r="A50" s="43">
        <v>60</v>
      </c>
      <c r="B50" s="48">
        <v>2.1100000000000001E-2</v>
      </c>
      <c r="C50" s="48">
        <v>1.06E-2</v>
      </c>
      <c r="D50" s="48">
        <v>7.1000000000000004E-3</v>
      </c>
      <c r="E50" s="48">
        <v>5.4000000000000003E-3</v>
      </c>
      <c r="F50" s="48">
        <v>4.3E-3</v>
      </c>
      <c r="G50" s="48" t="s">
        <v>562</v>
      </c>
      <c r="H50" s="48" t="s">
        <v>562</v>
      </c>
      <c r="I50" s="48" t="s">
        <v>562</v>
      </c>
      <c r="J50" s="48" t="s">
        <v>562</v>
      </c>
      <c r="K50" s="48" t="s">
        <v>562</v>
      </c>
      <c r="L50" s="48" t="s">
        <v>562</v>
      </c>
      <c r="M50" s="48" t="s">
        <v>562</v>
      </c>
      <c r="N50" s="48" t="s">
        <v>562</v>
      </c>
      <c r="O50" s="48" t="s">
        <v>562</v>
      </c>
      <c r="P50" s="48" t="s">
        <v>562</v>
      </c>
      <c r="Q50" s="48" t="s">
        <v>562</v>
      </c>
      <c r="R50" s="48" t="s">
        <v>562</v>
      </c>
      <c r="S50" s="48" t="s">
        <v>562</v>
      </c>
      <c r="T50" s="48" t="s">
        <v>562</v>
      </c>
      <c r="U50" s="48" t="s">
        <v>562</v>
      </c>
      <c r="V50" s="48" t="s">
        <v>562</v>
      </c>
      <c r="W50" s="48" t="s">
        <v>562</v>
      </c>
      <c r="X50" s="48" t="s">
        <v>562</v>
      </c>
      <c r="Y50" s="48" t="s">
        <v>562</v>
      </c>
      <c r="Z50" s="48" t="s">
        <v>562</v>
      </c>
      <c r="AA50" s="48" t="s">
        <v>562</v>
      </c>
      <c r="AB50" s="48" t="s">
        <v>562</v>
      </c>
      <c r="AC50" s="48" t="s">
        <v>562</v>
      </c>
    </row>
    <row r="51" spans="1:29" x14ac:dyDescent="0.25">
      <c r="A51" s="43">
        <v>61</v>
      </c>
      <c r="B51" s="48">
        <v>2.06E-2</v>
      </c>
      <c r="C51" s="48">
        <v>1.04E-2</v>
      </c>
      <c r="D51" s="48">
        <v>7.0000000000000001E-3</v>
      </c>
      <c r="E51" s="48">
        <v>5.1999999999999998E-3</v>
      </c>
      <c r="F51" s="48" t="s">
        <v>562</v>
      </c>
      <c r="G51" s="48" t="s">
        <v>562</v>
      </c>
      <c r="H51" s="48" t="s">
        <v>562</v>
      </c>
      <c r="I51" s="48" t="s">
        <v>562</v>
      </c>
      <c r="J51" s="48" t="s">
        <v>562</v>
      </c>
      <c r="K51" s="48" t="s">
        <v>562</v>
      </c>
      <c r="L51" s="48" t="s">
        <v>562</v>
      </c>
      <c r="M51" s="48" t="s">
        <v>562</v>
      </c>
      <c r="N51" s="48" t="s">
        <v>562</v>
      </c>
      <c r="O51" s="48" t="s">
        <v>562</v>
      </c>
      <c r="P51" s="48" t="s">
        <v>562</v>
      </c>
      <c r="Q51" s="48" t="s">
        <v>562</v>
      </c>
      <c r="R51" s="48" t="s">
        <v>562</v>
      </c>
      <c r="S51" s="48" t="s">
        <v>562</v>
      </c>
      <c r="T51" s="48" t="s">
        <v>562</v>
      </c>
      <c r="U51" s="48" t="s">
        <v>562</v>
      </c>
      <c r="V51" s="48" t="s">
        <v>562</v>
      </c>
      <c r="W51" s="48" t="s">
        <v>562</v>
      </c>
      <c r="X51" s="48" t="s">
        <v>562</v>
      </c>
      <c r="Y51" s="48" t="s">
        <v>562</v>
      </c>
      <c r="Z51" s="48" t="s">
        <v>562</v>
      </c>
      <c r="AA51" s="48" t="s">
        <v>562</v>
      </c>
      <c r="AB51" s="48" t="s">
        <v>562</v>
      </c>
      <c r="AC51" s="48" t="s">
        <v>562</v>
      </c>
    </row>
    <row r="52" spans="1:29" x14ac:dyDescent="0.25">
      <c r="A52" s="43">
        <v>62</v>
      </c>
      <c r="B52" s="48">
        <v>2.01E-2</v>
      </c>
      <c r="C52" s="48">
        <v>1.0200000000000001E-2</v>
      </c>
      <c r="D52" s="48">
        <v>6.7999999999999996E-3</v>
      </c>
      <c r="E52" s="48" t="s">
        <v>562</v>
      </c>
      <c r="F52" s="48" t="s">
        <v>562</v>
      </c>
      <c r="G52" s="48" t="s">
        <v>562</v>
      </c>
      <c r="H52" s="48" t="s">
        <v>562</v>
      </c>
      <c r="I52" s="48" t="s">
        <v>562</v>
      </c>
      <c r="J52" s="48" t="s">
        <v>562</v>
      </c>
      <c r="K52" s="48" t="s">
        <v>562</v>
      </c>
      <c r="L52" s="48" t="s">
        <v>562</v>
      </c>
      <c r="M52" s="48" t="s">
        <v>562</v>
      </c>
      <c r="N52" s="48" t="s">
        <v>562</v>
      </c>
      <c r="O52" s="48" t="s">
        <v>562</v>
      </c>
      <c r="P52" s="48" t="s">
        <v>562</v>
      </c>
      <c r="Q52" s="48" t="s">
        <v>562</v>
      </c>
      <c r="R52" s="48" t="s">
        <v>562</v>
      </c>
      <c r="S52" s="48" t="s">
        <v>562</v>
      </c>
      <c r="T52" s="48" t="s">
        <v>562</v>
      </c>
      <c r="U52" s="48" t="s">
        <v>562</v>
      </c>
      <c r="V52" s="48" t="s">
        <v>562</v>
      </c>
      <c r="W52" s="48" t="s">
        <v>562</v>
      </c>
      <c r="X52" s="48" t="s">
        <v>562</v>
      </c>
      <c r="Y52" s="48" t="s">
        <v>562</v>
      </c>
      <c r="Z52" s="48" t="s">
        <v>562</v>
      </c>
      <c r="AA52" s="48" t="s">
        <v>562</v>
      </c>
      <c r="AB52" s="48" t="s">
        <v>562</v>
      </c>
      <c r="AC52" s="48" t="s">
        <v>562</v>
      </c>
    </row>
    <row r="53" spans="1:29" x14ac:dyDescent="0.25">
      <c r="A53" s="43">
        <v>63</v>
      </c>
      <c r="B53" s="48">
        <v>1.9599999999999999E-2</v>
      </c>
      <c r="C53" s="48">
        <v>9.9000000000000008E-3</v>
      </c>
      <c r="D53" s="48" t="s">
        <v>562</v>
      </c>
      <c r="E53" s="48" t="s">
        <v>562</v>
      </c>
      <c r="F53" s="48" t="s">
        <v>562</v>
      </c>
      <c r="G53" s="48" t="s">
        <v>562</v>
      </c>
      <c r="H53" s="48" t="s">
        <v>562</v>
      </c>
      <c r="I53" s="48" t="s">
        <v>562</v>
      </c>
      <c r="J53" s="48" t="s">
        <v>562</v>
      </c>
      <c r="K53" s="48" t="s">
        <v>562</v>
      </c>
      <c r="L53" s="48" t="s">
        <v>562</v>
      </c>
      <c r="M53" s="48" t="s">
        <v>562</v>
      </c>
      <c r="N53" s="48" t="s">
        <v>562</v>
      </c>
      <c r="O53" s="48" t="s">
        <v>562</v>
      </c>
      <c r="P53" s="48" t="s">
        <v>562</v>
      </c>
      <c r="Q53" s="48" t="s">
        <v>562</v>
      </c>
      <c r="R53" s="48" t="s">
        <v>562</v>
      </c>
      <c r="S53" s="48" t="s">
        <v>562</v>
      </c>
      <c r="T53" s="48" t="s">
        <v>562</v>
      </c>
      <c r="U53" s="48" t="s">
        <v>562</v>
      </c>
      <c r="V53" s="48" t="s">
        <v>562</v>
      </c>
      <c r="W53" s="48" t="s">
        <v>562</v>
      </c>
      <c r="X53" s="48" t="s">
        <v>562</v>
      </c>
      <c r="Y53" s="48" t="s">
        <v>562</v>
      </c>
      <c r="Z53" s="48" t="s">
        <v>562</v>
      </c>
      <c r="AA53" s="48" t="s">
        <v>562</v>
      </c>
      <c r="AB53" s="48" t="s">
        <v>562</v>
      </c>
      <c r="AC53" s="48" t="s">
        <v>562</v>
      </c>
    </row>
    <row r="54" spans="1:29" x14ac:dyDescent="0.25">
      <c r="A54" s="43">
        <v>64</v>
      </c>
      <c r="B54" s="48">
        <v>1.9E-2</v>
      </c>
      <c r="C54" s="48" t="s">
        <v>562</v>
      </c>
      <c r="D54" s="48" t="s">
        <v>562</v>
      </c>
      <c r="E54" s="48" t="s">
        <v>562</v>
      </c>
      <c r="F54" s="48" t="s">
        <v>562</v>
      </c>
      <c r="G54" s="48" t="s">
        <v>562</v>
      </c>
      <c r="H54" s="48" t="s">
        <v>562</v>
      </c>
      <c r="I54" s="48" t="s">
        <v>562</v>
      </c>
      <c r="J54" s="48" t="s">
        <v>562</v>
      </c>
      <c r="K54" s="48" t="s">
        <v>562</v>
      </c>
      <c r="L54" s="48" t="s">
        <v>562</v>
      </c>
      <c r="M54" s="48" t="s">
        <v>562</v>
      </c>
      <c r="N54" s="48" t="s">
        <v>562</v>
      </c>
      <c r="O54" s="48" t="s">
        <v>562</v>
      </c>
      <c r="P54" s="48" t="s">
        <v>562</v>
      </c>
      <c r="Q54" s="48" t="s">
        <v>562</v>
      </c>
      <c r="R54" s="48" t="s">
        <v>562</v>
      </c>
      <c r="S54" s="48" t="s">
        <v>562</v>
      </c>
      <c r="T54" s="48" t="s">
        <v>562</v>
      </c>
      <c r="U54" s="48" t="s">
        <v>562</v>
      </c>
      <c r="V54" s="48" t="s">
        <v>562</v>
      </c>
      <c r="W54" s="48" t="s">
        <v>562</v>
      </c>
      <c r="X54" s="48" t="s">
        <v>562</v>
      </c>
      <c r="Y54" s="48" t="s">
        <v>562</v>
      </c>
      <c r="Z54" s="48" t="s">
        <v>562</v>
      </c>
      <c r="AA54" s="48" t="s">
        <v>562</v>
      </c>
      <c r="AB54" s="48" t="s">
        <v>562</v>
      </c>
      <c r="AC54" s="48" t="s">
        <v>562</v>
      </c>
    </row>
  </sheetData>
  <sheetProtection algorithmName="SHA-512" hashValue="jtUkjNIKVMTKM7EoDsi6DqmZu+6mcCPTxFghx2YhVOquttdU7ultFWJ4OGq6rWQEmHC3XqKT/WBB5vNCN20C4A==" saltValue="yOyR3x9V3yxvNK7sN9bhuQ==" spinCount="100000" sheet="1" objects="1" scenarios="1"/>
  <conditionalFormatting sqref="A6:A21">
    <cfRule type="expression" dxfId="27" priority="1" stopIfTrue="1">
      <formula>MOD(ROW(),2)=0</formula>
    </cfRule>
    <cfRule type="expression" dxfId="26" priority="2" stopIfTrue="1">
      <formula>MOD(ROW(),2)&lt;&gt;0</formula>
    </cfRule>
  </conditionalFormatting>
  <conditionalFormatting sqref="B6:M21">
    <cfRule type="expression" dxfId="25" priority="3" stopIfTrue="1">
      <formula>MOD(ROW(),2)=0</formula>
    </cfRule>
    <cfRule type="expression" dxfId="24" priority="4" stopIfTrue="1">
      <formula>MOD(ROW(),2)&lt;&gt;0</formula>
    </cfRule>
  </conditionalFormatting>
  <conditionalFormatting sqref="A26:A54">
    <cfRule type="expression" dxfId="23" priority="5" stopIfTrue="1">
      <formula>MOD(ROW(),2)=0</formula>
    </cfRule>
    <cfRule type="expression" dxfId="22" priority="6" stopIfTrue="1">
      <formula>MOD(ROW(),2)&lt;&gt;0</formula>
    </cfRule>
  </conditionalFormatting>
  <conditionalFormatting sqref="B26:AC54">
    <cfRule type="expression" dxfId="21" priority="7" stopIfTrue="1">
      <formula>MOD(ROW(),2)=0</formula>
    </cfRule>
    <cfRule type="expression" dxfId="20"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73D2-0273-48AC-AF75-9E49D975E873}">
  <sheetPr codeName="Sheet76"/>
  <dimension ref="A1:C76"/>
  <sheetViews>
    <sheetView workbookViewId="0">
      <selection activeCell="A6" sqref="A6"/>
    </sheetView>
  </sheetViews>
  <sheetFormatPr defaultRowHeight="12.5" x14ac:dyDescent="0.25"/>
  <cols>
    <col min="1" max="1" width="46.453125" customWidth="1"/>
    <col min="2" max="2" width="52.453125" customWidth="1"/>
    <col min="3" max="3" width="25.179687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AVC to AP - x-805</v>
      </c>
    </row>
    <row r="6" spans="1:3" x14ac:dyDescent="0.25">
      <c r="A6" s="40" t="s">
        <v>376</v>
      </c>
      <c r="B6" s="49" t="s">
        <v>377</v>
      </c>
      <c r="C6" s="49"/>
    </row>
    <row r="7" spans="1:3" x14ac:dyDescent="0.25">
      <c r="A7" s="40" t="s">
        <v>378</v>
      </c>
      <c r="B7" s="49" t="s">
        <v>188</v>
      </c>
      <c r="C7" s="49"/>
    </row>
    <row r="8" spans="1:3" x14ac:dyDescent="0.25">
      <c r="A8" s="40" t="s">
        <v>149</v>
      </c>
      <c r="B8" s="49" t="s">
        <v>162</v>
      </c>
      <c r="C8" s="49"/>
    </row>
    <row r="9" spans="1:3" x14ac:dyDescent="0.25">
      <c r="A9" s="40" t="s">
        <v>150</v>
      </c>
      <c r="B9" s="49" t="s">
        <v>368</v>
      </c>
      <c r="C9" s="49"/>
    </row>
    <row r="10" spans="1:3" ht="37.5" x14ac:dyDescent="0.25">
      <c r="A10" s="40" t="s">
        <v>6</v>
      </c>
      <c r="B10" s="49" t="s">
        <v>369</v>
      </c>
      <c r="C10" s="49"/>
    </row>
    <row r="11" spans="1:3" x14ac:dyDescent="0.25">
      <c r="A11" s="40" t="s">
        <v>151</v>
      </c>
      <c r="B11" s="49" t="s">
        <v>247</v>
      </c>
      <c r="C11" s="49"/>
    </row>
    <row r="12" spans="1:3" ht="37.5" x14ac:dyDescent="0.25">
      <c r="A12" s="40" t="s">
        <v>152</v>
      </c>
      <c r="B12" s="49" t="s">
        <v>370</v>
      </c>
      <c r="C12" s="49"/>
    </row>
    <row r="13" spans="1:3" x14ac:dyDescent="0.25">
      <c r="A13" s="40" t="s">
        <v>379</v>
      </c>
      <c r="B13" s="49">
        <v>0</v>
      </c>
      <c r="C13" s="49"/>
    </row>
    <row r="14" spans="1:3" x14ac:dyDescent="0.25">
      <c r="A14" s="40" t="s">
        <v>154</v>
      </c>
      <c r="B14" s="49">
        <v>805</v>
      </c>
      <c r="C14" s="49"/>
    </row>
    <row r="15" spans="1:3" x14ac:dyDescent="0.25">
      <c r="A15" s="40" t="s">
        <v>380</v>
      </c>
      <c r="B15" s="49" t="s">
        <v>371</v>
      </c>
      <c r="C15" s="49"/>
    </row>
    <row r="16" spans="1:3" x14ac:dyDescent="0.25">
      <c r="A16" s="40" t="s">
        <v>156</v>
      </c>
      <c r="B16" s="49" t="s">
        <v>372</v>
      </c>
      <c r="C16" s="49"/>
    </row>
    <row r="17" spans="1:3" x14ac:dyDescent="0.25">
      <c r="A17" s="41" t="s">
        <v>381</v>
      </c>
      <c r="B17" s="49"/>
      <c r="C17" s="49"/>
    </row>
    <row r="18" spans="1:3" x14ac:dyDescent="0.25">
      <c r="A18" s="40" t="s">
        <v>158</v>
      </c>
      <c r="B18" s="50">
        <v>45195</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26" x14ac:dyDescent="0.25">
      <c r="A26" s="56" t="s">
        <v>383</v>
      </c>
      <c r="B26" s="56" t="s">
        <v>563</v>
      </c>
      <c r="C26" s="56" t="s">
        <v>564</v>
      </c>
    </row>
    <row r="27" spans="1:3" x14ac:dyDescent="0.25">
      <c r="A27" s="43" t="s">
        <v>565</v>
      </c>
      <c r="B27" s="44">
        <v>3.58</v>
      </c>
      <c r="C27" s="44">
        <v>3.7</v>
      </c>
    </row>
    <row r="28" spans="1:3" x14ac:dyDescent="0.25">
      <c r="A28" s="43" t="s">
        <v>566</v>
      </c>
      <c r="B28" s="44">
        <v>3.61</v>
      </c>
      <c r="C28" s="44">
        <v>3.73</v>
      </c>
    </row>
    <row r="29" spans="1:3" x14ac:dyDescent="0.25">
      <c r="A29" s="43" t="s">
        <v>567</v>
      </c>
      <c r="B29" s="44">
        <v>3.65</v>
      </c>
      <c r="C29" s="44">
        <v>3.77</v>
      </c>
    </row>
    <row r="30" spans="1:3" x14ac:dyDescent="0.25">
      <c r="A30" s="43" t="s">
        <v>568</v>
      </c>
      <c r="B30" s="44">
        <v>3.69</v>
      </c>
      <c r="C30" s="44">
        <v>3.81</v>
      </c>
    </row>
    <row r="31" spans="1:3" x14ac:dyDescent="0.25">
      <c r="A31" s="43" t="s">
        <v>569</v>
      </c>
      <c r="B31" s="44">
        <v>3.72</v>
      </c>
      <c r="C31" s="44">
        <v>3.85</v>
      </c>
    </row>
    <row r="32" spans="1:3" x14ac:dyDescent="0.25">
      <c r="A32" s="43" t="s">
        <v>570</v>
      </c>
      <c r="B32" s="44">
        <v>3.76</v>
      </c>
      <c r="C32" s="44">
        <v>3.9</v>
      </c>
    </row>
    <row r="33" spans="1:3" x14ac:dyDescent="0.25">
      <c r="A33" s="43" t="s">
        <v>571</v>
      </c>
      <c r="B33" s="44">
        <v>3.8</v>
      </c>
      <c r="C33" s="44">
        <v>3.94</v>
      </c>
    </row>
    <row r="34" spans="1:3" x14ac:dyDescent="0.25">
      <c r="A34" s="43" t="s">
        <v>572</v>
      </c>
      <c r="B34" s="44">
        <v>3.84</v>
      </c>
      <c r="C34" s="44">
        <v>3.98</v>
      </c>
    </row>
    <row r="35" spans="1:3" x14ac:dyDescent="0.25">
      <c r="A35" s="43" t="s">
        <v>573</v>
      </c>
      <c r="B35" s="44">
        <v>3.89</v>
      </c>
      <c r="C35" s="44">
        <v>4.03</v>
      </c>
    </row>
    <row r="36" spans="1:3" x14ac:dyDescent="0.25">
      <c r="A36" s="43" t="s">
        <v>574</v>
      </c>
      <c r="B36" s="44">
        <v>3.93</v>
      </c>
      <c r="C36" s="44">
        <v>4.08</v>
      </c>
    </row>
    <row r="37" spans="1:3" x14ac:dyDescent="0.25">
      <c r="A37" s="43" t="s">
        <v>575</v>
      </c>
      <c r="B37" s="44">
        <v>3.97</v>
      </c>
      <c r="C37" s="44">
        <v>4.12</v>
      </c>
    </row>
    <row r="38" spans="1:3" x14ac:dyDescent="0.25">
      <c r="A38" s="43" t="s">
        <v>576</v>
      </c>
      <c r="B38" s="44">
        <v>4.0199999999999996</v>
      </c>
      <c r="C38" s="44">
        <v>4.17</v>
      </c>
    </row>
    <row r="39" spans="1:3" x14ac:dyDescent="0.25">
      <c r="A39" s="43" t="s">
        <v>577</v>
      </c>
      <c r="B39" s="44">
        <v>4.07</v>
      </c>
      <c r="C39" s="44">
        <v>4.22</v>
      </c>
    </row>
    <row r="40" spans="1:3" x14ac:dyDescent="0.25">
      <c r="A40" s="43" t="s">
        <v>578</v>
      </c>
      <c r="B40" s="44">
        <v>4.1100000000000003</v>
      </c>
      <c r="C40" s="44">
        <v>4.28</v>
      </c>
    </row>
    <row r="41" spans="1:3" x14ac:dyDescent="0.25">
      <c r="A41" s="43" t="s">
        <v>579</v>
      </c>
      <c r="B41" s="44">
        <v>4.16</v>
      </c>
      <c r="C41" s="44">
        <v>4.33</v>
      </c>
    </row>
    <row r="42" spans="1:3" x14ac:dyDescent="0.25">
      <c r="A42" s="43" t="s">
        <v>580</v>
      </c>
      <c r="B42" s="44">
        <v>4.21</v>
      </c>
      <c r="C42" s="44">
        <v>4.3899999999999997</v>
      </c>
    </row>
    <row r="43" spans="1:3" x14ac:dyDescent="0.25">
      <c r="A43" s="43" t="s">
        <v>581</v>
      </c>
      <c r="B43" s="44">
        <v>4.2699999999999996</v>
      </c>
      <c r="C43" s="44">
        <v>4.4400000000000004</v>
      </c>
    </row>
    <row r="44" spans="1:3" x14ac:dyDescent="0.25">
      <c r="A44" s="43" t="s">
        <v>582</v>
      </c>
      <c r="B44" s="44">
        <v>4.32</v>
      </c>
      <c r="C44" s="44">
        <v>4.5</v>
      </c>
    </row>
    <row r="45" spans="1:3" x14ac:dyDescent="0.25">
      <c r="A45" s="43" t="s">
        <v>583</v>
      </c>
      <c r="B45" s="44">
        <v>4.38</v>
      </c>
      <c r="C45" s="44">
        <v>4.5599999999999996</v>
      </c>
    </row>
    <row r="46" spans="1:3" x14ac:dyDescent="0.25">
      <c r="A46" s="43" t="s">
        <v>584</v>
      </c>
      <c r="B46" s="44">
        <v>4.43</v>
      </c>
      <c r="C46" s="44">
        <v>4.63</v>
      </c>
    </row>
    <row r="47" spans="1:3" x14ac:dyDescent="0.25">
      <c r="A47" s="43" t="s">
        <v>585</v>
      </c>
      <c r="B47" s="44">
        <v>4.49</v>
      </c>
      <c r="C47" s="44">
        <v>4.6900000000000004</v>
      </c>
    </row>
    <row r="48" spans="1:3" x14ac:dyDescent="0.25">
      <c r="A48" s="43" t="s">
        <v>586</v>
      </c>
      <c r="B48" s="44">
        <v>4.55</v>
      </c>
      <c r="C48" s="44">
        <v>4.76</v>
      </c>
    </row>
    <row r="49" spans="1:3" x14ac:dyDescent="0.25">
      <c r="A49" s="43" t="s">
        <v>587</v>
      </c>
      <c r="B49" s="44">
        <v>4.6100000000000003</v>
      </c>
      <c r="C49" s="44">
        <v>4.82</v>
      </c>
    </row>
    <row r="50" spans="1:3" x14ac:dyDescent="0.25">
      <c r="A50" s="43" t="s">
        <v>588</v>
      </c>
      <c r="B50" s="44">
        <v>4.68</v>
      </c>
      <c r="C50" s="44">
        <v>4.8899999999999997</v>
      </c>
    </row>
    <row r="51" spans="1:3" x14ac:dyDescent="0.25">
      <c r="A51" s="43" t="s">
        <v>589</v>
      </c>
      <c r="B51" s="44">
        <v>4.75</v>
      </c>
      <c r="C51" s="44">
        <v>4.97</v>
      </c>
    </row>
    <row r="52" spans="1:3" x14ac:dyDescent="0.25">
      <c r="A52" s="43" t="s">
        <v>590</v>
      </c>
      <c r="B52" s="44">
        <v>4.8099999999999996</v>
      </c>
      <c r="C52" s="44">
        <v>5.04</v>
      </c>
    </row>
    <row r="53" spans="1:3" x14ac:dyDescent="0.25">
      <c r="A53" s="43" t="s">
        <v>591</v>
      </c>
      <c r="B53" s="44">
        <v>4.88</v>
      </c>
      <c r="C53" s="44">
        <v>5.12</v>
      </c>
    </row>
    <row r="54" spans="1:3" x14ac:dyDescent="0.25">
      <c r="A54" s="43" t="s">
        <v>592</v>
      </c>
      <c r="B54" s="44">
        <v>4.96</v>
      </c>
      <c r="C54" s="44">
        <v>5.2</v>
      </c>
    </row>
    <row r="55" spans="1:3" x14ac:dyDescent="0.25">
      <c r="A55" s="43" t="s">
        <v>593</v>
      </c>
      <c r="B55" s="44">
        <v>5.03</v>
      </c>
      <c r="C55" s="44">
        <v>5.28</v>
      </c>
    </row>
    <row r="56" spans="1:3" x14ac:dyDescent="0.25">
      <c r="A56" s="43" t="s">
        <v>594</v>
      </c>
      <c r="B56" s="44">
        <v>5.1100000000000003</v>
      </c>
      <c r="C56" s="44">
        <v>5.36</v>
      </c>
    </row>
    <row r="57" spans="1:3" x14ac:dyDescent="0.25">
      <c r="A57" s="43" t="s">
        <v>595</v>
      </c>
      <c r="B57" s="44">
        <v>5.19</v>
      </c>
      <c r="C57" s="44">
        <v>5.46</v>
      </c>
    </row>
    <row r="58" spans="1:3" x14ac:dyDescent="0.25">
      <c r="A58" s="43" t="s">
        <v>596</v>
      </c>
      <c r="B58" s="44">
        <v>5.29</v>
      </c>
      <c r="C58" s="44">
        <v>5.56</v>
      </c>
    </row>
    <row r="59" spans="1:3" x14ac:dyDescent="0.25">
      <c r="A59" s="43" t="s">
        <v>597</v>
      </c>
      <c r="B59" s="44">
        <v>5.38</v>
      </c>
      <c r="C59" s="44">
        <v>5.67</v>
      </c>
    </row>
    <row r="60" spans="1:3" x14ac:dyDescent="0.25">
      <c r="A60" s="43" t="s">
        <v>598</v>
      </c>
      <c r="B60" s="44">
        <v>5.48</v>
      </c>
      <c r="C60" s="44">
        <v>5.78</v>
      </c>
    </row>
    <row r="61" spans="1:3" x14ac:dyDescent="0.25">
      <c r="A61" s="43" t="s">
        <v>599</v>
      </c>
      <c r="B61" s="44">
        <v>5.59</v>
      </c>
      <c r="C61" s="44">
        <v>5.89</v>
      </c>
    </row>
    <row r="62" spans="1:3" x14ac:dyDescent="0.25">
      <c r="A62" s="43" t="s">
        <v>600</v>
      </c>
      <c r="B62" s="44">
        <v>5.7</v>
      </c>
      <c r="C62" s="44">
        <v>6.02</v>
      </c>
    </row>
    <row r="63" spans="1:3" x14ac:dyDescent="0.25">
      <c r="A63" s="43" t="s">
        <v>601</v>
      </c>
      <c r="B63" s="44">
        <v>5.82</v>
      </c>
      <c r="C63" s="44">
        <v>6.14</v>
      </c>
    </row>
    <row r="64" spans="1:3" x14ac:dyDescent="0.25">
      <c r="A64" s="43" t="s">
        <v>602</v>
      </c>
      <c r="B64" s="44">
        <v>5.93</v>
      </c>
      <c r="C64" s="44">
        <v>6.27</v>
      </c>
    </row>
    <row r="65" spans="1:3" x14ac:dyDescent="0.25">
      <c r="A65" s="43" t="s">
        <v>603</v>
      </c>
      <c r="B65" s="44">
        <v>6.06</v>
      </c>
      <c r="C65" s="44">
        <v>6.41</v>
      </c>
    </row>
    <row r="66" spans="1:3" x14ac:dyDescent="0.25">
      <c r="A66" s="43" t="s">
        <v>604</v>
      </c>
      <c r="B66" s="44">
        <v>6.19</v>
      </c>
      <c r="C66" s="44">
        <v>6.56</v>
      </c>
    </row>
    <row r="67" spans="1:3" x14ac:dyDescent="0.25">
      <c r="A67" s="43" t="s">
        <v>605</v>
      </c>
      <c r="B67" s="44">
        <v>6.33</v>
      </c>
      <c r="C67" s="44">
        <v>6.71</v>
      </c>
    </row>
    <row r="68" spans="1:3" x14ac:dyDescent="0.25">
      <c r="A68" s="43" t="s">
        <v>606</v>
      </c>
      <c r="B68" s="44">
        <v>6.47</v>
      </c>
      <c r="C68" s="44">
        <v>6.86</v>
      </c>
    </row>
    <row r="69" spans="1:3" x14ac:dyDescent="0.25">
      <c r="A69" s="43" t="s">
        <v>607</v>
      </c>
      <c r="B69" s="44">
        <v>6.61</v>
      </c>
      <c r="C69" s="44">
        <v>7.03</v>
      </c>
    </row>
    <row r="70" spans="1:3" x14ac:dyDescent="0.25">
      <c r="A70" s="43" t="s">
        <v>608</v>
      </c>
      <c r="B70" s="44">
        <v>6.77</v>
      </c>
      <c r="C70" s="44">
        <v>7.2</v>
      </c>
    </row>
    <row r="71" spans="1:3" x14ac:dyDescent="0.25">
      <c r="A71" s="43" t="s">
        <v>609</v>
      </c>
      <c r="B71" s="44">
        <v>6.93</v>
      </c>
      <c r="C71" s="44">
        <v>7.38</v>
      </c>
    </row>
    <row r="72" spans="1:3" x14ac:dyDescent="0.25">
      <c r="A72" s="43" t="s">
        <v>610</v>
      </c>
      <c r="B72" s="44">
        <v>7.09</v>
      </c>
      <c r="C72" s="44">
        <v>7.56</v>
      </c>
    </row>
    <row r="73" spans="1:3" x14ac:dyDescent="0.25">
      <c r="A73" s="43" t="s">
        <v>611</v>
      </c>
      <c r="B73" s="44">
        <v>7.27</v>
      </c>
      <c r="C73" s="44">
        <v>7.76</v>
      </c>
    </row>
    <row r="74" spans="1:3" x14ac:dyDescent="0.25">
      <c r="A74" s="43" t="s">
        <v>612</v>
      </c>
      <c r="B74" s="44">
        <v>7.45</v>
      </c>
      <c r="C74" s="44">
        <v>7.96</v>
      </c>
    </row>
    <row r="75" spans="1:3" x14ac:dyDescent="0.25">
      <c r="A75" s="43" t="s">
        <v>613</v>
      </c>
      <c r="B75" s="44">
        <v>7.63</v>
      </c>
      <c r="C75" s="44">
        <v>8.17</v>
      </c>
    </row>
    <row r="76" spans="1:3" x14ac:dyDescent="0.25">
      <c r="A76" s="43" t="s">
        <v>614</v>
      </c>
      <c r="B76" s="44">
        <v>7.83</v>
      </c>
      <c r="C76" s="44">
        <v>8.3800000000000008</v>
      </c>
    </row>
  </sheetData>
  <sheetProtection algorithmName="SHA-512" hashValue="LuhCpqks2qEtrPMSlawd0QciKJ07UYc9glTb8pQPofpJdLsliEUYYyU2qc5dzw/BKd1VCOmwQPfhYWt90BOhpA==" saltValue="wQCzj13sCB/U49YEPTGsYg==" spinCount="100000" sheet="1" objects="1" scenarios="1"/>
  <conditionalFormatting sqref="A6:A21">
    <cfRule type="expression" dxfId="19" priority="1" stopIfTrue="1">
      <formula>MOD(ROW(),2)=0</formula>
    </cfRule>
    <cfRule type="expression" dxfId="18" priority="2" stopIfTrue="1">
      <formula>MOD(ROW(),2)&lt;&gt;0</formula>
    </cfRule>
  </conditionalFormatting>
  <conditionalFormatting sqref="B6:C21">
    <cfRule type="expression" dxfId="17" priority="3" stopIfTrue="1">
      <formula>MOD(ROW(),2)=0</formula>
    </cfRule>
    <cfRule type="expression" dxfId="16" priority="4" stopIfTrue="1">
      <formula>MOD(ROW(),2)&lt;&gt;0</formula>
    </cfRule>
  </conditionalFormatting>
  <conditionalFormatting sqref="A26:A76">
    <cfRule type="expression" dxfId="15" priority="5" stopIfTrue="1">
      <formula>MOD(ROW(),2)=0</formula>
    </cfRule>
    <cfRule type="expression" dxfId="14" priority="6" stopIfTrue="1">
      <formula>MOD(ROW(),2)&lt;&gt;0</formula>
    </cfRule>
  </conditionalFormatting>
  <conditionalFormatting sqref="B26:C76">
    <cfRule type="expression" dxfId="13" priority="7" stopIfTrue="1">
      <formula>MOD(ROW(),2)=0</formula>
    </cfRule>
    <cfRule type="expression" dxfId="12"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B31C-CCD3-4E0C-8E02-76857D3C62E8}">
  <sheetPr codeName="Sheet77"/>
  <dimension ref="A1:C116"/>
  <sheetViews>
    <sheetView workbookViewId="0">
      <selection activeCell="A6" sqref="A6"/>
    </sheetView>
  </sheetViews>
  <sheetFormatPr defaultRowHeight="12.5" x14ac:dyDescent="0.25"/>
  <cols>
    <col min="1" max="1" width="42.453125" customWidth="1"/>
    <col min="2" max="2" width="52.453125" customWidth="1"/>
    <col min="3" max="3" width="25.453125" customWidth="1"/>
  </cols>
  <sheetData>
    <row r="1" spans="1:3" s="1" customFormat="1" ht="20" x14ac:dyDescent="0.4">
      <c r="A1" s="2" t="s">
        <v>0</v>
      </c>
    </row>
    <row r="2" spans="1:3" s="1" customFormat="1" ht="15.5" x14ac:dyDescent="0.35">
      <c r="A2" s="30" t="s">
        <v>1</v>
      </c>
      <c r="B2" s="3" t="str">
        <f>wb_title</f>
        <v>LGPS_S - Consolidated Factor Spreadsheet</v>
      </c>
    </row>
    <row r="3" spans="1:3" s="1" customFormat="1" ht="15.5" x14ac:dyDescent="0.35">
      <c r="A3" s="30" t="s">
        <v>2</v>
      </c>
      <c r="B3" s="3" t="str">
        <f>TABLE_FACTOR_TYPE_1 &amp; " - x-" &amp; TABLE_SERIES_NUMBER_1</f>
        <v>AVC to AP - x-806</v>
      </c>
    </row>
    <row r="6" spans="1:3" x14ac:dyDescent="0.25">
      <c r="A6" s="40" t="s">
        <v>376</v>
      </c>
      <c r="B6" s="49" t="s">
        <v>377</v>
      </c>
      <c r="C6" s="49"/>
    </row>
    <row r="7" spans="1:3" x14ac:dyDescent="0.25">
      <c r="A7" s="40" t="s">
        <v>378</v>
      </c>
      <c r="B7" s="49" t="s">
        <v>188</v>
      </c>
      <c r="C7" s="49"/>
    </row>
    <row r="8" spans="1:3" x14ac:dyDescent="0.25">
      <c r="A8" s="40" t="s">
        <v>149</v>
      </c>
      <c r="B8" s="49" t="s">
        <v>162</v>
      </c>
      <c r="C8" s="49"/>
    </row>
    <row r="9" spans="1:3" x14ac:dyDescent="0.25">
      <c r="A9" s="40" t="s">
        <v>150</v>
      </c>
      <c r="B9" s="49" t="s">
        <v>368</v>
      </c>
      <c r="C9" s="49"/>
    </row>
    <row r="10" spans="1:3" ht="37.5" x14ac:dyDescent="0.25">
      <c r="A10" s="40" t="s">
        <v>6</v>
      </c>
      <c r="B10" s="49" t="s">
        <v>373</v>
      </c>
      <c r="C10" s="49"/>
    </row>
    <row r="11" spans="1:3" x14ac:dyDescent="0.25">
      <c r="A11" s="40" t="s">
        <v>151</v>
      </c>
      <c r="B11" s="49" t="s">
        <v>247</v>
      </c>
      <c r="C11" s="49"/>
    </row>
    <row r="12" spans="1:3" ht="37.5" x14ac:dyDescent="0.25">
      <c r="A12" s="40" t="s">
        <v>152</v>
      </c>
      <c r="B12" s="49" t="s">
        <v>370</v>
      </c>
      <c r="C12" s="49"/>
    </row>
    <row r="13" spans="1:3" x14ac:dyDescent="0.25">
      <c r="A13" s="40" t="s">
        <v>379</v>
      </c>
      <c r="B13" s="49">
        <v>0</v>
      </c>
      <c r="C13" s="49"/>
    </row>
    <row r="14" spans="1:3" x14ac:dyDescent="0.25">
      <c r="A14" s="40" t="s">
        <v>154</v>
      </c>
      <c r="B14" s="49">
        <v>806</v>
      </c>
      <c r="C14" s="49"/>
    </row>
    <row r="15" spans="1:3" x14ac:dyDescent="0.25">
      <c r="A15" s="40" t="s">
        <v>380</v>
      </c>
      <c r="B15" s="49" t="s">
        <v>374</v>
      </c>
      <c r="C15" s="49"/>
    </row>
    <row r="16" spans="1:3" x14ac:dyDescent="0.25">
      <c r="A16" s="40" t="s">
        <v>156</v>
      </c>
      <c r="B16" s="49" t="s">
        <v>375</v>
      </c>
      <c r="C16" s="49"/>
    </row>
    <row r="17" spans="1:3" x14ac:dyDescent="0.25">
      <c r="A17" s="41" t="s">
        <v>381</v>
      </c>
      <c r="B17" s="49"/>
      <c r="C17" s="49"/>
    </row>
    <row r="18" spans="1:3" x14ac:dyDescent="0.25">
      <c r="A18" s="40" t="s">
        <v>158</v>
      </c>
      <c r="B18" s="50">
        <v>45195</v>
      </c>
      <c r="C18" s="50"/>
    </row>
    <row r="19" spans="1:3" x14ac:dyDescent="0.25">
      <c r="A19" s="40" t="s">
        <v>159</v>
      </c>
      <c r="B19" s="49"/>
      <c r="C19" s="49"/>
    </row>
    <row r="20" spans="1:3" x14ac:dyDescent="0.25">
      <c r="A20" s="40" t="s">
        <v>160</v>
      </c>
      <c r="B20" s="49" t="s">
        <v>169</v>
      </c>
      <c r="C20" s="49"/>
    </row>
    <row r="21" spans="1:3" x14ac:dyDescent="0.25">
      <c r="A21" s="40" t="s">
        <v>382</v>
      </c>
      <c r="B21" s="49" t="s">
        <v>85</v>
      </c>
      <c r="C21" s="49"/>
    </row>
    <row r="23" spans="1:3" x14ac:dyDescent="0.25">
      <c r="A23" s="23" t="str">
        <f>HYPERLINK("#'Factor List'!A1", "Back to Factor List")</f>
        <v>Back to Factor List</v>
      </c>
      <c r="B23" s="23" t="str">
        <f>HYPERLINK("#'Assumptions'!A1", "Assumptions")</f>
        <v>Assumptions</v>
      </c>
    </row>
    <row r="26" spans="1:3" s="57" customFormat="1" ht="26" x14ac:dyDescent="0.25">
      <c r="A26" s="56" t="s">
        <v>383</v>
      </c>
      <c r="B26" s="56" t="s">
        <v>563</v>
      </c>
      <c r="C26" s="56" t="s">
        <v>564</v>
      </c>
    </row>
    <row r="27" spans="1:3" x14ac:dyDescent="0.25">
      <c r="A27" s="43" t="s">
        <v>615</v>
      </c>
      <c r="B27" s="44">
        <v>3.27</v>
      </c>
      <c r="C27" s="44">
        <v>3.65</v>
      </c>
    </row>
    <row r="28" spans="1:3" x14ac:dyDescent="0.25">
      <c r="A28" s="43" t="s">
        <v>616</v>
      </c>
      <c r="B28" s="44">
        <v>3.28</v>
      </c>
      <c r="C28" s="44">
        <v>3.67</v>
      </c>
    </row>
    <row r="29" spans="1:3" x14ac:dyDescent="0.25">
      <c r="A29" s="43" t="s">
        <v>617</v>
      </c>
      <c r="B29" s="44">
        <v>3.3</v>
      </c>
      <c r="C29" s="44">
        <v>3.68</v>
      </c>
    </row>
    <row r="30" spans="1:3" x14ac:dyDescent="0.25">
      <c r="A30" s="43" t="s">
        <v>618</v>
      </c>
      <c r="B30" s="44">
        <v>3.31</v>
      </c>
      <c r="C30" s="44">
        <v>3.69</v>
      </c>
    </row>
    <row r="31" spans="1:3" x14ac:dyDescent="0.25">
      <c r="A31" s="43" t="s">
        <v>619</v>
      </c>
      <c r="B31" s="44">
        <v>3.33</v>
      </c>
      <c r="C31" s="44">
        <v>3.71</v>
      </c>
    </row>
    <row r="32" spans="1:3" x14ac:dyDescent="0.25">
      <c r="A32" s="43" t="s">
        <v>620</v>
      </c>
      <c r="B32" s="44">
        <v>3.34</v>
      </c>
      <c r="C32" s="44">
        <v>3.72</v>
      </c>
    </row>
    <row r="33" spans="1:3" x14ac:dyDescent="0.25">
      <c r="A33" s="43" t="s">
        <v>621</v>
      </c>
      <c r="B33" s="44">
        <v>3.36</v>
      </c>
      <c r="C33" s="44">
        <v>3.74</v>
      </c>
    </row>
    <row r="34" spans="1:3" x14ac:dyDescent="0.25">
      <c r="A34" s="43" t="s">
        <v>622</v>
      </c>
      <c r="B34" s="44">
        <v>3.37</v>
      </c>
      <c r="C34" s="44">
        <v>3.75</v>
      </c>
    </row>
    <row r="35" spans="1:3" x14ac:dyDescent="0.25">
      <c r="A35" s="43" t="s">
        <v>623</v>
      </c>
      <c r="B35" s="44">
        <v>3.39</v>
      </c>
      <c r="C35" s="44">
        <v>3.77</v>
      </c>
    </row>
    <row r="36" spans="1:3" x14ac:dyDescent="0.25">
      <c r="A36" s="43" t="s">
        <v>624</v>
      </c>
      <c r="B36" s="44">
        <v>3.4</v>
      </c>
      <c r="C36" s="44">
        <v>3.78</v>
      </c>
    </row>
    <row r="37" spans="1:3" x14ac:dyDescent="0.25">
      <c r="A37" s="43" t="s">
        <v>625</v>
      </c>
      <c r="B37" s="44">
        <v>3.42</v>
      </c>
      <c r="C37" s="44">
        <v>3.79</v>
      </c>
    </row>
    <row r="38" spans="1:3" x14ac:dyDescent="0.25">
      <c r="A38" s="43" t="s">
        <v>626</v>
      </c>
      <c r="B38" s="44">
        <v>3.43</v>
      </c>
      <c r="C38" s="44">
        <v>3.81</v>
      </c>
    </row>
    <row r="39" spans="1:3" x14ac:dyDescent="0.25">
      <c r="A39" s="43" t="s">
        <v>627</v>
      </c>
      <c r="B39" s="44">
        <v>3.45</v>
      </c>
      <c r="C39" s="44">
        <v>3.83</v>
      </c>
    </row>
    <row r="40" spans="1:3" x14ac:dyDescent="0.25">
      <c r="A40" s="43" t="s">
        <v>628</v>
      </c>
      <c r="B40" s="44">
        <v>3.46</v>
      </c>
      <c r="C40" s="44">
        <v>3.84</v>
      </c>
    </row>
    <row r="41" spans="1:3" x14ac:dyDescent="0.25">
      <c r="A41" s="43" t="s">
        <v>629</v>
      </c>
      <c r="B41" s="44">
        <v>3.48</v>
      </c>
      <c r="C41" s="44">
        <v>3.86</v>
      </c>
    </row>
    <row r="42" spans="1:3" x14ac:dyDescent="0.25">
      <c r="A42" s="43" t="s">
        <v>630</v>
      </c>
      <c r="B42" s="44">
        <v>3.5</v>
      </c>
      <c r="C42" s="44">
        <v>3.87</v>
      </c>
    </row>
    <row r="43" spans="1:3" x14ac:dyDescent="0.25">
      <c r="A43" s="43" t="s">
        <v>631</v>
      </c>
      <c r="B43" s="44">
        <v>3.52</v>
      </c>
      <c r="C43" s="44">
        <v>3.89</v>
      </c>
    </row>
    <row r="44" spans="1:3" x14ac:dyDescent="0.25">
      <c r="A44" s="43" t="s">
        <v>632</v>
      </c>
      <c r="B44" s="44">
        <v>3.53</v>
      </c>
      <c r="C44" s="44">
        <v>3.91</v>
      </c>
    </row>
    <row r="45" spans="1:3" x14ac:dyDescent="0.25">
      <c r="A45" s="43" t="s">
        <v>633</v>
      </c>
      <c r="B45" s="44">
        <v>3.55</v>
      </c>
      <c r="C45" s="44">
        <v>3.93</v>
      </c>
    </row>
    <row r="46" spans="1:3" x14ac:dyDescent="0.25">
      <c r="A46" s="43" t="s">
        <v>634</v>
      </c>
      <c r="B46" s="44">
        <v>3.57</v>
      </c>
      <c r="C46" s="44">
        <v>3.94</v>
      </c>
    </row>
    <row r="47" spans="1:3" x14ac:dyDescent="0.25">
      <c r="A47" s="43" t="s">
        <v>635</v>
      </c>
      <c r="B47" s="44">
        <v>3.59</v>
      </c>
      <c r="C47" s="44">
        <v>3.96</v>
      </c>
    </row>
    <row r="48" spans="1:3" x14ac:dyDescent="0.25">
      <c r="A48" s="43" t="s">
        <v>636</v>
      </c>
      <c r="B48" s="44">
        <v>3.61</v>
      </c>
      <c r="C48" s="44">
        <v>3.98</v>
      </c>
    </row>
    <row r="49" spans="1:3" x14ac:dyDescent="0.25">
      <c r="A49" s="43" t="s">
        <v>637</v>
      </c>
      <c r="B49" s="44">
        <v>3.63</v>
      </c>
      <c r="C49" s="44">
        <v>4</v>
      </c>
    </row>
    <row r="50" spans="1:3" x14ac:dyDescent="0.25">
      <c r="A50" s="43" t="s">
        <v>638</v>
      </c>
      <c r="B50" s="44">
        <v>3.65</v>
      </c>
      <c r="C50" s="44">
        <v>4.0199999999999996</v>
      </c>
    </row>
    <row r="51" spans="1:3" x14ac:dyDescent="0.25">
      <c r="A51" s="43" t="s">
        <v>639</v>
      </c>
      <c r="B51" s="44">
        <v>3.67</v>
      </c>
      <c r="C51" s="44">
        <v>4.04</v>
      </c>
    </row>
    <row r="52" spans="1:3" x14ac:dyDescent="0.25">
      <c r="A52" s="43" t="s">
        <v>640</v>
      </c>
      <c r="B52" s="44">
        <v>3.69</v>
      </c>
      <c r="C52" s="44">
        <v>4.0599999999999996</v>
      </c>
    </row>
    <row r="53" spans="1:3" x14ac:dyDescent="0.25">
      <c r="A53" s="43" t="s">
        <v>641</v>
      </c>
      <c r="B53" s="44">
        <v>3.71</v>
      </c>
      <c r="C53" s="44">
        <v>4.08</v>
      </c>
    </row>
    <row r="54" spans="1:3" x14ac:dyDescent="0.25">
      <c r="A54" s="43" t="s">
        <v>642</v>
      </c>
      <c r="B54" s="44">
        <v>3.74</v>
      </c>
      <c r="C54" s="44">
        <v>4.1100000000000003</v>
      </c>
    </row>
    <row r="55" spans="1:3" x14ac:dyDescent="0.25">
      <c r="A55" s="43" t="s">
        <v>643</v>
      </c>
      <c r="B55" s="44">
        <v>3.76</v>
      </c>
      <c r="C55" s="44">
        <v>4.13</v>
      </c>
    </row>
    <row r="56" spans="1:3" x14ac:dyDescent="0.25">
      <c r="A56" s="43" t="s">
        <v>644</v>
      </c>
      <c r="B56" s="44">
        <v>3.78</v>
      </c>
      <c r="C56" s="44">
        <v>4.1500000000000004</v>
      </c>
    </row>
    <row r="57" spans="1:3" x14ac:dyDescent="0.25">
      <c r="A57" s="43" t="s">
        <v>645</v>
      </c>
      <c r="B57" s="44">
        <v>3.81</v>
      </c>
      <c r="C57" s="44">
        <v>4.18</v>
      </c>
    </row>
    <row r="58" spans="1:3" x14ac:dyDescent="0.25">
      <c r="A58" s="43" t="s">
        <v>646</v>
      </c>
      <c r="B58" s="44">
        <v>3.83</v>
      </c>
      <c r="C58" s="44">
        <v>4.2</v>
      </c>
    </row>
    <row r="59" spans="1:3" x14ac:dyDescent="0.25">
      <c r="A59" s="43" t="s">
        <v>647</v>
      </c>
      <c r="B59" s="44">
        <v>3.86</v>
      </c>
      <c r="C59" s="44">
        <v>4.2300000000000004</v>
      </c>
    </row>
    <row r="60" spans="1:3" x14ac:dyDescent="0.25">
      <c r="A60" s="43" t="s">
        <v>648</v>
      </c>
      <c r="B60" s="44">
        <v>3.89</v>
      </c>
      <c r="C60" s="44">
        <v>4.25</v>
      </c>
    </row>
    <row r="61" spans="1:3" x14ac:dyDescent="0.25">
      <c r="A61" s="43" t="s">
        <v>649</v>
      </c>
      <c r="B61" s="44">
        <v>3.91</v>
      </c>
      <c r="C61" s="44">
        <v>4.28</v>
      </c>
    </row>
    <row r="62" spans="1:3" x14ac:dyDescent="0.25">
      <c r="A62" s="43" t="s">
        <v>650</v>
      </c>
      <c r="B62" s="44">
        <v>3.94</v>
      </c>
      <c r="C62" s="44">
        <v>4.3099999999999996</v>
      </c>
    </row>
    <row r="63" spans="1:3" x14ac:dyDescent="0.25">
      <c r="A63" s="43" t="s">
        <v>651</v>
      </c>
      <c r="B63" s="44">
        <v>3.97</v>
      </c>
      <c r="C63" s="44">
        <v>4.34</v>
      </c>
    </row>
    <row r="64" spans="1:3" x14ac:dyDescent="0.25">
      <c r="A64" s="43" t="s">
        <v>652</v>
      </c>
      <c r="B64" s="44">
        <v>4</v>
      </c>
      <c r="C64" s="44">
        <v>4.37</v>
      </c>
    </row>
    <row r="65" spans="1:3" x14ac:dyDescent="0.25">
      <c r="A65" s="43" t="s">
        <v>653</v>
      </c>
      <c r="B65" s="44">
        <v>4.03</v>
      </c>
      <c r="C65" s="44">
        <v>4.4000000000000004</v>
      </c>
    </row>
    <row r="66" spans="1:3" x14ac:dyDescent="0.25">
      <c r="A66" s="43" t="s">
        <v>654</v>
      </c>
      <c r="B66" s="44">
        <v>4.0599999999999996</v>
      </c>
      <c r="C66" s="44">
        <v>4.43</v>
      </c>
    </row>
    <row r="67" spans="1:3" x14ac:dyDescent="0.25">
      <c r="A67" s="43" t="s">
        <v>565</v>
      </c>
      <c r="B67" s="44">
        <v>4.0999999999999996</v>
      </c>
      <c r="C67" s="44">
        <v>4.47</v>
      </c>
    </row>
    <row r="68" spans="1:3" x14ac:dyDescent="0.25">
      <c r="A68" s="43" t="s">
        <v>566</v>
      </c>
      <c r="B68" s="44">
        <v>4.13</v>
      </c>
      <c r="C68" s="44">
        <v>4.5</v>
      </c>
    </row>
    <row r="69" spans="1:3" x14ac:dyDescent="0.25">
      <c r="A69" s="43" t="s">
        <v>567</v>
      </c>
      <c r="B69" s="44">
        <v>4.16</v>
      </c>
      <c r="C69" s="44">
        <v>4.54</v>
      </c>
    </row>
    <row r="70" spans="1:3" x14ac:dyDescent="0.25">
      <c r="A70" s="43" t="s">
        <v>568</v>
      </c>
      <c r="B70" s="44">
        <v>4.2</v>
      </c>
      <c r="C70" s="44">
        <v>4.57</v>
      </c>
    </row>
    <row r="71" spans="1:3" x14ac:dyDescent="0.25">
      <c r="A71" s="43" t="s">
        <v>569</v>
      </c>
      <c r="B71" s="44">
        <v>4.24</v>
      </c>
      <c r="C71" s="44">
        <v>4.6100000000000003</v>
      </c>
    </row>
    <row r="72" spans="1:3" x14ac:dyDescent="0.25">
      <c r="A72" s="43" t="s">
        <v>570</v>
      </c>
      <c r="B72" s="44">
        <v>4.28</v>
      </c>
      <c r="C72" s="44">
        <v>4.6500000000000004</v>
      </c>
    </row>
    <row r="73" spans="1:3" x14ac:dyDescent="0.25">
      <c r="A73" s="43" t="s">
        <v>571</v>
      </c>
      <c r="B73" s="44">
        <v>4.32</v>
      </c>
      <c r="C73" s="44">
        <v>4.6900000000000004</v>
      </c>
    </row>
    <row r="74" spans="1:3" x14ac:dyDescent="0.25">
      <c r="A74" s="43" t="s">
        <v>572</v>
      </c>
      <c r="B74" s="44">
        <v>4.3600000000000003</v>
      </c>
      <c r="C74" s="44">
        <v>4.74</v>
      </c>
    </row>
    <row r="75" spans="1:3" x14ac:dyDescent="0.25">
      <c r="A75" s="43" t="s">
        <v>573</v>
      </c>
      <c r="B75" s="44">
        <v>4.4000000000000004</v>
      </c>
      <c r="C75" s="44">
        <v>4.78</v>
      </c>
    </row>
    <row r="76" spans="1:3" x14ac:dyDescent="0.25">
      <c r="A76" s="43" t="s">
        <v>574</v>
      </c>
      <c r="B76" s="44">
        <v>4.4400000000000004</v>
      </c>
      <c r="C76" s="44">
        <v>4.83</v>
      </c>
    </row>
    <row r="77" spans="1:3" x14ac:dyDescent="0.25">
      <c r="A77" s="43" t="s">
        <v>575</v>
      </c>
      <c r="B77" s="44">
        <v>4.49</v>
      </c>
      <c r="C77" s="44">
        <v>4.88</v>
      </c>
    </row>
    <row r="78" spans="1:3" x14ac:dyDescent="0.25">
      <c r="A78" s="43" t="s">
        <v>576</v>
      </c>
      <c r="B78" s="44">
        <v>4.53</v>
      </c>
      <c r="C78" s="44">
        <v>4.93</v>
      </c>
    </row>
    <row r="79" spans="1:3" x14ac:dyDescent="0.25">
      <c r="A79" s="43" t="s">
        <v>577</v>
      </c>
      <c r="B79" s="44">
        <v>4.58</v>
      </c>
      <c r="C79" s="44">
        <v>4.9800000000000004</v>
      </c>
    </row>
    <row r="80" spans="1:3" x14ac:dyDescent="0.25">
      <c r="A80" s="43" t="s">
        <v>578</v>
      </c>
      <c r="B80" s="44">
        <v>4.63</v>
      </c>
      <c r="C80" s="44">
        <v>5.03</v>
      </c>
    </row>
    <row r="81" spans="1:3" x14ac:dyDescent="0.25">
      <c r="A81" s="43" t="s">
        <v>579</v>
      </c>
      <c r="B81" s="44">
        <v>4.68</v>
      </c>
      <c r="C81" s="44">
        <v>5.09</v>
      </c>
    </row>
    <row r="82" spans="1:3" x14ac:dyDescent="0.25">
      <c r="A82" s="43" t="s">
        <v>580</v>
      </c>
      <c r="B82" s="44">
        <v>4.74</v>
      </c>
      <c r="C82" s="44">
        <v>5.14</v>
      </c>
    </row>
    <row r="83" spans="1:3" x14ac:dyDescent="0.25">
      <c r="A83" s="43" t="s">
        <v>581</v>
      </c>
      <c r="B83" s="44">
        <v>4.79</v>
      </c>
      <c r="C83" s="44">
        <v>5.2</v>
      </c>
    </row>
    <row r="84" spans="1:3" x14ac:dyDescent="0.25">
      <c r="A84" s="43" t="s">
        <v>582</v>
      </c>
      <c r="B84" s="44">
        <v>4.8499999999999996</v>
      </c>
      <c r="C84" s="44">
        <v>5.27</v>
      </c>
    </row>
    <row r="85" spans="1:3" x14ac:dyDescent="0.25">
      <c r="A85" s="43" t="s">
        <v>583</v>
      </c>
      <c r="B85" s="44">
        <v>4.91</v>
      </c>
      <c r="C85" s="44">
        <v>5.33</v>
      </c>
    </row>
    <row r="86" spans="1:3" x14ac:dyDescent="0.25">
      <c r="A86" s="43" t="s">
        <v>584</v>
      </c>
      <c r="B86" s="44">
        <v>4.97</v>
      </c>
      <c r="C86" s="44">
        <v>5.4</v>
      </c>
    </row>
    <row r="87" spans="1:3" x14ac:dyDescent="0.25">
      <c r="A87" s="43" t="s">
        <v>585</v>
      </c>
      <c r="B87" s="44">
        <v>5.03</v>
      </c>
      <c r="C87" s="44">
        <v>5.47</v>
      </c>
    </row>
    <row r="88" spans="1:3" x14ac:dyDescent="0.25">
      <c r="A88" s="43" t="s">
        <v>586</v>
      </c>
      <c r="B88" s="44">
        <v>5.0999999999999996</v>
      </c>
      <c r="C88" s="44">
        <v>5.54</v>
      </c>
    </row>
    <row r="89" spans="1:3" x14ac:dyDescent="0.25">
      <c r="A89" s="43" t="s">
        <v>587</v>
      </c>
      <c r="B89" s="44">
        <v>5.17</v>
      </c>
      <c r="C89" s="44">
        <v>5.61</v>
      </c>
    </row>
    <row r="90" spans="1:3" x14ac:dyDescent="0.25">
      <c r="A90" s="43" t="s">
        <v>588</v>
      </c>
      <c r="B90" s="44">
        <v>5.24</v>
      </c>
      <c r="C90" s="44">
        <v>5.69</v>
      </c>
    </row>
    <row r="91" spans="1:3" x14ac:dyDescent="0.25">
      <c r="A91" s="43" t="s">
        <v>589</v>
      </c>
      <c r="B91" s="44">
        <v>5.31</v>
      </c>
      <c r="C91" s="44">
        <v>5.77</v>
      </c>
    </row>
    <row r="92" spans="1:3" x14ac:dyDescent="0.25">
      <c r="A92" s="43" t="s">
        <v>590</v>
      </c>
      <c r="B92" s="44">
        <v>5.38</v>
      </c>
      <c r="C92" s="44">
        <v>5.85</v>
      </c>
    </row>
    <row r="93" spans="1:3" x14ac:dyDescent="0.25">
      <c r="A93" s="43" t="s">
        <v>591</v>
      </c>
      <c r="B93" s="44">
        <v>5.46</v>
      </c>
      <c r="C93" s="44">
        <v>5.94</v>
      </c>
    </row>
    <row r="94" spans="1:3" x14ac:dyDescent="0.25">
      <c r="A94" s="43" t="s">
        <v>592</v>
      </c>
      <c r="B94" s="44">
        <v>5.54</v>
      </c>
      <c r="C94" s="44">
        <v>6.03</v>
      </c>
    </row>
    <row r="95" spans="1:3" x14ac:dyDescent="0.25">
      <c r="A95" s="43" t="s">
        <v>593</v>
      </c>
      <c r="B95" s="44">
        <v>5.62</v>
      </c>
      <c r="C95" s="44">
        <v>6.12</v>
      </c>
    </row>
    <row r="96" spans="1:3" x14ac:dyDescent="0.25">
      <c r="A96" s="43" t="s">
        <v>594</v>
      </c>
      <c r="B96" s="44">
        <v>5.71</v>
      </c>
      <c r="C96" s="44">
        <v>6.22</v>
      </c>
    </row>
    <row r="97" spans="1:3" x14ac:dyDescent="0.25">
      <c r="A97" s="43" t="s">
        <v>595</v>
      </c>
      <c r="B97" s="44">
        <v>5.81</v>
      </c>
      <c r="C97" s="44">
        <v>6.33</v>
      </c>
    </row>
    <row r="98" spans="1:3" x14ac:dyDescent="0.25">
      <c r="A98" s="43" t="s">
        <v>596</v>
      </c>
      <c r="B98" s="44">
        <v>5.93</v>
      </c>
      <c r="C98" s="44">
        <v>6.47</v>
      </c>
    </row>
    <row r="99" spans="1:3" x14ac:dyDescent="0.25">
      <c r="A99" s="43" t="s">
        <v>597</v>
      </c>
      <c r="B99" s="44">
        <v>6.05</v>
      </c>
      <c r="C99" s="44">
        <v>6.62</v>
      </c>
    </row>
    <row r="100" spans="1:3" x14ac:dyDescent="0.25">
      <c r="A100" s="43" t="s">
        <v>598</v>
      </c>
      <c r="B100" s="44">
        <v>6.19</v>
      </c>
      <c r="C100" s="44">
        <v>6.77</v>
      </c>
    </row>
    <row r="101" spans="1:3" x14ac:dyDescent="0.25">
      <c r="A101" s="43" t="s">
        <v>599</v>
      </c>
      <c r="B101" s="44">
        <v>6.32</v>
      </c>
      <c r="C101" s="44">
        <v>6.92</v>
      </c>
    </row>
    <row r="102" spans="1:3" x14ac:dyDescent="0.25">
      <c r="A102" s="43" t="s">
        <v>600</v>
      </c>
      <c r="B102" s="44">
        <v>6.47</v>
      </c>
      <c r="C102" s="44">
        <v>7.09</v>
      </c>
    </row>
    <row r="103" spans="1:3" x14ac:dyDescent="0.25">
      <c r="A103" s="43" t="s">
        <v>601</v>
      </c>
      <c r="B103" s="44">
        <v>6.62</v>
      </c>
      <c r="C103" s="44">
        <v>7.26</v>
      </c>
    </row>
    <row r="104" spans="1:3" x14ac:dyDescent="0.25">
      <c r="A104" s="43" t="s">
        <v>602</v>
      </c>
      <c r="B104" s="44">
        <v>6.77</v>
      </c>
      <c r="C104" s="44">
        <v>7.45</v>
      </c>
    </row>
    <row r="105" spans="1:3" x14ac:dyDescent="0.25">
      <c r="A105" s="43" t="s">
        <v>603</v>
      </c>
      <c r="B105" s="44">
        <v>6.94</v>
      </c>
      <c r="C105" s="44">
        <v>7.64</v>
      </c>
    </row>
    <row r="106" spans="1:3" x14ac:dyDescent="0.25">
      <c r="A106" s="43" t="s">
        <v>604</v>
      </c>
      <c r="B106" s="44">
        <v>7.11</v>
      </c>
      <c r="C106" s="44">
        <v>7.84</v>
      </c>
    </row>
    <row r="107" spans="1:3" x14ac:dyDescent="0.25">
      <c r="A107" s="43" t="s">
        <v>605</v>
      </c>
      <c r="B107" s="44">
        <v>7.29</v>
      </c>
      <c r="C107" s="44">
        <v>8.0500000000000007</v>
      </c>
    </row>
    <row r="108" spans="1:3" x14ac:dyDescent="0.25">
      <c r="A108" s="43" t="s">
        <v>606</v>
      </c>
      <c r="B108" s="44">
        <v>7.48</v>
      </c>
      <c r="C108" s="44">
        <v>8.2799999999999994</v>
      </c>
    </row>
    <row r="109" spans="1:3" x14ac:dyDescent="0.25">
      <c r="A109" s="43" t="s">
        <v>607</v>
      </c>
      <c r="B109" s="44">
        <v>7.67</v>
      </c>
      <c r="C109" s="44">
        <v>8.51</v>
      </c>
    </row>
    <row r="110" spans="1:3" x14ac:dyDescent="0.25">
      <c r="A110" s="43" t="s">
        <v>608</v>
      </c>
      <c r="B110" s="44">
        <v>7.88</v>
      </c>
      <c r="C110" s="44">
        <v>8.75</v>
      </c>
    </row>
    <row r="111" spans="1:3" x14ac:dyDescent="0.25">
      <c r="A111" s="43" t="s">
        <v>609</v>
      </c>
      <c r="B111" s="44">
        <v>8.09</v>
      </c>
      <c r="C111" s="44">
        <v>9.01</v>
      </c>
    </row>
    <row r="112" spans="1:3" x14ac:dyDescent="0.25">
      <c r="A112" s="43" t="s">
        <v>610</v>
      </c>
      <c r="B112" s="44">
        <v>8.32</v>
      </c>
      <c r="C112" s="44">
        <v>9.2799999999999994</v>
      </c>
    </row>
    <row r="113" spans="1:3" x14ac:dyDescent="0.25">
      <c r="A113" s="43" t="s">
        <v>611</v>
      </c>
      <c r="B113" s="44">
        <v>8.5500000000000007</v>
      </c>
      <c r="C113" s="44">
        <v>9.5500000000000007</v>
      </c>
    </row>
    <row r="114" spans="1:3" x14ac:dyDescent="0.25">
      <c r="A114" s="43" t="s">
        <v>612</v>
      </c>
      <c r="B114" s="44">
        <v>8.7899999999999991</v>
      </c>
      <c r="C114" s="44">
        <v>9.84</v>
      </c>
    </row>
    <row r="115" spans="1:3" x14ac:dyDescent="0.25">
      <c r="A115" s="43" t="s">
        <v>613</v>
      </c>
      <c r="B115" s="44">
        <v>9.0399999999999991</v>
      </c>
      <c r="C115" s="44">
        <v>10.14</v>
      </c>
    </row>
    <row r="116" spans="1:3" x14ac:dyDescent="0.25">
      <c r="A116" s="43" t="s">
        <v>614</v>
      </c>
      <c r="B116" s="44">
        <v>9.2899999999999991</v>
      </c>
      <c r="C116" s="44">
        <v>10.45</v>
      </c>
    </row>
  </sheetData>
  <sheetProtection algorithmName="SHA-512" hashValue="6h8t4V+Arap6Vn7COwUwUTKL+9D7UijNHeGD+GmsrWSp58Gt5NtETqxjYO88UwMvGNAS+mujmBUTkpdsTApIcA==" saltValue="ZHEgAb0XFhFTxUIlz/FQJQ==" spinCount="100000" sheet="1" objects="1" scenarios="1"/>
  <conditionalFormatting sqref="A6:A21">
    <cfRule type="expression" dxfId="11" priority="1" stopIfTrue="1">
      <formula>MOD(ROW(),2)=0</formula>
    </cfRule>
    <cfRule type="expression" dxfId="10" priority="2" stopIfTrue="1">
      <formula>MOD(ROW(),2)&lt;&gt;0</formula>
    </cfRule>
  </conditionalFormatting>
  <conditionalFormatting sqref="B6:C21">
    <cfRule type="expression" dxfId="9" priority="3" stopIfTrue="1">
      <formula>MOD(ROW(),2)=0</formula>
    </cfRule>
    <cfRule type="expression" dxfId="8" priority="4" stopIfTrue="1">
      <formula>MOD(ROW(),2)&lt;&gt;0</formula>
    </cfRule>
  </conditionalFormatting>
  <conditionalFormatting sqref="A26:A116">
    <cfRule type="expression" dxfId="7" priority="5" stopIfTrue="1">
      <formula>MOD(ROW(),2)=0</formula>
    </cfRule>
    <cfRule type="expression" dxfId="6" priority="6" stopIfTrue="1">
      <formula>MOD(ROW(),2)&lt;&gt;0</formula>
    </cfRule>
  </conditionalFormatting>
  <conditionalFormatting sqref="B26:C116">
    <cfRule type="expression" dxfId="5" priority="7" stopIfTrue="1">
      <formula>MOD(ROW(),2)=0</formula>
    </cfRule>
    <cfRule type="expression" dxfId="4"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LGPS_S - Consolidated Factor Spreadsheet</v>
      </c>
    </row>
    <row r="3" spans="1:2" s="1" customFormat="1" ht="15.5" x14ac:dyDescent="0.35">
      <c r="A3" s="30" t="s">
        <v>2</v>
      </c>
      <c r="B3" s="3" t="str">
        <f>TABLE_FACTOR_TYPE_1 &amp; " - x-" &amp; TABLE_SERIES_NUMBER_1</f>
        <v xml:space="preserve"> - x-</v>
      </c>
    </row>
    <row r="6" spans="1:2" x14ac:dyDescent="0.25">
      <c r="A6" t="s">
        <v>376</v>
      </c>
      <c r="B6" t="s">
        <v>377</v>
      </c>
    </row>
    <row r="7" spans="1:2" x14ac:dyDescent="0.25">
      <c r="A7" t="s">
        <v>378</v>
      </c>
    </row>
    <row r="8" spans="1:2" x14ac:dyDescent="0.25">
      <c r="A8" t="s">
        <v>149</v>
      </c>
    </row>
    <row r="9" spans="1:2" x14ac:dyDescent="0.25">
      <c r="A9" t="s">
        <v>150</v>
      </c>
    </row>
    <row r="10" spans="1:2" x14ac:dyDescent="0.25">
      <c r="A10" t="s">
        <v>6</v>
      </c>
    </row>
    <row r="11" spans="1:2" x14ac:dyDescent="0.25">
      <c r="A11" t="s">
        <v>151</v>
      </c>
    </row>
    <row r="12" spans="1:2" x14ac:dyDescent="0.25">
      <c r="A12" t="s">
        <v>152</v>
      </c>
    </row>
    <row r="13" spans="1:2" x14ac:dyDescent="0.25">
      <c r="A13" t="s">
        <v>379</v>
      </c>
    </row>
    <row r="14" spans="1:2" x14ac:dyDescent="0.25">
      <c r="A14" t="s">
        <v>154</v>
      </c>
    </row>
    <row r="15" spans="1:2" x14ac:dyDescent="0.25">
      <c r="A15" t="s">
        <v>380</v>
      </c>
    </row>
    <row r="16" spans="1:2" x14ac:dyDescent="0.25">
      <c r="A16" t="s">
        <v>156</v>
      </c>
    </row>
    <row r="17" spans="1:2" x14ac:dyDescent="0.25">
      <c r="A17" s="24" t="s">
        <v>381</v>
      </c>
    </row>
    <row r="18" spans="1:2" x14ac:dyDescent="0.25">
      <c r="A18" t="s">
        <v>158</v>
      </c>
    </row>
    <row r="19" spans="1:2" x14ac:dyDescent="0.25">
      <c r="A19" t="s">
        <v>159</v>
      </c>
    </row>
    <row r="20" spans="1:2" x14ac:dyDescent="0.25">
      <c r="A20" t="s">
        <v>160</v>
      </c>
    </row>
    <row r="21" spans="1:2" x14ac:dyDescent="0.25">
      <c r="A21" t="s">
        <v>382</v>
      </c>
    </row>
    <row r="23" spans="1:2" x14ac:dyDescent="0.25">
      <c r="A23" s="23" t="str">
        <f>HYPERLINK("#'Factor List'!A1", "Back to Factor List")</f>
        <v>Back to Factor List</v>
      </c>
      <c r="B23" s="23" t="str">
        <f>HYPERLINK("#'Assumptions'!A1", "Assumptions")</f>
        <v>Assumptions</v>
      </c>
    </row>
  </sheetData>
  <sheetProtection algorithmName="SHA-512" hashValue="EaljXiYFThnl+RtzPkYHpaRTtngJhhz2ze1y3zZkbhAVbrdpnjnfhuS/H/QZx5+ezU5K0gTIQbpP3gk190yAUg==" saltValue="hk9XU/pUWysnHxPXbwO/SQ==" spinCount="100000"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DB24-EFC6-42DE-90DC-34E06695BBE7}">
  <sheetPr codeName="Sheet10"/>
  <dimension ref="A1:G76"/>
  <sheetViews>
    <sheetView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LGPS_S - Consolidated Factor Spreadsheet</v>
      </c>
    </row>
    <row r="3" spans="1:7" s="1" customFormat="1" ht="15.5" x14ac:dyDescent="0.35">
      <c r="A3" s="30" t="s">
        <v>2</v>
      </c>
      <c r="B3" s="3" t="str">
        <f>TABLE_FACTOR_TYPE_1 &amp; " - x-" &amp; TABLE_SERIES_NUMBER_1</f>
        <v>CETV - x-203</v>
      </c>
    </row>
    <row r="6" spans="1:7" x14ac:dyDescent="0.25">
      <c r="A6" s="40" t="s">
        <v>376</v>
      </c>
      <c r="B6" s="49" t="s">
        <v>377</v>
      </c>
      <c r="C6" s="49"/>
      <c r="D6" s="49"/>
      <c r="E6" s="49"/>
      <c r="F6" s="49"/>
      <c r="G6" s="49"/>
    </row>
    <row r="7" spans="1:7" x14ac:dyDescent="0.25">
      <c r="A7" s="40" t="s">
        <v>378</v>
      </c>
      <c r="B7" s="49" t="s">
        <v>188</v>
      </c>
      <c r="C7" s="49"/>
      <c r="D7" s="49"/>
      <c r="E7" s="49"/>
      <c r="F7" s="49"/>
      <c r="G7" s="49"/>
    </row>
    <row r="8" spans="1:7" x14ac:dyDescent="0.25">
      <c r="A8" s="40" t="s">
        <v>149</v>
      </c>
      <c r="B8" s="49" t="s">
        <v>162</v>
      </c>
      <c r="C8" s="49"/>
      <c r="D8" s="49"/>
      <c r="E8" s="49"/>
      <c r="F8" s="49"/>
      <c r="G8" s="49"/>
    </row>
    <row r="9" spans="1:7" x14ac:dyDescent="0.25">
      <c r="A9" s="40" t="s">
        <v>150</v>
      </c>
      <c r="B9" s="49" t="s">
        <v>163</v>
      </c>
      <c r="C9" s="49"/>
      <c r="D9" s="49"/>
      <c r="E9" s="49"/>
      <c r="F9" s="49"/>
      <c r="G9" s="49"/>
    </row>
    <row r="10" spans="1:7" x14ac:dyDescent="0.25">
      <c r="A10" s="40" t="s">
        <v>6</v>
      </c>
      <c r="B10" s="49" t="s">
        <v>173</v>
      </c>
      <c r="C10" s="49"/>
      <c r="D10" s="49"/>
      <c r="E10" s="49"/>
      <c r="F10" s="49"/>
      <c r="G10" s="49"/>
    </row>
    <row r="11" spans="1:7" x14ac:dyDescent="0.25">
      <c r="A11" s="40" t="s">
        <v>151</v>
      </c>
      <c r="B11" s="49" t="s">
        <v>165</v>
      </c>
      <c r="C11" s="49"/>
      <c r="D11" s="49"/>
      <c r="E11" s="49"/>
      <c r="F11" s="49"/>
      <c r="G11" s="49"/>
    </row>
    <row r="12" spans="1:7" x14ac:dyDescent="0.25">
      <c r="A12" s="40" t="s">
        <v>152</v>
      </c>
      <c r="B12" s="49" t="s">
        <v>166</v>
      </c>
      <c r="C12" s="49"/>
      <c r="D12" s="49"/>
      <c r="E12" s="49"/>
      <c r="F12" s="49"/>
      <c r="G12" s="49"/>
    </row>
    <row r="13" spans="1:7" x14ac:dyDescent="0.25">
      <c r="A13" s="40" t="s">
        <v>379</v>
      </c>
      <c r="B13" s="49">
        <v>0</v>
      </c>
      <c r="C13" s="49"/>
      <c r="D13" s="49"/>
      <c r="E13" s="49"/>
      <c r="F13" s="49"/>
      <c r="G13" s="49"/>
    </row>
    <row r="14" spans="1:7" x14ac:dyDescent="0.25">
      <c r="A14" s="40" t="s">
        <v>154</v>
      </c>
      <c r="B14" s="49">
        <v>203</v>
      </c>
      <c r="C14" s="49"/>
      <c r="D14" s="49"/>
      <c r="E14" s="49"/>
      <c r="F14" s="49"/>
      <c r="G14" s="49"/>
    </row>
    <row r="15" spans="1:7" x14ac:dyDescent="0.25">
      <c r="A15" s="40" t="s">
        <v>380</v>
      </c>
      <c r="B15" s="49" t="s">
        <v>174</v>
      </c>
      <c r="C15" s="49"/>
      <c r="D15" s="49"/>
      <c r="E15" s="49"/>
      <c r="F15" s="49"/>
      <c r="G15" s="49"/>
    </row>
    <row r="16" spans="1:7" x14ac:dyDescent="0.25">
      <c r="A16" s="40" t="s">
        <v>156</v>
      </c>
      <c r="B16" s="49" t="s">
        <v>175</v>
      </c>
      <c r="C16" s="49"/>
      <c r="D16" s="49"/>
      <c r="E16" s="49"/>
      <c r="F16" s="49"/>
      <c r="G16" s="49"/>
    </row>
    <row r="17" spans="1:7" x14ac:dyDescent="0.25">
      <c r="A17" s="41" t="s">
        <v>381</v>
      </c>
      <c r="B17" s="49"/>
      <c r="C17" s="49"/>
      <c r="D17" s="49"/>
      <c r="E17" s="49"/>
      <c r="F17" s="49"/>
      <c r="G17" s="49"/>
    </row>
    <row r="18" spans="1:7" x14ac:dyDescent="0.25">
      <c r="A18" s="40" t="s">
        <v>158</v>
      </c>
      <c r="B18" s="50">
        <v>46175</v>
      </c>
      <c r="C18" s="50"/>
      <c r="D18" s="50"/>
      <c r="E18" s="50"/>
      <c r="F18" s="50"/>
      <c r="G18" s="50"/>
    </row>
    <row r="19" spans="1:7" x14ac:dyDescent="0.25">
      <c r="A19" s="40" t="s">
        <v>159</v>
      </c>
      <c r="B19" s="50">
        <v>46161</v>
      </c>
      <c r="C19" s="50"/>
      <c r="D19" s="50"/>
      <c r="E19" s="50"/>
      <c r="F19" s="50"/>
      <c r="G19" s="50"/>
    </row>
    <row r="20" spans="1:7" x14ac:dyDescent="0.25">
      <c r="A20" s="40" t="s">
        <v>160</v>
      </c>
      <c r="B20" s="49" t="s">
        <v>169</v>
      </c>
      <c r="C20" s="49"/>
      <c r="D20" s="49"/>
      <c r="E20" s="49"/>
      <c r="F20" s="49"/>
      <c r="G20" s="49"/>
    </row>
    <row r="21" spans="1:7" x14ac:dyDescent="0.25">
      <c r="A21" s="40" t="s">
        <v>382</v>
      </c>
      <c r="B21" s="49" t="s">
        <v>84</v>
      </c>
      <c r="C21" s="49"/>
      <c r="D21" s="49"/>
      <c r="E21" s="49"/>
      <c r="F21" s="49"/>
      <c r="G21" s="49"/>
    </row>
    <row r="23" spans="1:7" x14ac:dyDescent="0.25">
      <c r="A23" s="23" t="str">
        <f>HYPERLINK("#'Factor List'!A1", "Back to Factor List")</f>
        <v>Back to Factor List</v>
      </c>
      <c r="B23" s="23" t="str">
        <f>HYPERLINK("#'Assumptions'!A1", "Assumptions")</f>
        <v>Assumptions</v>
      </c>
    </row>
    <row r="26" spans="1:7" s="57" customFormat="1" ht="26" x14ac:dyDescent="0.25">
      <c r="A26" s="56" t="s">
        <v>383</v>
      </c>
      <c r="B26" s="56" t="s">
        <v>384</v>
      </c>
      <c r="C26" s="56" t="s">
        <v>385</v>
      </c>
      <c r="D26" s="56" t="s">
        <v>386</v>
      </c>
      <c r="E26" s="56" t="s">
        <v>387</v>
      </c>
      <c r="F26" s="56" t="s">
        <v>388</v>
      </c>
      <c r="G26" s="56" t="s">
        <v>389</v>
      </c>
    </row>
    <row r="27" spans="1:7" x14ac:dyDescent="0.25">
      <c r="A27" s="43">
        <v>16</v>
      </c>
      <c r="B27" s="44">
        <v>6.99</v>
      </c>
      <c r="C27" s="44">
        <v>0.38</v>
      </c>
      <c r="D27" s="44">
        <v>1.23</v>
      </c>
      <c r="E27" s="44">
        <v>-0.8</v>
      </c>
      <c r="F27" s="44">
        <v>-0.8</v>
      </c>
      <c r="G27" s="44">
        <v>0</v>
      </c>
    </row>
    <row r="28" spans="1:7" x14ac:dyDescent="0.25">
      <c r="A28" s="43">
        <v>17</v>
      </c>
      <c r="B28" s="44">
        <v>7.11</v>
      </c>
      <c r="C28" s="44">
        <v>0.38</v>
      </c>
      <c r="D28" s="44">
        <v>1.3</v>
      </c>
      <c r="E28" s="44">
        <v>-0.81</v>
      </c>
      <c r="F28" s="44">
        <v>-0.81</v>
      </c>
      <c r="G28" s="44">
        <v>0</v>
      </c>
    </row>
    <row r="29" spans="1:7" x14ac:dyDescent="0.25">
      <c r="A29" s="43">
        <v>18</v>
      </c>
      <c r="B29" s="44">
        <v>7.24</v>
      </c>
      <c r="C29" s="44">
        <v>0.39</v>
      </c>
      <c r="D29" s="44">
        <v>1.37</v>
      </c>
      <c r="E29" s="44">
        <v>-0.81</v>
      </c>
      <c r="F29" s="44">
        <v>-0.81</v>
      </c>
      <c r="G29" s="44">
        <v>0</v>
      </c>
    </row>
    <row r="30" spans="1:7" x14ac:dyDescent="0.25">
      <c r="A30" s="43">
        <v>19</v>
      </c>
      <c r="B30" s="44">
        <v>7.37</v>
      </c>
      <c r="C30" s="44">
        <v>0.4</v>
      </c>
      <c r="D30" s="44">
        <v>1.42</v>
      </c>
      <c r="E30" s="44">
        <v>-0.81</v>
      </c>
      <c r="F30" s="44">
        <v>-0.81</v>
      </c>
      <c r="G30" s="44">
        <v>0</v>
      </c>
    </row>
    <row r="31" spans="1:7" x14ac:dyDescent="0.25">
      <c r="A31" s="43">
        <v>20</v>
      </c>
      <c r="B31" s="44">
        <v>7.5</v>
      </c>
      <c r="C31" s="44">
        <v>0.41</v>
      </c>
      <c r="D31" s="44">
        <v>1.44</v>
      </c>
      <c r="E31" s="44">
        <v>-0.81</v>
      </c>
      <c r="F31" s="44">
        <v>-0.81</v>
      </c>
      <c r="G31" s="44">
        <v>0</v>
      </c>
    </row>
    <row r="32" spans="1:7" x14ac:dyDescent="0.25">
      <c r="A32" s="43">
        <v>21</v>
      </c>
      <c r="B32" s="44">
        <v>7.63</v>
      </c>
      <c r="C32" s="44">
        <v>0.41</v>
      </c>
      <c r="D32" s="44">
        <v>1.47</v>
      </c>
      <c r="E32" s="44">
        <v>-0.81</v>
      </c>
      <c r="F32" s="44">
        <v>-0.81</v>
      </c>
      <c r="G32" s="44">
        <v>0</v>
      </c>
    </row>
    <row r="33" spans="1:7" x14ac:dyDescent="0.25">
      <c r="A33" s="43">
        <v>22</v>
      </c>
      <c r="B33" s="44">
        <v>7.76</v>
      </c>
      <c r="C33" s="44">
        <v>0.42</v>
      </c>
      <c r="D33" s="44">
        <v>1.49</v>
      </c>
      <c r="E33" s="44">
        <v>-0.81</v>
      </c>
      <c r="F33" s="44">
        <v>-0.81</v>
      </c>
      <c r="G33" s="44">
        <v>0</v>
      </c>
    </row>
    <row r="34" spans="1:7" x14ac:dyDescent="0.25">
      <c r="A34" s="43">
        <v>23</v>
      </c>
      <c r="B34" s="44">
        <v>7.9</v>
      </c>
      <c r="C34" s="44">
        <v>0.43</v>
      </c>
      <c r="D34" s="44">
        <v>1.52</v>
      </c>
      <c r="E34" s="44">
        <v>-0.82</v>
      </c>
      <c r="F34" s="44">
        <v>-0.82</v>
      </c>
      <c r="G34" s="44">
        <v>0</v>
      </c>
    </row>
    <row r="35" spans="1:7" x14ac:dyDescent="0.25">
      <c r="A35" s="43">
        <v>24</v>
      </c>
      <c r="B35" s="44">
        <v>8.0399999999999991</v>
      </c>
      <c r="C35" s="44">
        <v>0.44</v>
      </c>
      <c r="D35" s="44">
        <v>1.54</v>
      </c>
      <c r="E35" s="44">
        <v>-0.82</v>
      </c>
      <c r="F35" s="44">
        <v>-0.82</v>
      </c>
      <c r="G35" s="44">
        <v>0</v>
      </c>
    </row>
    <row r="36" spans="1:7" x14ac:dyDescent="0.25">
      <c r="A36" s="43">
        <v>25</v>
      </c>
      <c r="B36" s="44">
        <v>8.18</v>
      </c>
      <c r="C36" s="44">
        <v>0.45</v>
      </c>
      <c r="D36" s="44">
        <v>1.57</v>
      </c>
      <c r="E36" s="44">
        <v>-0.82</v>
      </c>
      <c r="F36" s="44">
        <v>-0.82</v>
      </c>
      <c r="G36" s="44">
        <v>0</v>
      </c>
    </row>
    <row r="37" spans="1:7" x14ac:dyDescent="0.25">
      <c r="A37" s="43">
        <v>26</v>
      </c>
      <c r="B37" s="44">
        <v>8.33</v>
      </c>
      <c r="C37" s="44">
        <v>0.46</v>
      </c>
      <c r="D37" s="44">
        <v>1.59</v>
      </c>
      <c r="E37" s="44">
        <v>-0.82</v>
      </c>
      <c r="F37" s="44">
        <v>-0.82</v>
      </c>
      <c r="G37" s="44">
        <v>0</v>
      </c>
    </row>
    <row r="38" spans="1:7" x14ac:dyDescent="0.25">
      <c r="A38" s="43">
        <v>27</v>
      </c>
      <c r="B38" s="44">
        <v>8.48</v>
      </c>
      <c r="C38" s="44">
        <v>0.47</v>
      </c>
      <c r="D38" s="44">
        <v>1.62</v>
      </c>
      <c r="E38" s="44">
        <v>-0.82</v>
      </c>
      <c r="F38" s="44">
        <v>-0.82</v>
      </c>
      <c r="G38" s="44">
        <v>0</v>
      </c>
    </row>
    <row r="39" spans="1:7" x14ac:dyDescent="0.25">
      <c r="A39" s="43">
        <v>28</v>
      </c>
      <c r="B39" s="44">
        <v>8.6300000000000008</v>
      </c>
      <c r="C39" s="44">
        <v>0.48</v>
      </c>
      <c r="D39" s="44">
        <v>1.65</v>
      </c>
      <c r="E39" s="44">
        <v>-0.82</v>
      </c>
      <c r="F39" s="44">
        <v>-0.82</v>
      </c>
      <c r="G39" s="44">
        <v>0</v>
      </c>
    </row>
    <row r="40" spans="1:7" x14ac:dyDescent="0.25">
      <c r="A40" s="43">
        <v>29</v>
      </c>
      <c r="B40" s="44">
        <v>8.7799999999999994</v>
      </c>
      <c r="C40" s="44">
        <v>0.49</v>
      </c>
      <c r="D40" s="44">
        <v>1.68</v>
      </c>
      <c r="E40" s="44">
        <v>-0.83</v>
      </c>
      <c r="F40" s="44">
        <v>-0.83</v>
      </c>
      <c r="G40" s="44">
        <v>0</v>
      </c>
    </row>
    <row r="41" spans="1:7" x14ac:dyDescent="0.25">
      <c r="A41" s="43">
        <v>30</v>
      </c>
      <c r="B41" s="44">
        <v>8.93</v>
      </c>
      <c r="C41" s="44">
        <v>0.5</v>
      </c>
      <c r="D41" s="44">
        <v>1.7</v>
      </c>
      <c r="E41" s="44">
        <v>-0.83</v>
      </c>
      <c r="F41" s="44">
        <v>-0.83</v>
      </c>
      <c r="G41" s="44">
        <v>0</v>
      </c>
    </row>
    <row r="42" spans="1:7" x14ac:dyDescent="0.25">
      <c r="A42" s="43">
        <v>31</v>
      </c>
      <c r="B42" s="44">
        <v>9.09</v>
      </c>
      <c r="C42" s="44">
        <v>0.51</v>
      </c>
      <c r="D42" s="44">
        <v>1.73</v>
      </c>
      <c r="E42" s="44">
        <v>-0.83</v>
      </c>
      <c r="F42" s="44">
        <v>-0.83</v>
      </c>
      <c r="G42" s="44">
        <v>0</v>
      </c>
    </row>
    <row r="43" spans="1:7" x14ac:dyDescent="0.25">
      <c r="A43" s="43">
        <v>32</v>
      </c>
      <c r="B43" s="44">
        <v>9.25</v>
      </c>
      <c r="C43" s="44">
        <v>0.52</v>
      </c>
      <c r="D43" s="44">
        <v>1.76</v>
      </c>
      <c r="E43" s="44">
        <v>-0.83</v>
      </c>
      <c r="F43" s="44">
        <v>-0.83</v>
      </c>
      <c r="G43" s="44">
        <v>0</v>
      </c>
    </row>
    <row r="44" spans="1:7" x14ac:dyDescent="0.25">
      <c r="A44" s="43">
        <v>33</v>
      </c>
      <c r="B44" s="44">
        <v>9.42</v>
      </c>
      <c r="C44" s="44">
        <v>0.53</v>
      </c>
      <c r="D44" s="44">
        <v>1.79</v>
      </c>
      <c r="E44" s="44">
        <v>-0.83</v>
      </c>
      <c r="F44" s="44">
        <v>-0.83</v>
      </c>
      <c r="G44" s="44">
        <v>0</v>
      </c>
    </row>
    <row r="45" spans="1:7" x14ac:dyDescent="0.25">
      <c r="A45" s="43">
        <v>34</v>
      </c>
      <c r="B45" s="44">
        <v>9.58</v>
      </c>
      <c r="C45" s="44">
        <v>0.54</v>
      </c>
      <c r="D45" s="44">
        <v>1.82</v>
      </c>
      <c r="E45" s="44">
        <v>-0.84</v>
      </c>
      <c r="F45" s="44">
        <v>-0.84</v>
      </c>
      <c r="G45" s="44">
        <v>0</v>
      </c>
    </row>
    <row r="46" spans="1:7" x14ac:dyDescent="0.25">
      <c r="A46" s="43">
        <v>35</v>
      </c>
      <c r="B46" s="44">
        <v>9.75</v>
      </c>
      <c r="C46" s="44">
        <v>0.55000000000000004</v>
      </c>
      <c r="D46" s="44">
        <v>1.85</v>
      </c>
      <c r="E46" s="44">
        <v>-0.84</v>
      </c>
      <c r="F46" s="44">
        <v>-0.84</v>
      </c>
      <c r="G46" s="44">
        <v>0</v>
      </c>
    </row>
    <row r="47" spans="1:7" x14ac:dyDescent="0.25">
      <c r="A47" s="43">
        <v>36</v>
      </c>
      <c r="B47" s="44">
        <v>9.93</v>
      </c>
      <c r="C47" s="44">
        <v>0.56000000000000005</v>
      </c>
      <c r="D47" s="44">
        <v>1.88</v>
      </c>
      <c r="E47" s="44">
        <v>-0.84</v>
      </c>
      <c r="F47" s="44">
        <v>-0.84</v>
      </c>
      <c r="G47" s="44">
        <v>0</v>
      </c>
    </row>
    <row r="48" spans="1:7" x14ac:dyDescent="0.25">
      <c r="A48" s="43">
        <v>37</v>
      </c>
      <c r="B48" s="44">
        <v>10.1</v>
      </c>
      <c r="C48" s="44">
        <v>0.56999999999999995</v>
      </c>
      <c r="D48" s="44">
        <v>1.91</v>
      </c>
      <c r="E48" s="44">
        <v>-0.84</v>
      </c>
      <c r="F48" s="44">
        <v>-0.84</v>
      </c>
      <c r="G48" s="44">
        <v>0</v>
      </c>
    </row>
    <row r="49" spans="1:7" x14ac:dyDescent="0.25">
      <c r="A49" s="43">
        <v>38</v>
      </c>
      <c r="B49" s="44">
        <v>10.28</v>
      </c>
      <c r="C49" s="44">
        <v>0.57999999999999996</v>
      </c>
      <c r="D49" s="44">
        <v>1.94</v>
      </c>
      <c r="E49" s="44">
        <v>-0.84</v>
      </c>
      <c r="F49" s="44">
        <v>-0.84</v>
      </c>
      <c r="G49" s="44">
        <v>0</v>
      </c>
    </row>
    <row r="50" spans="1:7" x14ac:dyDescent="0.25">
      <c r="A50" s="43">
        <v>39</v>
      </c>
      <c r="B50" s="44">
        <v>10.46</v>
      </c>
      <c r="C50" s="44">
        <v>0.59</v>
      </c>
      <c r="D50" s="44">
        <v>1.97</v>
      </c>
      <c r="E50" s="44">
        <v>-0.85</v>
      </c>
      <c r="F50" s="44">
        <v>-0.85</v>
      </c>
      <c r="G50" s="44">
        <v>0</v>
      </c>
    </row>
    <row r="51" spans="1:7" x14ac:dyDescent="0.25">
      <c r="A51" s="43">
        <v>40</v>
      </c>
      <c r="B51" s="44">
        <v>10.65</v>
      </c>
      <c r="C51" s="44">
        <v>0.6</v>
      </c>
      <c r="D51" s="44">
        <v>2.0099999999999998</v>
      </c>
      <c r="E51" s="44">
        <v>-0.85</v>
      </c>
      <c r="F51" s="44">
        <v>-0.85</v>
      </c>
      <c r="G51" s="44">
        <v>0</v>
      </c>
    </row>
    <row r="52" spans="1:7" x14ac:dyDescent="0.25">
      <c r="A52" s="43">
        <v>41</v>
      </c>
      <c r="B52" s="44">
        <v>10.84</v>
      </c>
      <c r="C52" s="44">
        <v>0.62</v>
      </c>
      <c r="D52" s="44">
        <v>2.0299999999999998</v>
      </c>
      <c r="E52" s="44">
        <v>-0.85</v>
      </c>
      <c r="F52" s="44">
        <v>-0.85</v>
      </c>
      <c r="G52" s="44">
        <v>0</v>
      </c>
    </row>
    <row r="53" spans="1:7" x14ac:dyDescent="0.25">
      <c r="A53" s="43">
        <v>42</v>
      </c>
      <c r="B53" s="44">
        <v>11.03</v>
      </c>
      <c r="C53" s="44">
        <v>0.63</v>
      </c>
      <c r="D53" s="44">
        <v>2.06</v>
      </c>
      <c r="E53" s="44">
        <v>-0.85</v>
      </c>
      <c r="F53" s="44">
        <v>-0.85</v>
      </c>
      <c r="G53" s="44">
        <v>0</v>
      </c>
    </row>
    <row r="54" spans="1:7" x14ac:dyDescent="0.25">
      <c r="A54" s="43">
        <v>43</v>
      </c>
      <c r="B54" s="44">
        <v>11.23</v>
      </c>
      <c r="C54" s="44">
        <v>0.64</v>
      </c>
      <c r="D54" s="44">
        <v>2.09</v>
      </c>
      <c r="E54" s="44">
        <v>-0.85</v>
      </c>
      <c r="F54" s="44">
        <v>-0.85</v>
      </c>
      <c r="G54" s="44">
        <v>0</v>
      </c>
    </row>
    <row r="55" spans="1:7" x14ac:dyDescent="0.25">
      <c r="A55" s="43">
        <v>44</v>
      </c>
      <c r="B55" s="44">
        <v>11.43</v>
      </c>
      <c r="C55" s="44">
        <v>0.65</v>
      </c>
      <c r="D55" s="44">
        <v>2.12</v>
      </c>
      <c r="E55" s="44">
        <v>-0.86</v>
      </c>
      <c r="F55" s="44">
        <v>-0.86</v>
      </c>
      <c r="G55" s="44">
        <v>0</v>
      </c>
    </row>
    <row r="56" spans="1:7" x14ac:dyDescent="0.25">
      <c r="A56" s="43">
        <v>45</v>
      </c>
      <c r="B56" s="44">
        <v>11.64</v>
      </c>
      <c r="C56" s="44">
        <v>0.67</v>
      </c>
      <c r="D56" s="44">
        <v>2.15</v>
      </c>
      <c r="E56" s="44">
        <v>-0.86</v>
      </c>
      <c r="F56" s="44">
        <v>-0.86</v>
      </c>
      <c r="G56" s="44">
        <v>0</v>
      </c>
    </row>
    <row r="57" spans="1:7" x14ac:dyDescent="0.25">
      <c r="A57" s="43">
        <v>46</v>
      </c>
      <c r="B57" s="44">
        <v>11.85</v>
      </c>
      <c r="C57" s="44">
        <v>0.68</v>
      </c>
      <c r="D57" s="44">
        <v>2.1800000000000002</v>
      </c>
      <c r="E57" s="44">
        <v>-0.86</v>
      </c>
      <c r="F57" s="44">
        <v>-0.86</v>
      </c>
      <c r="G57" s="44">
        <v>0</v>
      </c>
    </row>
    <row r="58" spans="1:7" x14ac:dyDescent="0.25">
      <c r="A58" s="43">
        <v>47</v>
      </c>
      <c r="B58" s="44">
        <v>12.07</v>
      </c>
      <c r="C58" s="44">
        <v>0.69</v>
      </c>
      <c r="D58" s="44">
        <v>2.2000000000000002</v>
      </c>
      <c r="E58" s="44">
        <v>-0.86</v>
      </c>
      <c r="F58" s="44">
        <v>-0.86</v>
      </c>
      <c r="G58" s="44">
        <v>0</v>
      </c>
    </row>
    <row r="59" spans="1:7" x14ac:dyDescent="0.25">
      <c r="A59" s="43">
        <v>48</v>
      </c>
      <c r="B59" s="44">
        <v>12.29</v>
      </c>
      <c r="C59" s="44">
        <v>0.71</v>
      </c>
      <c r="D59" s="44">
        <v>2.23</v>
      </c>
      <c r="E59" s="44">
        <v>-0.87</v>
      </c>
      <c r="F59" s="44">
        <v>-0.87</v>
      </c>
      <c r="G59" s="44">
        <v>0</v>
      </c>
    </row>
    <row r="60" spans="1:7" x14ac:dyDescent="0.25">
      <c r="A60" s="43">
        <v>49</v>
      </c>
      <c r="B60" s="44">
        <v>12.52</v>
      </c>
      <c r="C60" s="44">
        <v>0.72</v>
      </c>
      <c r="D60" s="44">
        <v>2.25</v>
      </c>
      <c r="E60" s="44">
        <v>-0.87</v>
      </c>
      <c r="F60" s="44">
        <v>-0.87</v>
      </c>
      <c r="G60" s="44">
        <v>0</v>
      </c>
    </row>
    <row r="61" spans="1:7" x14ac:dyDescent="0.25">
      <c r="A61" s="43">
        <v>50</v>
      </c>
      <c r="B61" s="44">
        <v>12.76</v>
      </c>
      <c r="C61" s="44">
        <v>0.74</v>
      </c>
      <c r="D61" s="44">
        <v>2.27</v>
      </c>
      <c r="E61" s="44">
        <v>-0.87</v>
      </c>
      <c r="F61" s="44">
        <v>-0.87</v>
      </c>
      <c r="G61" s="44">
        <v>0</v>
      </c>
    </row>
    <row r="62" spans="1:7" x14ac:dyDescent="0.25">
      <c r="A62" s="43">
        <v>51</v>
      </c>
      <c r="B62" s="44">
        <v>13</v>
      </c>
      <c r="C62" s="44">
        <v>0.75</v>
      </c>
      <c r="D62" s="44">
        <v>2.29</v>
      </c>
      <c r="E62" s="44">
        <v>-0.87</v>
      </c>
      <c r="F62" s="44">
        <v>-0.87</v>
      </c>
      <c r="G62" s="44">
        <v>0</v>
      </c>
    </row>
    <row r="63" spans="1:7" x14ac:dyDescent="0.25">
      <c r="A63" s="43">
        <v>52</v>
      </c>
      <c r="B63" s="44">
        <v>13.24</v>
      </c>
      <c r="C63" s="44">
        <v>0.77</v>
      </c>
      <c r="D63" s="44">
        <v>2.31</v>
      </c>
      <c r="E63" s="44">
        <v>-0.88</v>
      </c>
      <c r="F63" s="44">
        <v>-0.88</v>
      </c>
      <c r="G63" s="44">
        <v>0</v>
      </c>
    </row>
    <row r="64" spans="1:7" x14ac:dyDescent="0.25">
      <c r="A64" s="43">
        <v>53</v>
      </c>
      <c r="B64" s="44">
        <v>13.49</v>
      </c>
      <c r="C64" s="44">
        <v>0.78</v>
      </c>
      <c r="D64" s="44">
        <v>2.3199999999999998</v>
      </c>
      <c r="E64" s="44">
        <v>-0.88</v>
      </c>
      <c r="F64" s="44">
        <v>-0.88</v>
      </c>
      <c r="G64" s="44">
        <v>0</v>
      </c>
    </row>
    <row r="65" spans="1:7" x14ac:dyDescent="0.25">
      <c r="A65" s="43">
        <v>54</v>
      </c>
      <c r="B65" s="44">
        <v>13.76</v>
      </c>
      <c r="C65" s="44">
        <v>0.8</v>
      </c>
      <c r="D65" s="44">
        <v>2.34</v>
      </c>
      <c r="E65" s="44">
        <v>-0.89</v>
      </c>
      <c r="F65" s="44">
        <v>-0.89</v>
      </c>
      <c r="G65" s="44">
        <v>0</v>
      </c>
    </row>
    <row r="66" spans="1:7" x14ac:dyDescent="0.25">
      <c r="A66" s="43">
        <v>55</v>
      </c>
      <c r="B66" s="44">
        <v>14.03</v>
      </c>
      <c r="C66" s="44">
        <v>0.81</v>
      </c>
      <c r="D66" s="44">
        <v>2.35</v>
      </c>
      <c r="E66" s="44">
        <v>-0.89</v>
      </c>
      <c r="F66" s="44">
        <v>-0.89</v>
      </c>
      <c r="G66" s="44">
        <v>0</v>
      </c>
    </row>
    <row r="67" spans="1:7" x14ac:dyDescent="0.25">
      <c r="A67" s="43">
        <v>56</v>
      </c>
      <c r="B67" s="44">
        <v>14.31</v>
      </c>
      <c r="C67" s="44">
        <v>0.83</v>
      </c>
      <c r="D67" s="44">
        <v>2.36</v>
      </c>
      <c r="E67" s="44">
        <v>-0.89</v>
      </c>
      <c r="F67" s="44">
        <v>-0.89</v>
      </c>
      <c r="G67" s="44">
        <v>0</v>
      </c>
    </row>
    <row r="68" spans="1:7" x14ac:dyDescent="0.25">
      <c r="A68" s="43">
        <v>57</v>
      </c>
      <c r="B68" s="44">
        <v>14.6</v>
      </c>
      <c r="C68" s="44">
        <v>0.85</v>
      </c>
      <c r="D68" s="44">
        <v>2.36</v>
      </c>
      <c r="E68" s="44">
        <v>-0.9</v>
      </c>
      <c r="F68" s="44">
        <v>-0.9</v>
      </c>
      <c r="G68" s="44">
        <v>0</v>
      </c>
    </row>
    <row r="69" spans="1:7" x14ac:dyDescent="0.25">
      <c r="A69" s="43">
        <v>58</v>
      </c>
      <c r="B69" s="44">
        <v>14.9</v>
      </c>
      <c r="C69" s="44">
        <v>0.86</v>
      </c>
      <c r="D69" s="44">
        <v>2.36</v>
      </c>
      <c r="E69" s="44">
        <v>-0.9</v>
      </c>
      <c r="F69" s="44">
        <v>-0.9</v>
      </c>
      <c r="G69" s="44">
        <v>0</v>
      </c>
    </row>
    <row r="70" spans="1:7" x14ac:dyDescent="0.25">
      <c r="A70" s="43">
        <v>59</v>
      </c>
      <c r="B70" s="44">
        <v>15.21</v>
      </c>
      <c r="C70" s="44">
        <v>0.88</v>
      </c>
      <c r="D70" s="44">
        <v>2.36</v>
      </c>
      <c r="E70" s="44">
        <v>-0.91</v>
      </c>
      <c r="F70" s="44">
        <v>-0.91</v>
      </c>
      <c r="G70" s="44">
        <v>0</v>
      </c>
    </row>
    <row r="71" spans="1:7" x14ac:dyDescent="0.25">
      <c r="A71" s="43">
        <v>60</v>
      </c>
      <c r="B71" s="44">
        <v>15.53</v>
      </c>
      <c r="C71" s="44">
        <v>0.9</v>
      </c>
      <c r="D71" s="44">
        <v>2.36</v>
      </c>
      <c r="E71" s="44">
        <v>-0.91</v>
      </c>
      <c r="F71" s="44">
        <v>-0.91</v>
      </c>
      <c r="G71" s="44">
        <v>0</v>
      </c>
    </row>
    <row r="72" spans="1:7" x14ac:dyDescent="0.25">
      <c r="A72" s="43">
        <v>61</v>
      </c>
      <c r="B72" s="44">
        <v>15.87</v>
      </c>
      <c r="C72" s="44">
        <v>0.91</v>
      </c>
      <c r="D72" s="44">
        <v>2.35</v>
      </c>
      <c r="E72" s="44">
        <v>-0.92</v>
      </c>
      <c r="F72" s="44">
        <v>-0.92</v>
      </c>
      <c r="G72" s="44">
        <v>0</v>
      </c>
    </row>
    <row r="73" spans="1:7" x14ac:dyDescent="0.25">
      <c r="A73" s="43">
        <v>62</v>
      </c>
      <c r="B73" s="44">
        <v>16.23</v>
      </c>
      <c r="C73" s="44">
        <v>0.93</v>
      </c>
      <c r="D73" s="44">
        <v>2.34</v>
      </c>
      <c r="E73" s="44">
        <v>-0.93</v>
      </c>
      <c r="F73" s="44">
        <v>-0.93</v>
      </c>
      <c r="G73" s="44">
        <v>0</v>
      </c>
    </row>
    <row r="74" spans="1:7" x14ac:dyDescent="0.25">
      <c r="A74" s="43">
        <v>63</v>
      </c>
      <c r="B74" s="44">
        <v>16.600000000000001</v>
      </c>
      <c r="C74" s="44">
        <v>0.95</v>
      </c>
      <c r="D74" s="44">
        <v>2.3199999999999998</v>
      </c>
      <c r="E74" s="44">
        <v>-0.93</v>
      </c>
      <c r="F74" s="44">
        <v>-0.93</v>
      </c>
      <c r="G74" s="44">
        <v>0</v>
      </c>
    </row>
    <row r="75" spans="1:7" x14ac:dyDescent="0.25">
      <c r="A75" s="43">
        <v>64</v>
      </c>
      <c r="B75" s="44">
        <v>16.989999999999998</v>
      </c>
      <c r="C75" s="44">
        <v>0.97</v>
      </c>
      <c r="D75" s="44">
        <v>2.2999999999999998</v>
      </c>
      <c r="E75" s="44">
        <v>-0.94</v>
      </c>
      <c r="F75" s="44">
        <v>-0.94</v>
      </c>
      <c r="G75" s="44">
        <v>0</v>
      </c>
    </row>
    <row r="76" spans="1:7" x14ac:dyDescent="0.25">
      <c r="A76" s="43">
        <v>65</v>
      </c>
      <c r="B76" s="44">
        <v>17.399999999999999</v>
      </c>
      <c r="C76" s="44">
        <v>0.99</v>
      </c>
      <c r="D76" s="44">
        <v>2.2799999999999998</v>
      </c>
      <c r="E76" s="44">
        <v>-0.95</v>
      </c>
      <c r="F76" s="44">
        <v>-0.95</v>
      </c>
      <c r="G76" s="44">
        <v>0</v>
      </c>
    </row>
  </sheetData>
  <sheetProtection algorithmName="SHA-512" hashValue="InWJKnNlqtDQeAcIIpS6TgunYZ474lMIZPsQ0WsMrdXEbPlHdp9XI3RiKy6xpBDB686nw6AKaHA7/R1Sg3d9xg==" saltValue="GjE5Y7f0x6QpgPqZ9J5bpA==" spinCount="100000" sheet="1" objects="1" scenarios="1"/>
  <conditionalFormatting sqref="A6:A21">
    <cfRule type="expression" dxfId="601" priority="11" stopIfTrue="1">
      <formula>MOD(ROW(),2)=0</formula>
    </cfRule>
    <cfRule type="expression" dxfId="600" priority="12" stopIfTrue="1">
      <formula>MOD(ROW(),2)&lt;&gt;0</formula>
    </cfRule>
  </conditionalFormatting>
  <conditionalFormatting sqref="B6:G17 B20:G21 C18:G19">
    <cfRule type="expression" dxfId="599" priority="13" stopIfTrue="1">
      <formula>MOD(ROW(),2)=0</formula>
    </cfRule>
    <cfRule type="expression" dxfId="598" priority="14" stopIfTrue="1">
      <formula>MOD(ROW(),2)&lt;&gt;0</formula>
    </cfRule>
  </conditionalFormatting>
  <conditionalFormatting sqref="A26:A76">
    <cfRule type="expression" dxfId="597" priority="15" stopIfTrue="1">
      <formula>MOD(ROW(),2)=0</formula>
    </cfRule>
    <cfRule type="expression" dxfId="596" priority="16" stopIfTrue="1">
      <formula>MOD(ROW(),2)&lt;&gt;0</formula>
    </cfRule>
  </conditionalFormatting>
  <conditionalFormatting sqref="B26:G76">
    <cfRule type="expression" dxfId="595" priority="17" stopIfTrue="1">
      <formula>MOD(ROW(),2)=0</formula>
    </cfRule>
    <cfRule type="expression" dxfId="594" priority="18" stopIfTrue="1">
      <formula>MOD(ROW(),2)&lt;&gt;0</formula>
    </cfRule>
  </conditionalFormatting>
  <conditionalFormatting sqref="B18:B19">
    <cfRule type="expression" dxfId="593" priority="1" stopIfTrue="1">
      <formula>MOD(ROW(),2)=0</formula>
    </cfRule>
    <cfRule type="expression" dxfId="592" priority="2"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8C1D-5567-49FF-8C20-F7D3C9495BA6}">
  <sheetPr codeName="Sheet11"/>
  <dimension ref="A1:G76"/>
  <sheetViews>
    <sheetView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LGPS_S - Consolidated Factor Spreadsheet</v>
      </c>
    </row>
    <row r="3" spans="1:7" s="1" customFormat="1" ht="15.5" x14ac:dyDescent="0.35">
      <c r="A3" s="30" t="s">
        <v>2</v>
      </c>
      <c r="B3" s="3" t="str">
        <f>TABLE_FACTOR_TYPE_1 &amp; " - x-" &amp; TABLE_SERIES_NUMBER_1</f>
        <v>CETV - x-204</v>
      </c>
    </row>
    <row r="6" spans="1:7" x14ac:dyDescent="0.25">
      <c r="A6" s="40" t="s">
        <v>376</v>
      </c>
      <c r="B6" s="49" t="s">
        <v>377</v>
      </c>
      <c r="C6" s="49"/>
      <c r="D6" s="49"/>
      <c r="E6" s="49"/>
      <c r="F6" s="49"/>
      <c r="G6" s="49"/>
    </row>
    <row r="7" spans="1:7" x14ac:dyDescent="0.25">
      <c r="A7" s="40" t="s">
        <v>378</v>
      </c>
      <c r="B7" s="49" t="s">
        <v>188</v>
      </c>
      <c r="C7" s="49"/>
      <c r="D7" s="49"/>
      <c r="E7" s="49"/>
      <c r="F7" s="49"/>
      <c r="G7" s="49"/>
    </row>
    <row r="8" spans="1:7" x14ac:dyDescent="0.25">
      <c r="A8" s="40" t="s">
        <v>149</v>
      </c>
      <c r="B8" s="49" t="s">
        <v>162</v>
      </c>
      <c r="C8" s="49"/>
      <c r="D8" s="49"/>
      <c r="E8" s="49"/>
      <c r="F8" s="49"/>
      <c r="G8" s="49"/>
    </row>
    <row r="9" spans="1:7" x14ac:dyDescent="0.25">
      <c r="A9" s="40" t="s">
        <v>150</v>
      </c>
      <c r="B9" s="49" t="s">
        <v>163</v>
      </c>
      <c r="C9" s="49"/>
      <c r="D9" s="49"/>
      <c r="E9" s="49"/>
      <c r="F9" s="49"/>
      <c r="G9" s="49"/>
    </row>
    <row r="10" spans="1:7" x14ac:dyDescent="0.25">
      <c r="A10" s="40" t="s">
        <v>6</v>
      </c>
      <c r="B10" s="49" t="s">
        <v>173</v>
      </c>
      <c r="C10" s="49"/>
      <c r="D10" s="49"/>
      <c r="E10" s="49"/>
      <c r="F10" s="49"/>
      <c r="G10" s="49"/>
    </row>
    <row r="11" spans="1:7" x14ac:dyDescent="0.25">
      <c r="A11" s="40" t="s">
        <v>151</v>
      </c>
      <c r="B11" s="49" t="s">
        <v>170</v>
      </c>
      <c r="C11" s="49"/>
      <c r="D11" s="49"/>
      <c r="E11" s="49"/>
      <c r="F11" s="49"/>
      <c r="G11" s="49"/>
    </row>
    <row r="12" spans="1:7" x14ac:dyDescent="0.25">
      <c r="A12" s="40" t="s">
        <v>152</v>
      </c>
      <c r="B12" s="49" t="s">
        <v>166</v>
      </c>
      <c r="C12" s="49"/>
      <c r="D12" s="49"/>
      <c r="E12" s="49"/>
      <c r="F12" s="49"/>
      <c r="G12" s="49"/>
    </row>
    <row r="13" spans="1:7" x14ac:dyDescent="0.25">
      <c r="A13" s="40" t="s">
        <v>379</v>
      </c>
      <c r="B13" s="49">
        <v>0</v>
      </c>
      <c r="C13" s="49"/>
      <c r="D13" s="49"/>
      <c r="E13" s="49"/>
      <c r="F13" s="49"/>
      <c r="G13" s="49"/>
    </row>
    <row r="14" spans="1:7" x14ac:dyDescent="0.25">
      <c r="A14" s="40" t="s">
        <v>154</v>
      </c>
      <c r="B14" s="49">
        <v>204</v>
      </c>
      <c r="C14" s="49"/>
      <c r="D14" s="49"/>
      <c r="E14" s="49"/>
      <c r="F14" s="49"/>
      <c r="G14" s="49"/>
    </row>
    <row r="15" spans="1:7" x14ac:dyDescent="0.25">
      <c r="A15" s="40" t="s">
        <v>380</v>
      </c>
      <c r="B15" s="49" t="s">
        <v>176</v>
      </c>
      <c r="C15" s="49"/>
      <c r="D15" s="49"/>
      <c r="E15" s="49"/>
      <c r="F15" s="49"/>
      <c r="G15" s="49"/>
    </row>
    <row r="16" spans="1:7" x14ac:dyDescent="0.25">
      <c r="A16" s="40" t="s">
        <v>156</v>
      </c>
      <c r="B16" s="49" t="s">
        <v>177</v>
      </c>
      <c r="C16" s="49"/>
      <c r="D16" s="49"/>
      <c r="E16" s="49"/>
      <c r="F16" s="49"/>
      <c r="G16" s="49"/>
    </row>
    <row r="17" spans="1:7" x14ac:dyDescent="0.25">
      <c r="A17" s="41" t="s">
        <v>381</v>
      </c>
      <c r="B17" s="49"/>
      <c r="C17" s="49"/>
      <c r="D17" s="49"/>
      <c r="E17" s="49"/>
      <c r="F17" s="49"/>
      <c r="G17" s="49"/>
    </row>
    <row r="18" spans="1:7" x14ac:dyDescent="0.25">
      <c r="A18" s="40" t="s">
        <v>158</v>
      </c>
      <c r="B18" s="50">
        <v>46175</v>
      </c>
      <c r="C18" s="50"/>
      <c r="D18" s="50"/>
      <c r="E18" s="50"/>
      <c r="F18" s="50"/>
      <c r="G18" s="50"/>
    </row>
    <row r="19" spans="1:7" x14ac:dyDescent="0.25">
      <c r="A19" s="40" t="s">
        <v>159</v>
      </c>
      <c r="B19" s="50">
        <v>46161</v>
      </c>
      <c r="C19" s="50"/>
      <c r="D19" s="50"/>
      <c r="E19" s="50"/>
      <c r="F19" s="50"/>
      <c r="G19" s="50"/>
    </row>
    <row r="20" spans="1:7" x14ac:dyDescent="0.25">
      <c r="A20" s="40" t="s">
        <v>160</v>
      </c>
      <c r="B20" s="49" t="s">
        <v>169</v>
      </c>
      <c r="C20" s="49"/>
      <c r="D20" s="49"/>
      <c r="E20" s="49"/>
      <c r="F20" s="49"/>
      <c r="G20" s="49"/>
    </row>
    <row r="21" spans="1:7" x14ac:dyDescent="0.25">
      <c r="A21" s="40" t="s">
        <v>382</v>
      </c>
      <c r="B21" s="49" t="s">
        <v>84</v>
      </c>
      <c r="C21" s="49"/>
      <c r="D21" s="49"/>
      <c r="E21" s="49"/>
      <c r="F21" s="49"/>
      <c r="G21" s="49"/>
    </row>
    <row r="23" spans="1:7" x14ac:dyDescent="0.25">
      <c r="A23" s="23" t="str">
        <f>HYPERLINK("#'Factor List'!A1", "Back to Factor List")</f>
        <v>Back to Factor List</v>
      </c>
      <c r="B23" s="23" t="str">
        <f>HYPERLINK("#'Assumptions'!A1", "Assumptions")</f>
        <v>Assumptions</v>
      </c>
    </row>
    <row r="26" spans="1:7" s="57" customFormat="1" ht="26" x14ac:dyDescent="0.25">
      <c r="A26" s="56" t="s">
        <v>383</v>
      </c>
      <c r="B26" s="56" t="s">
        <v>384</v>
      </c>
      <c r="C26" s="56" t="s">
        <v>385</v>
      </c>
      <c r="D26" s="56" t="s">
        <v>386</v>
      </c>
      <c r="E26" s="56" t="s">
        <v>387</v>
      </c>
      <c r="F26" s="56" t="s">
        <v>388</v>
      </c>
      <c r="G26" s="56" t="s">
        <v>389</v>
      </c>
    </row>
    <row r="27" spans="1:7" x14ac:dyDescent="0.25">
      <c r="A27" s="43">
        <v>16</v>
      </c>
      <c r="B27" s="44">
        <v>6.99</v>
      </c>
      <c r="C27" s="44">
        <v>0.38</v>
      </c>
      <c r="D27" s="44">
        <v>1.23</v>
      </c>
      <c r="E27" s="44">
        <v>-4.6900000000000004</v>
      </c>
      <c r="F27" s="44">
        <v>-4.6900000000000004</v>
      </c>
      <c r="G27" s="44">
        <v>0</v>
      </c>
    </row>
    <row r="28" spans="1:7" x14ac:dyDescent="0.25">
      <c r="A28" s="43">
        <v>17</v>
      </c>
      <c r="B28" s="44">
        <v>7.11</v>
      </c>
      <c r="C28" s="44">
        <v>0.38</v>
      </c>
      <c r="D28" s="44">
        <v>1.3</v>
      </c>
      <c r="E28" s="44">
        <v>-4.7</v>
      </c>
      <c r="F28" s="44">
        <v>-4.7</v>
      </c>
      <c r="G28" s="44">
        <v>0</v>
      </c>
    </row>
    <row r="29" spans="1:7" x14ac:dyDescent="0.25">
      <c r="A29" s="43">
        <v>18</v>
      </c>
      <c r="B29" s="44">
        <v>7.24</v>
      </c>
      <c r="C29" s="44">
        <v>0.39</v>
      </c>
      <c r="D29" s="44">
        <v>1.37</v>
      </c>
      <c r="E29" s="44">
        <v>-4.71</v>
      </c>
      <c r="F29" s="44">
        <v>-4.71</v>
      </c>
      <c r="G29" s="44">
        <v>0</v>
      </c>
    </row>
    <row r="30" spans="1:7" x14ac:dyDescent="0.25">
      <c r="A30" s="43">
        <v>19</v>
      </c>
      <c r="B30" s="44">
        <v>7.37</v>
      </c>
      <c r="C30" s="44">
        <v>0.4</v>
      </c>
      <c r="D30" s="44">
        <v>1.42</v>
      </c>
      <c r="E30" s="44">
        <v>-4.72</v>
      </c>
      <c r="F30" s="44">
        <v>-4.72</v>
      </c>
      <c r="G30" s="44">
        <v>0</v>
      </c>
    </row>
    <row r="31" spans="1:7" x14ac:dyDescent="0.25">
      <c r="A31" s="43">
        <v>20</v>
      </c>
      <c r="B31" s="44">
        <v>7.5</v>
      </c>
      <c r="C31" s="44">
        <v>0.41</v>
      </c>
      <c r="D31" s="44">
        <v>1.44</v>
      </c>
      <c r="E31" s="44">
        <v>-4.7300000000000004</v>
      </c>
      <c r="F31" s="44">
        <v>-4.7300000000000004</v>
      </c>
      <c r="G31" s="44">
        <v>0</v>
      </c>
    </row>
    <row r="32" spans="1:7" x14ac:dyDescent="0.25">
      <c r="A32" s="43">
        <v>21</v>
      </c>
      <c r="B32" s="44">
        <v>7.63</v>
      </c>
      <c r="C32" s="44">
        <v>0.41</v>
      </c>
      <c r="D32" s="44">
        <v>1.47</v>
      </c>
      <c r="E32" s="44">
        <v>-4.74</v>
      </c>
      <c r="F32" s="44">
        <v>-4.74</v>
      </c>
      <c r="G32" s="44">
        <v>0</v>
      </c>
    </row>
    <row r="33" spans="1:7" x14ac:dyDescent="0.25">
      <c r="A33" s="43">
        <v>22</v>
      </c>
      <c r="B33" s="44">
        <v>7.76</v>
      </c>
      <c r="C33" s="44">
        <v>0.42</v>
      </c>
      <c r="D33" s="44">
        <v>1.49</v>
      </c>
      <c r="E33" s="44">
        <v>-4.75</v>
      </c>
      <c r="F33" s="44">
        <v>-4.75</v>
      </c>
      <c r="G33" s="44">
        <v>0</v>
      </c>
    </row>
    <row r="34" spans="1:7" x14ac:dyDescent="0.25">
      <c r="A34" s="43">
        <v>23</v>
      </c>
      <c r="B34" s="44">
        <v>7.9</v>
      </c>
      <c r="C34" s="44">
        <v>0.43</v>
      </c>
      <c r="D34" s="44">
        <v>1.52</v>
      </c>
      <c r="E34" s="44">
        <v>-4.76</v>
      </c>
      <c r="F34" s="44">
        <v>-4.76</v>
      </c>
      <c r="G34" s="44">
        <v>0</v>
      </c>
    </row>
    <row r="35" spans="1:7" x14ac:dyDescent="0.25">
      <c r="A35" s="43">
        <v>24</v>
      </c>
      <c r="B35" s="44">
        <v>8.0399999999999991</v>
      </c>
      <c r="C35" s="44">
        <v>0.44</v>
      </c>
      <c r="D35" s="44">
        <v>1.54</v>
      </c>
      <c r="E35" s="44">
        <v>-4.78</v>
      </c>
      <c r="F35" s="44">
        <v>-4.78</v>
      </c>
      <c r="G35" s="44">
        <v>0</v>
      </c>
    </row>
    <row r="36" spans="1:7" x14ac:dyDescent="0.25">
      <c r="A36" s="43">
        <v>25</v>
      </c>
      <c r="B36" s="44">
        <v>8.18</v>
      </c>
      <c r="C36" s="44">
        <v>0.45</v>
      </c>
      <c r="D36" s="44">
        <v>1.57</v>
      </c>
      <c r="E36" s="44">
        <v>-4.79</v>
      </c>
      <c r="F36" s="44">
        <v>-4.79</v>
      </c>
      <c r="G36" s="44">
        <v>0</v>
      </c>
    </row>
    <row r="37" spans="1:7" x14ac:dyDescent="0.25">
      <c r="A37" s="43">
        <v>26</v>
      </c>
      <c r="B37" s="44">
        <v>8.33</v>
      </c>
      <c r="C37" s="44">
        <v>0.46</v>
      </c>
      <c r="D37" s="44">
        <v>1.59</v>
      </c>
      <c r="E37" s="44">
        <v>-4.8</v>
      </c>
      <c r="F37" s="44">
        <v>-4.8</v>
      </c>
      <c r="G37" s="44">
        <v>0</v>
      </c>
    </row>
    <row r="38" spans="1:7" x14ac:dyDescent="0.25">
      <c r="A38" s="43">
        <v>27</v>
      </c>
      <c r="B38" s="44">
        <v>8.48</v>
      </c>
      <c r="C38" s="44">
        <v>0.47</v>
      </c>
      <c r="D38" s="44">
        <v>1.62</v>
      </c>
      <c r="E38" s="44">
        <v>-4.8099999999999996</v>
      </c>
      <c r="F38" s="44">
        <v>-4.8099999999999996</v>
      </c>
      <c r="G38" s="44">
        <v>0</v>
      </c>
    </row>
    <row r="39" spans="1:7" x14ac:dyDescent="0.25">
      <c r="A39" s="43">
        <v>28</v>
      </c>
      <c r="B39" s="44">
        <v>8.6300000000000008</v>
      </c>
      <c r="C39" s="44">
        <v>0.48</v>
      </c>
      <c r="D39" s="44">
        <v>1.65</v>
      </c>
      <c r="E39" s="44">
        <v>-4.82</v>
      </c>
      <c r="F39" s="44">
        <v>-4.82</v>
      </c>
      <c r="G39" s="44">
        <v>0</v>
      </c>
    </row>
    <row r="40" spans="1:7" x14ac:dyDescent="0.25">
      <c r="A40" s="43">
        <v>29</v>
      </c>
      <c r="B40" s="44">
        <v>8.7799999999999994</v>
      </c>
      <c r="C40" s="44">
        <v>0.49</v>
      </c>
      <c r="D40" s="44">
        <v>1.68</v>
      </c>
      <c r="E40" s="44">
        <v>-4.83</v>
      </c>
      <c r="F40" s="44">
        <v>-4.83</v>
      </c>
      <c r="G40" s="44">
        <v>0</v>
      </c>
    </row>
    <row r="41" spans="1:7" x14ac:dyDescent="0.25">
      <c r="A41" s="43">
        <v>30</v>
      </c>
      <c r="B41" s="44">
        <v>8.93</v>
      </c>
      <c r="C41" s="44">
        <v>0.5</v>
      </c>
      <c r="D41" s="44">
        <v>1.7</v>
      </c>
      <c r="E41" s="44">
        <v>-4.84</v>
      </c>
      <c r="F41" s="44">
        <v>-4.84</v>
      </c>
      <c r="G41" s="44">
        <v>0</v>
      </c>
    </row>
    <row r="42" spans="1:7" x14ac:dyDescent="0.25">
      <c r="A42" s="43">
        <v>31</v>
      </c>
      <c r="B42" s="44">
        <v>9.09</v>
      </c>
      <c r="C42" s="44">
        <v>0.51</v>
      </c>
      <c r="D42" s="44">
        <v>1.73</v>
      </c>
      <c r="E42" s="44">
        <v>-4.8499999999999996</v>
      </c>
      <c r="F42" s="44">
        <v>-4.8499999999999996</v>
      </c>
      <c r="G42" s="44">
        <v>0</v>
      </c>
    </row>
    <row r="43" spans="1:7" x14ac:dyDescent="0.25">
      <c r="A43" s="43">
        <v>32</v>
      </c>
      <c r="B43" s="44">
        <v>9.25</v>
      </c>
      <c r="C43" s="44">
        <v>0.52</v>
      </c>
      <c r="D43" s="44">
        <v>1.76</v>
      </c>
      <c r="E43" s="44">
        <v>-4.8600000000000003</v>
      </c>
      <c r="F43" s="44">
        <v>-4.8600000000000003</v>
      </c>
      <c r="G43" s="44">
        <v>0</v>
      </c>
    </row>
    <row r="44" spans="1:7" x14ac:dyDescent="0.25">
      <c r="A44" s="43">
        <v>33</v>
      </c>
      <c r="B44" s="44">
        <v>9.42</v>
      </c>
      <c r="C44" s="44">
        <v>0.53</v>
      </c>
      <c r="D44" s="44">
        <v>1.79</v>
      </c>
      <c r="E44" s="44">
        <v>-4.87</v>
      </c>
      <c r="F44" s="44">
        <v>-4.87</v>
      </c>
      <c r="G44" s="44">
        <v>0</v>
      </c>
    </row>
    <row r="45" spans="1:7" x14ac:dyDescent="0.25">
      <c r="A45" s="43">
        <v>34</v>
      </c>
      <c r="B45" s="44">
        <v>9.58</v>
      </c>
      <c r="C45" s="44">
        <v>0.54</v>
      </c>
      <c r="D45" s="44">
        <v>1.82</v>
      </c>
      <c r="E45" s="44">
        <v>-4.8899999999999997</v>
      </c>
      <c r="F45" s="44">
        <v>-4.8899999999999997</v>
      </c>
      <c r="G45" s="44">
        <v>0</v>
      </c>
    </row>
    <row r="46" spans="1:7" x14ac:dyDescent="0.25">
      <c r="A46" s="43">
        <v>35</v>
      </c>
      <c r="B46" s="44">
        <v>9.75</v>
      </c>
      <c r="C46" s="44">
        <v>0.55000000000000004</v>
      </c>
      <c r="D46" s="44">
        <v>1.85</v>
      </c>
      <c r="E46" s="44">
        <v>-4.9000000000000004</v>
      </c>
      <c r="F46" s="44">
        <v>-4.9000000000000004</v>
      </c>
      <c r="G46" s="44">
        <v>0</v>
      </c>
    </row>
    <row r="47" spans="1:7" x14ac:dyDescent="0.25">
      <c r="A47" s="43">
        <v>36</v>
      </c>
      <c r="B47" s="44">
        <v>9.93</v>
      </c>
      <c r="C47" s="44">
        <v>0.56000000000000005</v>
      </c>
      <c r="D47" s="44">
        <v>1.88</v>
      </c>
      <c r="E47" s="44">
        <v>-4.91</v>
      </c>
      <c r="F47" s="44">
        <v>-4.91</v>
      </c>
      <c r="G47" s="44">
        <v>0</v>
      </c>
    </row>
    <row r="48" spans="1:7" x14ac:dyDescent="0.25">
      <c r="A48" s="43">
        <v>37</v>
      </c>
      <c r="B48" s="44">
        <v>10.1</v>
      </c>
      <c r="C48" s="44">
        <v>0.56999999999999995</v>
      </c>
      <c r="D48" s="44">
        <v>1.91</v>
      </c>
      <c r="E48" s="44">
        <v>-4.92</v>
      </c>
      <c r="F48" s="44">
        <v>-4.92</v>
      </c>
      <c r="G48" s="44">
        <v>0</v>
      </c>
    </row>
    <row r="49" spans="1:7" x14ac:dyDescent="0.25">
      <c r="A49" s="43">
        <v>38</v>
      </c>
      <c r="B49" s="44">
        <v>10.28</v>
      </c>
      <c r="C49" s="44">
        <v>0.57999999999999996</v>
      </c>
      <c r="D49" s="44">
        <v>1.94</v>
      </c>
      <c r="E49" s="44">
        <v>-4.93</v>
      </c>
      <c r="F49" s="44">
        <v>-4.93</v>
      </c>
      <c r="G49" s="44">
        <v>0</v>
      </c>
    </row>
    <row r="50" spans="1:7" x14ac:dyDescent="0.25">
      <c r="A50" s="43">
        <v>39</v>
      </c>
      <c r="B50" s="44">
        <v>10.46</v>
      </c>
      <c r="C50" s="44">
        <v>0.59</v>
      </c>
      <c r="D50" s="44">
        <v>1.97</v>
      </c>
      <c r="E50" s="44">
        <v>-4.95</v>
      </c>
      <c r="F50" s="44">
        <v>-4.95</v>
      </c>
      <c r="G50" s="44">
        <v>0</v>
      </c>
    </row>
    <row r="51" spans="1:7" x14ac:dyDescent="0.25">
      <c r="A51" s="43">
        <v>40</v>
      </c>
      <c r="B51" s="44">
        <v>10.65</v>
      </c>
      <c r="C51" s="44">
        <v>0.6</v>
      </c>
      <c r="D51" s="44">
        <v>2.0099999999999998</v>
      </c>
      <c r="E51" s="44">
        <v>-4.96</v>
      </c>
      <c r="F51" s="44">
        <v>-4.96</v>
      </c>
      <c r="G51" s="44">
        <v>0</v>
      </c>
    </row>
    <row r="52" spans="1:7" x14ac:dyDescent="0.25">
      <c r="A52" s="43">
        <v>41</v>
      </c>
      <c r="B52" s="44">
        <v>10.84</v>
      </c>
      <c r="C52" s="44">
        <v>0.62</v>
      </c>
      <c r="D52" s="44">
        <v>2.0299999999999998</v>
      </c>
      <c r="E52" s="44">
        <v>-4.97</v>
      </c>
      <c r="F52" s="44">
        <v>-4.97</v>
      </c>
      <c r="G52" s="44">
        <v>0</v>
      </c>
    </row>
    <row r="53" spans="1:7" x14ac:dyDescent="0.25">
      <c r="A53" s="43">
        <v>42</v>
      </c>
      <c r="B53" s="44">
        <v>11.03</v>
      </c>
      <c r="C53" s="44">
        <v>0.63</v>
      </c>
      <c r="D53" s="44">
        <v>2.06</v>
      </c>
      <c r="E53" s="44">
        <v>-4.9800000000000004</v>
      </c>
      <c r="F53" s="44">
        <v>-4.9800000000000004</v>
      </c>
      <c r="G53" s="44">
        <v>0</v>
      </c>
    </row>
    <row r="54" spans="1:7" x14ac:dyDescent="0.25">
      <c r="A54" s="43">
        <v>43</v>
      </c>
      <c r="B54" s="44">
        <v>11.23</v>
      </c>
      <c r="C54" s="44">
        <v>0.64</v>
      </c>
      <c r="D54" s="44">
        <v>2.09</v>
      </c>
      <c r="E54" s="44">
        <v>-5</v>
      </c>
      <c r="F54" s="44">
        <v>-5</v>
      </c>
      <c r="G54" s="44">
        <v>0</v>
      </c>
    </row>
    <row r="55" spans="1:7" x14ac:dyDescent="0.25">
      <c r="A55" s="43">
        <v>44</v>
      </c>
      <c r="B55" s="44">
        <v>11.43</v>
      </c>
      <c r="C55" s="44">
        <v>0.65</v>
      </c>
      <c r="D55" s="44">
        <v>2.12</v>
      </c>
      <c r="E55" s="44">
        <v>-5.01</v>
      </c>
      <c r="F55" s="44">
        <v>-5.01</v>
      </c>
      <c r="G55" s="44">
        <v>0</v>
      </c>
    </row>
    <row r="56" spans="1:7" x14ac:dyDescent="0.25">
      <c r="A56" s="43">
        <v>45</v>
      </c>
      <c r="B56" s="44">
        <v>11.64</v>
      </c>
      <c r="C56" s="44">
        <v>0.67</v>
      </c>
      <c r="D56" s="44">
        <v>2.15</v>
      </c>
      <c r="E56" s="44">
        <v>-5.03</v>
      </c>
      <c r="F56" s="44">
        <v>-5.03</v>
      </c>
      <c r="G56" s="44">
        <v>0</v>
      </c>
    </row>
    <row r="57" spans="1:7" x14ac:dyDescent="0.25">
      <c r="A57" s="43">
        <v>46</v>
      </c>
      <c r="B57" s="44">
        <v>11.85</v>
      </c>
      <c r="C57" s="44">
        <v>0.68</v>
      </c>
      <c r="D57" s="44">
        <v>2.1800000000000002</v>
      </c>
      <c r="E57" s="44">
        <v>-5.04</v>
      </c>
      <c r="F57" s="44">
        <v>-5.04</v>
      </c>
      <c r="G57" s="44">
        <v>0</v>
      </c>
    </row>
    <row r="58" spans="1:7" x14ac:dyDescent="0.25">
      <c r="A58" s="43">
        <v>47</v>
      </c>
      <c r="B58" s="44">
        <v>12.07</v>
      </c>
      <c r="C58" s="44">
        <v>0.69</v>
      </c>
      <c r="D58" s="44">
        <v>2.2000000000000002</v>
      </c>
      <c r="E58" s="44">
        <v>-5.0599999999999996</v>
      </c>
      <c r="F58" s="44">
        <v>-5.0599999999999996</v>
      </c>
      <c r="G58" s="44">
        <v>0</v>
      </c>
    </row>
    <row r="59" spans="1:7" x14ac:dyDescent="0.25">
      <c r="A59" s="43">
        <v>48</v>
      </c>
      <c r="B59" s="44">
        <v>12.29</v>
      </c>
      <c r="C59" s="44">
        <v>0.71</v>
      </c>
      <c r="D59" s="44">
        <v>2.23</v>
      </c>
      <c r="E59" s="44">
        <v>-5.07</v>
      </c>
      <c r="F59" s="44">
        <v>-5.07</v>
      </c>
      <c r="G59" s="44">
        <v>0</v>
      </c>
    </row>
    <row r="60" spans="1:7" x14ac:dyDescent="0.25">
      <c r="A60" s="43">
        <v>49</v>
      </c>
      <c r="B60" s="44">
        <v>12.52</v>
      </c>
      <c r="C60" s="44">
        <v>0.72</v>
      </c>
      <c r="D60" s="44">
        <v>2.25</v>
      </c>
      <c r="E60" s="44">
        <v>-5.09</v>
      </c>
      <c r="F60" s="44">
        <v>-5.09</v>
      </c>
      <c r="G60" s="44">
        <v>0</v>
      </c>
    </row>
    <row r="61" spans="1:7" x14ac:dyDescent="0.25">
      <c r="A61" s="43">
        <v>50</v>
      </c>
      <c r="B61" s="44">
        <v>12.76</v>
      </c>
      <c r="C61" s="44">
        <v>0.74</v>
      </c>
      <c r="D61" s="44">
        <v>2.27</v>
      </c>
      <c r="E61" s="44">
        <v>-5.1100000000000003</v>
      </c>
      <c r="F61" s="44">
        <v>-5.1100000000000003</v>
      </c>
      <c r="G61" s="44">
        <v>0</v>
      </c>
    </row>
    <row r="62" spans="1:7" x14ac:dyDescent="0.25">
      <c r="A62" s="43">
        <v>51</v>
      </c>
      <c r="B62" s="44">
        <v>13</v>
      </c>
      <c r="C62" s="44">
        <v>0.75</v>
      </c>
      <c r="D62" s="44">
        <v>2.29</v>
      </c>
      <c r="E62" s="44">
        <v>-5.13</v>
      </c>
      <c r="F62" s="44">
        <v>-5.13</v>
      </c>
      <c r="G62" s="44">
        <v>0</v>
      </c>
    </row>
    <row r="63" spans="1:7" x14ac:dyDescent="0.25">
      <c r="A63" s="43">
        <v>52</v>
      </c>
      <c r="B63" s="44">
        <v>13.24</v>
      </c>
      <c r="C63" s="44">
        <v>0.77</v>
      </c>
      <c r="D63" s="44">
        <v>2.31</v>
      </c>
      <c r="E63" s="44">
        <v>-5.15</v>
      </c>
      <c r="F63" s="44">
        <v>-5.15</v>
      </c>
      <c r="G63" s="44">
        <v>0</v>
      </c>
    </row>
    <row r="64" spans="1:7" x14ac:dyDescent="0.25">
      <c r="A64" s="43">
        <v>53</v>
      </c>
      <c r="B64" s="44">
        <v>13.49</v>
      </c>
      <c r="C64" s="44">
        <v>0.78</v>
      </c>
      <c r="D64" s="44">
        <v>2.3199999999999998</v>
      </c>
      <c r="E64" s="44">
        <v>-5.17</v>
      </c>
      <c r="F64" s="44">
        <v>-5.17</v>
      </c>
      <c r="G64" s="44">
        <v>0</v>
      </c>
    </row>
    <row r="65" spans="1:7" x14ac:dyDescent="0.25">
      <c r="A65" s="43">
        <v>54</v>
      </c>
      <c r="B65" s="44">
        <v>13.76</v>
      </c>
      <c r="C65" s="44">
        <v>0.8</v>
      </c>
      <c r="D65" s="44">
        <v>2.34</v>
      </c>
      <c r="E65" s="44">
        <v>-5.19</v>
      </c>
      <c r="F65" s="44">
        <v>-5.19</v>
      </c>
      <c r="G65" s="44">
        <v>0</v>
      </c>
    </row>
    <row r="66" spans="1:7" x14ac:dyDescent="0.25">
      <c r="A66" s="43">
        <v>55</v>
      </c>
      <c r="B66" s="44">
        <v>14.03</v>
      </c>
      <c r="C66" s="44">
        <v>0.81</v>
      </c>
      <c r="D66" s="44">
        <v>2.35</v>
      </c>
      <c r="E66" s="44">
        <v>-5.22</v>
      </c>
      <c r="F66" s="44">
        <v>-5.22</v>
      </c>
      <c r="G66" s="44">
        <v>0</v>
      </c>
    </row>
    <row r="67" spans="1:7" x14ac:dyDescent="0.25">
      <c r="A67" s="43">
        <v>56</v>
      </c>
      <c r="B67" s="44">
        <v>14.31</v>
      </c>
      <c r="C67" s="44">
        <v>0.83</v>
      </c>
      <c r="D67" s="44">
        <v>2.36</v>
      </c>
      <c r="E67" s="44">
        <v>-5.24</v>
      </c>
      <c r="F67" s="44">
        <v>-5.24</v>
      </c>
      <c r="G67" s="44">
        <v>0</v>
      </c>
    </row>
    <row r="68" spans="1:7" x14ac:dyDescent="0.25">
      <c r="A68" s="43">
        <v>57</v>
      </c>
      <c r="B68" s="44">
        <v>14.6</v>
      </c>
      <c r="C68" s="44">
        <v>0.85</v>
      </c>
      <c r="D68" s="44">
        <v>2.36</v>
      </c>
      <c r="E68" s="44">
        <v>-5.27</v>
      </c>
      <c r="F68" s="44">
        <v>-5.27</v>
      </c>
      <c r="G68" s="44">
        <v>0</v>
      </c>
    </row>
    <row r="69" spans="1:7" x14ac:dyDescent="0.25">
      <c r="A69" s="43">
        <v>58</v>
      </c>
      <c r="B69" s="44">
        <v>14.9</v>
      </c>
      <c r="C69" s="44">
        <v>0.86</v>
      </c>
      <c r="D69" s="44">
        <v>2.36</v>
      </c>
      <c r="E69" s="44">
        <v>-5.3</v>
      </c>
      <c r="F69" s="44">
        <v>-5.3</v>
      </c>
      <c r="G69" s="44">
        <v>0</v>
      </c>
    </row>
    <row r="70" spans="1:7" x14ac:dyDescent="0.25">
      <c r="A70" s="43">
        <v>59</v>
      </c>
      <c r="B70" s="44">
        <v>15.21</v>
      </c>
      <c r="C70" s="44">
        <v>0.88</v>
      </c>
      <c r="D70" s="44">
        <v>2.36</v>
      </c>
      <c r="E70" s="44">
        <v>-5.33</v>
      </c>
      <c r="F70" s="44">
        <v>-5.33</v>
      </c>
      <c r="G70" s="44">
        <v>0</v>
      </c>
    </row>
    <row r="71" spans="1:7" x14ac:dyDescent="0.25">
      <c r="A71" s="43">
        <v>60</v>
      </c>
      <c r="B71" s="44">
        <v>15.53</v>
      </c>
      <c r="C71" s="44">
        <v>0.9</v>
      </c>
      <c r="D71" s="44">
        <v>2.36</v>
      </c>
      <c r="E71" s="44">
        <v>-5.37</v>
      </c>
      <c r="F71" s="44">
        <v>-5.37</v>
      </c>
      <c r="G71" s="44">
        <v>0</v>
      </c>
    </row>
    <row r="72" spans="1:7" x14ac:dyDescent="0.25">
      <c r="A72" s="43">
        <v>61</v>
      </c>
      <c r="B72" s="44">
        <v>15.87</v>
      </c>
      <c r="C72" s="44">
        <v>0.91</v>
      </c>
      <c r="D72" s="44">
        <v>2.35</v>
      </c>
      <c r="E72" s="44">
        <v>-4.7</v>
      </c>
      <c r="F72" s="44">
        <v>-4.7</v>
      </c>
      <c r="G72" s="44">
        <v>0</v>
      </c>
    </row>
    <row r="73" spans="1:7" x14ac:dyDescent="0.25">
      <c r="A73" s="43">
        <v>62</v>
      </c>
      <c r="B73" s="44">
        <v>16.23</v>
      </c>
      <c r="C73" s="44">
        <v>0.93</v>
      </c>
      <c r="D73" s="44">
        <v>2.34</v>
      </c>
      <c r="E73" s="44">
        <v>-3.8</v>
      </c>
      <c r="F73" s="44">
        <v>-3.8</v>
      </c>
      <c r="G73" s="44">
        <v>0</v>
      </c>
    </row>
    <row r="74" spans="1:7" x14ac:dyDescent="0.25">
      <c r="A74" s="43">
        <v>63</v>
      </c>
      <c r="B74" s="44">
        <v>16.600000000000001</v>
      </c>
      <c r="C74" s="44">
        <v>0.95</v>
      </c>
      <c r="D74" s="44">
        <v>2.3199999999999998</v>
      </c>
      <c r="E74" s="44">
        <v>-2.89</v>
      </c>
      <c r="F74" s="44">
        <v>-2.89</v>
      </c>
      <c r="G74" s="44">
        <v>0</v>
      </c>
    </row>
    <row r="75" spans="1:7" x14ac:dyDescent="0.25">
      <c r="A75" s="43">
        <v>64</v>
      </c>
      <c r="B75" s="44">
        <v>16.989999999999998</v>
      </c>
      <c r="C75" s="44">
        <v>0.97</v>
      </c>
      <c r="D75" s="44">
        <v>2.2999999999999998</v>
      </c>
      <c r="E75" s="44">
        <v>-1.95</v>
      </c>
      <c r="F75" s="44">
        <v>-1.95</v>
      </c>
      <c r="G75" s="44">
        <v>0</v>
      </c>
    </row>
    <row r="76" spans="1:7" x14ac:dyDescent="0.25">
      <c r="A76" s="43">
        <v>65</v>
      </c>
      <c r="B76" s="44">
        <v>17.399999999999999</v>
      </c>
      <c r="C76" s="44">
        <v>0.99</v>
      </c>
      <c r="D76" s="44">
        <v>2.2799999999999998</v>
      </c>
      <c r="E76" s="44">
        <v>-0.99</v>
      </c>
      <c r="F76" s="44">
        <v>-0.99</v>
      </c>
      <c r="G76" s="44">
        <v>0</v>
      </c>
    </row>
  </sheetData>
  <sheetProtection algorithmName="SHA-512" hashValue="XxMABIBiA5VlUFo0/2YyJurqFpuDR7JngXHNuikWDuCC/jc2GpjcsuYoJNkL6BX3Alf/9+ElFsIdi9tfbx4a+Q==" saltValue="hk5lP1ac7MBPPu1xVDFMiA==" spinCount="100000" sheet="1" objects="1" scenarios="1"/>
  <conditionalFormatting sqref="A6:A21">
    <cfRule type="expression" dxfId="591" priority="11" stopIfTrue="1">
      <formula>MOD(ROW(),2)=0</formula>
    </cfRule>
    <cfRule type="expression" dxfId="590" priority="12" stopIfTrue="1">
      <formula>MOD(ROW(),2)&lt;&gt;0</formula>
    </cfRule>
  </conditionalFormatting>
  <conditionalFormatting sqref="B6:G17 B20:G21 C18:G19">
    <cfRule type="expression" dxfId="589" priority="13" stopIfTrue="1">
      <formula>MOD(ROW(),2)=0</formula>
    </cfRule>
    <cfRule type="expression" dxfId="588" priority="14" stopIfTrue="1">
      <formula>MOD(ROW(),2)&lt;&gt;0</formula>
    </cfRule>
  </conditionalFormatting>
  <conditionalFormatting sqref="A26:A76">
    <cfRule type="expression" dxfId="587" priority="15" stopIfTrue="1">
      <formula>MOD(ROW(),2)=0</formula>
    </cfRule>
    <cfRule type="expression" dxfId="586" priority="16" stopIfTrue="1">
      <formula>MOD(ROW(),2)&lt;&gt;0</formula>
    </cfRule>
  </conditionalFormatting>
  <conditionalFormatting sqref="B26:G76">
    <cfRule type="expression" dxfId="585" priority="17" stopIfTrue="1">
      <formula>MOD(ROW(),2)=0</formula>
    </cfRule>
    <cfRule type="expression" dxfId="584" priority="18" stopIfTrue="1">
      <formula>MOD(ROW(),2)&lt;&gt;0</formula>
    </cfRule>
  </conditionalFormatting>
  <conditionalFormatting sqref="B18:B19">
    <cfRule type="expression" dxfId="583" priority="1" stopIfTrue="1">
      <formula>MOD(ROW(),2)=0</formula>
    </cfRule>
    <cfRule type="expression" dxfId="582" priority="2" stopIfTrue="1">
      <formula>MOD(ROW(),2)&lt;&gt;0</formula>
    </cfRule>
  </conditionalFormatting>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GADWRKGRPACTUA-1580777631-160018</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https://tris42.sharepoint.com/sites/gad_wrkgrp_actuarial/_layouts/15/DocIdRedir.aspx?ID=GADWRKGRPACTUA-1580777631-160018</Url>
      <Description>GADWRKGRPACTUA-1580777631-160018</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Props1.xml><?xml version="1.0" encoding="utf-8"?>
<ds:datastoreItem xmlns:ds="http://schemas.openxmlformats.org/officeDocument/2006/customXml" ds:itemID="{838246AC-AA8F-4E1D-A488-A9AEF20A6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3.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4.xml><?xml version="1.0" encoding="utf-8"?>
<ds:datastoreItem xmlns:ds="http://schemas.openxmlformats.org/officeDocument/2006/customXml" ds:itemID="{F32A91F8-47F2-4E1B-9942-1F23C02D827D}">
  <ds:schemaRefs>
    <ds:schemaRef ds:uri="http://www.w3.org/XML/1998/namespace"/>
    <ds:schemaRef ds:uri="http://purl.org/dc/elements/1.1/"/>
    <ds:schemaRef ds:uri="http://schemas.microsoft.com/office/2006/documentManagement/types"/>
    <ds:schemaRef ds:uri="http://purl.org/dc/terms/"/>
    <ds:schemaRef ds:uri="http://purl.org/dc/dcmitype/"/>
    <ds:schemaRef ds:uri="f69fd3ce-e1df-49de-b78d-1d800e75d0a3"/>
    <ds:schemaRef ds:uri="http://schemas.openxmlformats.org/package/2006/metadata/core-properties"/>
    <ds:schemaRef ds:uri="http://schemas.microsoft.com/office/infopath/2007/PartnerControls"/>
    <ds:schemaRef ds:uri="62c7038d-3aec-4dd4-8afa-8b92667eb25d"/>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76</vt:i4>
      </vt:variant>
      <vt:variant>
        <vt:lpstr>Named Ranges</vt:lpstr>
      </vt:variant>
      <vt:variant>
        <vt:i4>1239</vt:i4>
      </vt:variant>
    </vt:vector>
  </HeadingPairs>
  <TitlesOfParts>
    <vt:vector size="1315"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x-218</vt:lpstr>
      <vt:lpstr>x-219</vt:lpstr>
      <vt:lpstr>x-301</vt:lpstr>
      <vt:lpstr>x-302</vt:lpstr>
      <vt:lpstr>x-303</vt:lpstr>
      <vt:lpstr>x-304</vt:lpstr>
      <vt:lpstr>x-306</vt:lpstr>
      <vt:lpstr>x-307</vt:lpstr>
      <vt:lpstr>x-308</vt:lpstr>
      <vt:lpstr>x-309</vt:lpstr>
      <vt:lpstr>x-310</vt:lpstr>
      <vt:lpstr>x-316</vt:lpstr>
      <vt:lpstr>x-317</vt:lpstr>
      <vt:lpstr>x-318</vt:lpstr>
      <vt:lpstr>x-319</vt:lpstr>
      <vt:lpstr>x-401</vt:lpstr>
      <vt:lpstr>x-402</vt:lpstr>
      <vt:lpstr>x-501</vt:lpstr>
      <vt:lpstr>x-502</vt:lpstr>
      <vt:lpstr>x-503</vt:lpstr>
      <vt:lpstr>x-605</vt:lpstr>
      <vt:lpstr>x-607</vt:lpstr>
      <vt:lpstr>x-608</vt:lpstr>
      <vt:lpstr>x-609</vt:lpstr>
      <vt:lpstr>x-610</vt:lpstr>
      <vt:lpstr>x-611</vt:lpstr>
      <vt:lpstr>x-612</vt:lpstr>
      <vt:lpstr>x-613</vt:lpstr>
      <vt:lpstr>x-614</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x-803</vt:lpstr>
      <vt:lpstr>x-804</vt:lpstr>
      <vt:lpstr>x-805</vt:lpstr>
      <vt:lpstr>x-806</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'x-219'!TABLE_AGE_DEF_1</vt:lpstr>
      <vt:lpstr>'x-301'!TABLE_AGE_DEF_1</vt:lpstr>
      <vt:lpstr>'x-302'!TABLE_AGE_DEF_1</vt:lpstr>
      <vt:lpstr>'x-303'!TABLE_AGE_DEF_1</vt:lpstr>
      <vt:lpstr>'x-304'!TABLE_AGE_DEF_1</vt:lpstr>
      <vt:lpstr>'x-306'!TABLE_AGE_DEF_1</vt:lpstr>
      <vt:lpstr>'x-307'!TABLE_AGE_DEF_1</vt:lpstr>
      <vt:lpstr>'x-308'!TABLE_AGE_DEF_1</vt:lpstr>
      <vt:lpstr>'x-309'!TABLE_AGE_DEF_1</vt:lpstr>
      <vt:lpstr>'x-310'!TABLE_AGE_DEF_1</vt:lpstr>
      <vt:lpstr>'x-316'!TABLE_AGE_DEF_1</vt:lpstr>
      <vt:lpstr>'x-317'!TABLE_AGE_DEF_1</vt:lpstr>
      <vt:lpstr>'x-318'!TABLE_AGE_DEF_1</vt:lpstr>
      <vt:lpstr>'x-319'!TABLE_AGE_DEF_1</vt:lpstr>
      <vt:lpstr>'x-401'!TABLE_AGE_DEF_1</vt:lpstr>
      <vt:lpstr>'x-402'!TABLE_AGE_DEF_1</vt:lpstr>
      <vt:lpstr>'x-501'!TABLE_AGE_DEF_1</vt:lpstr>
      <vt:lpstr>'x-502'!TABLE_AGE_DEF_1</vt:lpstr>
      <vt:lpstr>'x-503'!TABLE_AGE_DEF_1</vt:lpstr>
      <vt:lpstr>'x-605'!TABLE_AGE_DEF_1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'x-804'!TABLE_AGE_DEF_1</vt:lpstr>
      <vt:lpstr>'x-805'!TABLE_AGE_DEF_1</vt:lpstr>
      <vt:lpstr>'x-806'!TABLE_AGE_DEF_1</vt:lpstr>
      <vt:lpstr>'x-template'!TABLE_AGE_DEF_1</vt:lpstr>
      <vt:lpstr>'x-503'!TABLE_AGE_DEF_2</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'x-218'!TABLE_AREA_1</vt:lpstr>
      <vt:lpstr>'x-219'!TABLE_AREA_1</vt:lpstr>
      <vt:lpstr>'x-301'!TABLE_AREA_1</vt:lpstr>
      <vt:lpstr>'x-302'!TABLE_AREA_1</vt:lpstr>
      <vt:lpstr>'x-303'!TABLE_AREA_1</vt:lpstr>
      <vt:lpstr>'x-304'!TABLE_AREA_1</vt:lpstr>
      <vt:lpstr>'x-306'!TABLE_AREA_1</vt:lpstr>
      <vt:lpstr>'x-307'!TABLE_AREA_1</vt:lpstr>
      <vt:lpstr>'x-308'!TABLE_AREA_1</vt:lpstr>
      <vt:lpstr>'x-309'!TABLE_AREA_1</vt:lpstr>
      <vt:lpstr>'x-310'!TABLE_AREA_1</vt:lpstr>
      <vt:lpstr>'x-316'!TABLE_AREA_1</vt:lpstr>
      <vt:lpstr>'x-317'!TABLE_AREA_1</vt:lpstr>
      <vt:lpstr>'x-318'!TABLE_AREA_1</vt:lpstr>
      <vt:lpstr>'x-319'!TABLE_AREA_1</vt:lpstr>
      <vt:lpstr>'x-401'!TABLE_AREA_1</vt:lpstr>
      <vt:lpstr>'x-402'!TABLE_AREA_1</vt:lpstr>
      <vt:lpstr>'x-501'!TABLE_AREA_1</vt:lpstr>
      <vt:lpstr>'x-502'!TABLE_AREA_1</vt:lpstr>
      <vt:lpstr>'x-503'!TABLE_AREA_1</vt:lpstr>
      <vt:lpstr>'x-605'!TABLE_AREA_1</vt:lpstr>
      <vt:lpstr>'x-607'!TABLE_AREA_1</vt:lpstr>
      <vt:lpstr>'x-608'!TABLE_AREA_1</vt:lpstr>
      <vt:lpstr>'x-609'!TABLE_AREA_1</vt:lpstr>
      <vt:lpstr>'x-610'!TABLE_AREA_1</vt:lpstr>
      <vt:lpstr>'x-611'!TABLE_AREA_1</vt:lpstr>
      <vt:lpstr>'x-612'!TABLE_AREA_1</vt:lpstr>
      <vt:lpstr>'x-613'!TABLE_AREA_1</vt:lpstr>
      <vt:lpstr>'x-614'!TABLE_AREA_1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'x-804'!TABLE_AREA_1</vt:lpstr>
      <vt:lpstr>'x-805'!TABLE_AREA_1</vt:lpstr>
      <vt:lpstr>'x-806'!TABLE_AREA_1</vt:lpstr>
      <vt:lpstr>'x-503'!TABLE_AREA_2</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'x-217'!TABLE_ASSUMPTION_SET_1</vt:lpstr>
      <vt:lpstr>'x-218'!TABLE_ASSUMPTION_SET_1</vt:lpstr>
      <vt:lpstr>'x-219'!TABLE_ASSUMPTION_SET_1</vt:lpstr>
      <vt:lpstr>'x-301'!TABLE_ASSUMPTION_SET_1</vt:lpstr>
      <vt:lpstr>'x-302'!TABLE_ASSUMPTION_SET_1</vt:lpstr>
      <vt:lpstr>'x-303'!TABLE_ASSUMPTION_SET_1</vt:lpstr>
      <vt:lpstr>'x-304'!TABLE_ASSUMPTION_SET_1</vt:lpstr>
      <vt:lpstr>'x-306'!TABLE_ASSUMPTION_SET_1</vt:lpstr>
      <vt:lpstr>'x-307'!TABLE_ASSUMPTION_SET_1</vt:lpstr>
      <vt:lpstr>'x-308'!TABLE_ASSUMPTION_SET_1</vt:lpstr>
      <vt:lpstr>'x-309'!TABLE_ASSUMPTION_SET_1</vt:lpstr>
      <vt:lpstr>'x-310'!TABLE_ASSUMPTION_SET_1</vt:lpstr>
      <vt:lpstr>'x-316'!TABLE_ASSUMPTION_SET_1</vt:lpstr>
      <vt:lpstr>'x-317'!TABLE_ASSUMPTION_SET_1</vt:lpstr>
      <vt:lpstr>'x-318'!TABLE_ASSUMPTION_SET_1</vt:lpstr>
      <vt:lpstr>'x-319'!TABLE_ASSUMPTION_SET_1</vt:lpstr>
      <vt:lpstr>'x-401'!TABLE_ASSUMPTION_SET_1</vt:lpstr>
      <vt:lpstr>'x-402'!TABLE_ASSUMPTION_SET_1</vt:lpstr>
      <vt:lpstr>'x-501'!TABLE_ASSUMPTION_SET_1</vt:lpstr>
      <vt:lpstr>'x-502'!TABLE_ASSUMPTION_SET_1</vt:lpstr>
      <vt:lpstr>'x-503'!TABLE_ASSUMPTION_SET_1</vt:lpstr>
      <vt:lpstr>'x-605'!TABLE_ASSUMPTION_SET_1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'x-801'!TABLE_ASSUMPTION_SET_1</vt:lpstr>
      <vt:lpstr>'x-802'!TABLE_ASSUMPTION_SET_1</vt:lpstr>
      <vt:lpstr>'x-803'!TABLE_ASSUMPTION_SET_1</vt:lpstr>
      <vt:lpstr>'x-804'!TABLE_ASSUMPTION_SET_1</vt:lpstr>
      <vt:lpstr>'x-805'!TABLE_ASSUMPTION_SET_1</vt:lpstr>
      <vt:lpstr>'x-806'!TABLE_ASSUMPTION_SET_1</vt:lpstr>
      <vt:lpstr>'x-template'!TABLE_ASSUMPTION_SET_1</vt:lpstr>
      <vt:lpstr>'x-503'!TABLE_ASSUMPTION_SET_2</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'x-219'!TABLE_CLIENT_1</vt:lpstr>
      <vt:lpstr>'x-301'!TABLE_CLIENT_1</vt:lpstr>
      <vt:lpstr>'x-302'!TABLE_CLIENT_1</vt:lpstr>
      <vt:lpstr>'x-303'!TABLE_CLIENT_1</vt:lpstr>
      <vt:lpstr>'x-304'!TABLE_CLIENT_1</vt:lpstr>
      <vt:lpstr>'x-306'!TABLE_CLIENT_1</vt:lpstr>
      <vt:lpstr>'x-307'!TABLE_CLIENT_1</vt:lpstr>
      <vt:lpstr>'x-308'!TABLE_CLIENT_1</vt:lpstr>
      <vt:lpstr>'x-309'!TABLE_CLIENT_1</vt:lpstr>
      <vt:lpstr>'x-310'!TABLE_CLIENT_1</vt:lpstr>
      <vt:lpstr>'x-316'!TABLE_CLIENT_1</vt:lpstr>
      <vt:lpstr>'x-317'!TABLE_CLIENT_1</vt:lpstr>
      <vt:lpstr>'x-318'!TABLE_CLIENT_1</vt:lpstr>
      <vt:lpstr>'x-319'!TABLE_CLIENT_1</vt:lpstr>
      <vt:lpstr>'x-401'!TABLE_CLIENT_1</vt:lpstr>
      <vt:lpstr>'x-402'!TABLE_CLIENT_1</vt:lpstr>
      <vt:lpstr>'x-501'!TABLE_CLIENT_1</vt:lpstr>
      <vt:lpstr>'x-502'!TABLE_CLIENT_1</vt:lpstr>
      <vt:lpstr>'x-503'!TABLE_CLIENT_1</vt:lpstr>
      <vt:lpstr>'x-605'!TABLE_CLIENT_1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'x-804'!TABLE_CLIENT_1</vt:lpstr>
      <vt:lpstr>'x-805'!TABLE_CLIENT_1</vt:lpstr>
      <vt:lpstr>'x-806'!TABLE_CLIENT_1</vt:lpstr>
      <vt:lpstr>'x-template'!TABLE_CLIENT_1</vt:lpstr>
      <vt:lpstr>'x-503'!TABLE_CLIENT_2</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'x-306'!TABLE_DATE_IMPLEMENTED_1</vt:lpstr>
      <vt:lpstr>'x-307'!TABLE_DATE_IMPLEMENTED_1</vt:lpstr>
      <vt:lpstr>'x-308'!TABLE_DATE_IMPLEMENTED_1</vt:lpstr>
      <vt:lpstr>'x-309'!TABLE_DATE_IMPLEMENTED_1</vt:lpstr>
      <vt:lpstr>'x-310'!TABLE_DATE_IMPLEMENTED_1</vt:lpstr>
      <vt:lpstr>'x-316'!TABLE_DATE_IMPLEMENTED_1</vt:lpstr>
      <vt:lpstr>'x-317'!TABLE_DATE_IMPLEMENTED_1</vt:lpstr>
      <vt:lpstr>'x-318'!TABLE_DATE_IMPLEMENTED_1</vt:lpstr>
      <vt:lpstr>'x-319'!TABLE_DATE_IMPLEMENTED_1</vt:lpstr>
      <vt:lpstr>'x-401'!TABLE_DATE_IMPLEMENTED_1</vt:lpstr>
      <vt:lpstr>'x-402'!TABLE_DATE_IMPLEMENTED_1</vt:lpstr>
      <vt:lpstr>'x-501'!TABLE_DATE_IMPLEMENTED_1</vt:lpstr>
      <vt:lpstr>'x-502'!TABLE_DATE_IMPLEMENTED_1</vt:lpstr>
      <vt:lpstr>'x-503'!TABLE_DATE_IMPLEMENTED_1</vt:lpstr>
      <vt:lpstr>'x-605'!TABLE_DATE_IMPLEMENTED_1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'x-template'!TABLE_DATE_IMPLEMENTED_1</vt:lpstr>
      <vt:lpstr>'x-503'!TABLE_DATE_IMPLEMENTED_2</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'x-306'!TABLE_DATE_ISSUED_1</vt:lpstr>
      <vt:lpstr>'x-307'!TABLE_DATE_ISSUED_1</vt:lpstr>
      <vt:lpstr>'x-308'!TABLE_DATE_ISSUED_1</vt:lpstr>
      <vt:lpstr>'x-309'!TABLE_DATE_ISSUED_1</vt:lpstr>
      <vt:lpstr>'x-310'!TABLE_DATE_ISSUED_1</vt:lpstr>
      <vt:lpstr>'x-316'!TABLE_DATE_ISSUED_1</vt:lpstr>
      <vt:lpstr>'x-317'!TABLE_DATE_ISSUED_1</vt:lpstr>
      <vt:lpstr>'x-318'!TABLE_DATE_ISSUED_1</vt:lpstr>
      <vt:lpstr>'x-319'!TABLE_DATE_ISSUED_1</vt:lpstr>
      <vt:lpstr>'x-401'!TABLE_DATE_ISSUED_1</vt:lpstr>
      <vt:lpstr>'x-402'!TABLE_DATE_ISSUED_1</vt:lpstr>
      <vt:lpstr>'x-501'!TABLE_DATE_ISSUED_1</vt:lpstr>
      <vt:lpstr>'x-502'!TABLE_DATE_ISSUED_1</vt:lpstr>
      <vt:lpstr>'x-503'!TABLE_DATE_ISSUED_1</vt:lpstr>
      <vt:lpstr>'x-605'!TABLE_DATE_ISSUED_1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'x-804'!TABLE_DATE_ISSUED_1</vt:lpstr>
      <vt:lpstr>'x-805'!TABLE_DATE_ISSUED_1</vt:lpstr>
      <vt:lpstr>'x-806'!TABLE_DATE_ISSUED_1</vt:lpstr>
      <vt:lpstr>'x-template'!TABLE_DATE_ISSUED_1</vt:lpstr>
      <vt:lpstr>'x-503'!TABLE_DATE_ISSUED_2</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'x-306'!TABLE_DESCRIPTION_1</vt:lpstr>
      <vt:lpstr>'x-307'!TABLE_DESCRIPTION_1</vt:lpstr>
      <vt:lpstr>'x-308'!TABLE_DESCRIPTION_1</vt:lpstr>
      <vt:lpstr>'x-309'!TABLE_DESCRIPTION_1</vt:lpstr>
      <vt:lpstr>'x-310'!TABLE_DESCRIPTION_1</vt:lpstr>
      <vt:lpstr>'x-316'!TABLE_DESCRIPTION_1</vt:lpstr>
      <vt:lpstr>'x-317'!TABLE_DESCRIPTION_1</vt:lpstr>
      <vt:lpstr>'x-318'!TABLE_DESCRIPTION_1</vt:lpstr>
      <vt:lpstr>'x-319'!TABLE_DESCRIPTION_1</vt:lpstr>
      <vt:lpstr>'x-401'!TABLE_DESCRIPTION_1</vt:lpstr>
      <vt:lpstr>'x-402'!TABLE_DESCRIPTION_1</vt:lpstr>
      <vt:lpstr>'x-501'!TABLE_DESCRIPTION_1</vt:lpstr>
      <vt:lpstr>'x-502'!TABLE_DESCRIPTION_1</vt:lpstr>
      <vt:lpstr>'x-503'!TABLE_DESCRIPTION_1</vt:lpstr>
      <vt:lpstr>'x-605'!TABLE_DESCRIPTION_1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'x-804'!TABLE_DESCRIPTION_1</vt:lpstr>
      <vt:lpstr>'x-805'!TABLE_DESCRIPTION_1</vt:lpstr>
      <vt:lpstr>'x-806'!TABLE_DESCRIPTION_1</vt:lpstr>
      <vt:lpstr>'x-template'!TABLE_DESCRIPTION_1</vt:lpstr>
      <vt:lpstr>'x-503'!TABLE_DESCRIPTION_2</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'x-306'!TABLE_FACTOR_STATUS_1</vt:lpstr>
      <vt:lpstr>'x-307'!TABLE_FACTOR_STATUS_1</vt:lpstr>
      <vt:lpstr>'x-308'!TABLE_FACTOR_STATUS_1</vt:lpstr>
      <vt:lpstr>'x-309'!TABLE_FACTOR_STATUS_1</vt:lpstr>
      <vt:lpstr>'x-310'!TABLE_FACTOR_STATUS_1</vt:lpstr>
      <vt:lpstr>'x-316'!TABLE_FACTOR_STATUS_1</vt:lpstr>
      <vt:lpstr>'x-317'!TABLE_FACTOR_STATUS_1</vt:lpstr>
      <vt:lpstr>'x-318'!TABLE_FACTOR_STATUS_1</vt:lpstr>
      <vt:lpstr>'x-319'!TABLE_FACTOR_STATUS_1</vt:lpstr>
      <vt:lpstr>'x-401'!TABLE_FACTOR_STATUS_1</vt:lpstr>
      <vt:lpstr>'x-402'!TABLE_FACTOR_STATUS_1</vt:lpstr>
      <vt:lpstr>'x-501'!TABLE_FACTOR_STATUS_1</vt:lpstr>
      <vt:lpstr>'x-502'!TABLE_FACTOR_STATUS_1</vt:lpstr>
      <vt:lpstr>'x-503'!TABLE_FACTOR_STATUS_1</vt:lpstr>
      <vt:lpstr>'x-605'!TABLE_FACTOR_STATUS_1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'x-804'!TABLE_FACTOR_STATUS_1</vt:lpstr>
      <vt:lpstr>'x-805'!TABLE_FACTOR_STATUS_1</vt:lpstr>
      <vt:lpstr>'x-806'!TABLE_FACTOR_STATUS_1</vt:lpstr>
      <vt:lpstr>'x-template'!TABLE_FACTOR_STATUS_1</vt:lpstr>
      <vt:lpstr>'x-503'!TABLE_FACTOR_STATUS_2</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'x-306'!TABLE_FACTOR_TYPE_1</vt:lpstr>
      <vt:lpstr>'x-307'!TABLE_FACTOR_TYPE_1</vt:lpstr>
      <vt:lpstr>'x-308'!TABLE_FACTOR_TYPE_1</vt:lpstr>
      <vt:lpstr>'x-309'!TABLE_FACTOR_TYPE_1</vt:lpstr>
      <vt:lpstr>'x-310'!TABLE_FACTOR_TYPE_1</vt:lpstr>
      <vt:lpstr>'x-316'!TABLE_FACTOR_TYPE_1</vt:lpstr>
      <vt:lpstr>'x-317'!TABLE_FACTOR_TYPE_1</vt:lpstr>
      <vt:lpstr>'x-318'!TABLE_FACTOR_TYPE_1</vt:lpstr>
      <vt:lpstr>'x-319'!TABLE_FACTOR_TYPE_1</vt:lpstr>
      <vt:lpstr>'x-401'!TABLE_FACTOR_TYPE_1</vt:lpstr>
      <vt:lpstr>'x-402'!TABLE_FACTOR_TYPE_1</vt:lpstr>
      <vt:lpstr>'x-501'!TABLE_FACTOR_TYPE_1</vt:lpstr>
      <vt:lpstr>'x-502'!TABLE_FACTOR_TYPE_1</vt:lpstr>
      <vt:lpstr>'x-503'!TABLE_FACTOR_TYPE_1</vt:lpstr>
      <vt:lpstr>'x-605'!TABLE_FACTOR_TYPE_1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'x-804'!TABLE_FACTOR_TYPE_1</vt:lpstr>
      <vt:lpstr>'x-805'!TABLE_FACTOR_TYPE_1</vt:lpstr>
      <vt:lpstr>'x-806'!TABLE_FACTOR_TYPE_1</vt:lpstr>
      <vt:lpstr>'x-template'!TABLE_FACTOR_TYPE_1</vt:lpstr>
      <vt:lpstr>'x-503'!TABLE_FACTOR_TYPE_2</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'x-219'!TABLE_GENDER_1</vt:lpstr>
      <vt:lpstr>'x-301'!TABLE_GENDER_1</vt:lpstr>
      <vt:lpstr>'x-302'!TABLE_GENDER_1</vt:lpstr>
      <vt:lpstr>'x-303'!TABLE_GENDER_1</vt:lpstr>
      <vt:lpstr>'x-304'!TABLE_GENDER_1</vt:lpstr>
      <vt:lpstr>'x-306'!TABLE_GENDER_1</vt:lpstr>
      <vt:lpstr>'x-307'!TABLE_GENDER_1</vt:lpstr>
      <vt:lpstr>'x-308'!TABLE_GENDER_1</vt:lpstr>
      <vt:lpstr>'x-309'!TABLE_GENDER_1</vt:lpstr>
      <vt:lpstr>'x-310'!TABLE_GENDER_1</vt:lpstr>
      <vt:lpstr>'x-316'!TABLE_GENDER_1</vt:lpstr>
      <vt:lpstr>'x-317'!TABLE_GENDER_1</vt:lpstr>
      <vt:lpstr>'x-318'!TABLE_GENDER_1</vt:lpstr>
      <vt:lpstr>'x-319'!TABLE_GENDER_1</vt:lpstr>
      <vt:lpstr>'x-401'!TABLE_GENDER_1</vt:lpstr>
      <vt:lpstr>'x-402'!TABLE_GENDER_1</vt:lpstr>
      <vt:lpstr>'x-501'!TABLE_GENDER_1</vt:lpstr>
      <vt:lpstr>'x-502'!TABLE_GENDER_1</vt:lpstr>
      <vt:lpstr>'x-503'!TABLE_GENDER_1</vt:lpstr>
      <vt:lpstr>'x-605'!TABLE_GENDER_1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'x-804'!TABLE_GENDER_1</vt:lpstr>
      <vt:lpstr>'x-805'!TABLE_GENDER_1</vt:lpstr>
      <vt:lpstr>'x-806'!TABLE_GENDER_1</vt:lpstr>
      <vt:lpstr>'x-template'!TABLE_GENDER_1</vt:lpstr>
      <vt:lpstr>'x-503'!TABLE_GENDER_2</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'x-218'!TABLE_INFO_1</vt:lpstr>
      <vt:lpstr>'x-219'!TABLE_INFO_1</vt:lpstr>
      <vt:lpstr>'x-301'!TABLE_INFO_1</vt:lpstr>
      <vt:lpstr>'x-302'!TABLE_INFO_1</vt:lpstr>
      <vt:lpstr>'x-303'!TABLE_INFO_1</vt:lpstr>
      <vt:lpstr>'x-304'!TABLE_INFO_1</vt:lpstr>
      <vt:lpstr>'x-306'!TABLE_INFO_1</vt:lpstr>
      <vt:lpstr>'x-307'!TABLE_INFO_1</vt:lpstr>
      <vt:lpstr>'x-308'!TABLE_INFO_1</vt:lpstr>
      <vt:lpstr>'x-309'!TABLE_INFO_1</vt:lpstr>
      <vt:lpstr>'x-310'!TABLE_INFO_1</vt:lpstr>
      <vt:lpstr>'x-316'!TABLE_INFO_1</vt:lpstr>
      <vt:lpstr>'x-317'!TABLE_INFO_1</vt:lpstr>
      <vt:lpstr>'x-318'!TABLE_INFO_1</vt:lpstr>
      <vt:lpstr>'x-319'!TABLE_INFO_1</vt:lpstr>
      <vt:lpstr>'x-401'!TABLE_INFO_1</vt:lpstr>
      <vt:lpstr>'x-402'!TABLE_INFO_1</vt:lpstr>
      <vt:lpstr>'x-501'!TABLE_INFO_1</vt:lpstr>
      <vt:lpstr>'x-502'!TABLE_INFO_1</vt:lpstr>
      <vt:lpstr>'x-503'!TABLE_INFO_1</vt:lpstr>
      <vt:lpstr>'x-605'!TABLE_INFO_1</vt:lpstr>
      <vt:lpstr>'x-607'!TABLE_INFO_1</vt:lpstr>
      <vt:lpstr>'x-608'!TABLE_INFO_1</vt:lpstr>
      <vt:lpstr>'x-609'!TABLE_INFO_1</vt:lpstr>
      <vt:lpstr>'x-610'!TABLE_INFO_1</vt:lpstr>
      <vt:lpstr>'x-611'!TABLE_INFO_1</vt:lpstr>
      <vt:lpstr>'x-612'!TABLE_INFO_1</vt:lpstr>
      <vt:lpstr>'x-613'!TABLE_INFO_1</vt:lpstr>
      <vt:lpstr>'x-614'!TABLE_INFO_1</vt:lpstr>
      <vt:lpstr>'x-701'!TABLE_INFO_1</vt:lpstr>
      <vt:lpstr>'x-702'!TABLE_INFO_1</vt:lpstr>
      <vt:lpstr>'x-703'!TABLE_INFO_1</vt:lpstr>
      <vt:lpstr>'x-704'!TABLE_INFO_1</vt:lpstr>
      <vt:lpstr>'x-705'!TABLE_INFO_1</vt:lpstr>
      <vt:lpstr>'x-706'!TABLE_INFO_1</vt:lpstr>
      <vt:lpstr>'x-707'!TABLE_INFO_1</vt:lpstr>
      <vt:lpstr>'x-708'!TABLE_INFO_1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'x-804'!TABLE_INFO_1</vt:lpstr>
      <vt:lpstr>'x-805'!TABLE_INFO_1</vt:lpstr>
      <vt:lpstr>'x-806'!TABLE_INFO_1</vt:lpstr>
      <vt:lpstr>'x-template'!TABLE_INFO_1</vt:lpstr>
      <vt:lpstr>'x-503'!TABLE_INFO_2</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'x-306'!TABLE_REFERENCE_1</vt:lpstr>
      <vt:lpstr>'x-307'!TABLE_REFERENCE_1</vt:lpstr>
      <vt:lpstr>'x-308'!TABLE_REFERENCE_1</vt:lpstr>
      <vt:lpstr>'x-309'!TABLE_REFERENCE_1</vt:lpstr>
      <vt:lpstr>'x-310'!TABLE_REFERENCE_1</vt:lpstr>
      <vt:lpstr>'x-316'!TABLE_REFERENCE_1</vt:lpstr>
      <vt:lpstr>'x-317'!TABLE_REFERENCE_1</vt:lpstr>
      <vt:lpstr>'x-318'!TABLE_REFERENCE_1</vt:lpstr>
      <vt:lpstr>'x-319'!TABLE_REFERENCE_1</vt:lpstr>
      <vt:lpstr>'x-401'!TABLE_REFERENCE_1</vt:lpstr>
      <vt:lpstr>'x-402'!TABLE_REFERENCE_1</vt:lpstr>
      <vt:lpstr>'x-501'!TABLE_REFERENCE_1</vt:lpstr>
      <vt:lpstr>'x-502'!TABLE_REFERENCE_1</vt:lpstr>
      <vt:lpstr>'x-503'!TABLE_REFERENCE_1</vt:lpstr>
      <vt:lpstr>'x-605'!TABLE_REFERENCE_1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'x-804'!TABLE_REFERENCE_1</vt:lpstr>
      <vt:lpstr>'x-805'!TABLE_REFERENCE_1</vt:lpstr>
      <vt:lpstr>'x-806'!TABLE_REFERENCE_1</vt:lpstr>
      <vt:lpstr>'x-template'!TABLE_REFERENCE_1</vt:lpstr>
      <vt:lpstr>'x-503'!TABLE_REFERENCE_2</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'x-306'!TABLE_REFERENCE_GUIDANCE_1</vt:lpstr>
      <vt:lpstr>'x-307'!TABLE_REFERENCE_GUIDANCE_1</vt:lpstr>
      <vt:lpstr>'x-308'!TABLE_REFERENCE_GUIDANCE_1</vt:lpstr>
      <vt:lpstr>'x-309'!TABLE_REFERENCE_GUIDANCE_1</vt:lpstr>
      <vt:lpstr>'x-310'!TABLE_REFERENCE_GUIDANCE_1</vt:lpstr>
      <vt:lpstr>'x-316'!TABLE_REFERENCE_GUIDANCE_1</vt:lpstr>
      <vt:lpstr>'x-317'!TABLE_REFERENCE_GUIDANCE_1</vt:lpstr>
      <vt:lpstr>'x-318'!TABLE_REFERENCE_GUIDANCE_1</vt:lpstr>
      <vt:lpstr>'x-319'!TABLE_REFERENCE_GUIDANCE_1</vt:lpstr>
      <vt:lpstr>'x-401'!TABLE_REFERENCE_GUIDANCE_1</vt:lpstr>
      <vt:lpstr>'x-402'!TABLE_REFERENCE_GUIDANCE_1</vt:lpstr>
      <vt:lpstr>'x-501'!TABLE_REFERENCE_GUIDANCE_1</vt:lpstr>
      <vt:lpstr>'x-502'!TABLE_REFERENCE_GUIDANCE_1</vt:lpstr>
      <vt:lpstr>'x-503'!TABLE_REFERENCE_GUIDANCE_1</vt:lpstr>
      <vt:lpstr>'x-605'!TABLE_REFERENCE_GUIDANCE_1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'x-template'!TABLE_REFERENCE_GUIDANCE_1</vt:lpstr>
      <vt:lpstr>'x-503'!TABLE_REFERENCE_GUIDANCE_2</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'x-219'!TABLE_RELATED_1</vt:lpstr>
      <vt:lpstr>'x-301'!TABLE_RELATED_1</vt:lpstr>
      <vt:lpstr>'x-302'!TABLE_RELATED_1</vt:lpstr>
      <vt:lpstr>'x-303'!TABLE_RELATED_1</vt:lpstr>
      <vt:lpstr>'x-304'!TABLE_RELATED_1</vt:lpstr>
      <vt:lpstr>'x-306'!TABLE_RELATED_1</vt:lpstr>
      <vt:lpstr>'x-307'!TABLE_RELATED_1</vt:lpstr>
      <vt:lpstr>'x-308'!TABLE_RELATED_1</vt:lpstr>
      <vt:lpstr>'x-309'!TABLE_RELATED_1</vt:lpstr>
      <vt:lpstr>'x-310'!TABLE_RELATED_1</vt:lpstr>
      <vt:lpstr>'x-316'!TABLE_RELATED_1</vt:lpstr>
      <vt:lpstr>'x-317'!TABLE_RELATED_1</vt:lpstr>
      <vt:lpstr>'x-318'!TABLE_RELATED_1</vt:lpstr>
      <vt:lpstr>'x-319'!TABLE_RELATED_1</vt:lpstr>
      <vt:lpstr>'x-401'!TABLE_RELATED_1</vt:lpstr>
      <vt:lpstr>'x-402'!TABLE_RELATED_1</vt:lpstr>
      <vt:lpstr>'x-501'!TABLE_RELATED_1</vt:lpstr>
      <vt:lpstr>'x-502'!TABLE_RELATED_1</vt:lpstr>
      <vt:lpstr>'x-503'!TABLE_RELATED_1</vt:lpstr>
      <vt:lpstr>'x-605'!TABLE_RELATED_1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'x-804'!TABLE_RELATED_1</vt:lpstr>
      <vt:lpstr>'x-805'!TABLE_RELATED_1</vt:lpstr>
      <vt:lpstr>'x-806'!TABLE_RELATED_1</vt:lpstr>
      <vt:lpstr>'x-template'!TABLE_RELATED_1</vt:lpstr>
      <vt:lpstr>'x-503'!TABLE_RELATED_2</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'x-219'!TABLE_SECTION_1</vt:lpstr>
      <vt:lpstr>'x-301'!TABLE_SECTION_1</vt:lpstr>
      <vt:lpstr>'x-302'!TABLE_SECTION_1</vt:lpstr>
      <vt:lpstr>'x-303'!TABLE_SECTION_1</vt:lpstr>
      <vt:lpstr>'x-304'!TABLE_SECTION_1</vt:lpstr>
      <vt:lpstr>'x-306'!TABLE_SECTION_1</vt:lpstr>
      <vt:lpstr>'x-307'!TABLE_SECTION_1</vt:lpstr>
      <vt:lpstr>'x-308'!TABLE_SECTION_1</vt:lpstr>
      <vt:lpstr>'x-309'!TABLE_SECTION_1</vt:lpstr>
      <vt:lpstr>'x-310'!TABLE_SECTION_1</vt:lpstr>
      <vt:lpstr>'x-316'!TABLE_SECTION_1</vt:lpstr>
      <vt:lpstr>'x-317'!TABLE_SECTION_1</vt:lpstr>
      <vt:lpstr>'x-318'!TABLE_SECTION_1</vt:lpstr>
      <vt:lpstr>'x-319'!TABLE_SECTION_1</vt:lpstr>
      <vt:lpstr>'x-401'!TABLE_SECTION_1</vt:lpstr>
      <vt:lpstr>'x-402'!TABLE_SECTION_1</vt:lpstr>
      <vt:lpstr>'x-501'!TABLE_SECTION_1</vt:lpstr>
      <vt:lpstr>'x-502'!TABLE_SECTION_1</vt:lpstr>
      <vt:lpstr>'x-503'!TABLE_SECTION_1</vt:lpstr>
      <vt:lpstr>'x-605'!TABLE_SECTION_1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'x-804'!TABLE_SECTION_1</vt:lpstr>
      <vt:lpstr>'x-805'!TABLE_SECTION_1</vt:lpstr>
      <vt:lpstr>'x-806'!TABLE_SECTION_1</vt:lpstr>
      <vt:lpstr>'x-template'!TABLE_SECTION_1</vt:lpstr>
      <vt:lpstr>'x-503'!TABLE_SECTION_2</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'x-306'!TABLE_SECTION_NUMBER_1</vt:lpstr>
      <vt:lpstr>'x-307'!TABLE_SECTION_NUMBER_1</vt:lpstr>
      <vt:lpstr>'x-308'!TABLE_SECTION_NUMBER_1</vt:lpstr>
      <vt:lpstr>'x-309'!TABLE_SECTION_NUMBER_1</vt:lpstr>
      <vt:lpstr>'x-310'!TABLE_SECTION_NUMBER_1</vt:lpstr>
      <vt:lpstr>'x-316'!TABLE_SECTION_NUMBER_1</vt:lpstr>
      <vt:lpstr>'x-317'!TABLE_SECTION_NUMBER_1</vt:lpstr>
      <vt:lpstr>'x-318'!TABLE_SECTION_NUMBER_1</vt:lpstr>
      <vt:lpstr>'x-319'!TABLE_SECTION_NUMBER_1</vt:lpstr>
      <vt:lpstr>'x-401'!TABLE_SECTION_NUMBER_1</vt:lpstr>
      <vt:lpstr>'x-402'!TABLE_SECTION_NUMBER_1</vt:lpstr>
      <vt:lpstr>'x-501'!TABLE_SECTION_NUMBER_1</vt:lpstr>
      <vt:lpstr>'x-502'!TABLE_SECTION_NUMBER_1</vt:lpstr>
      <vt:lpstr>'x-503'!TABLE_SECTION_NUMBER_1</vt:lpstr>
      <vt:lpstr>'x-605'!TABLE_SECTION_NUMBER_1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'x-template'!TABLE_SECTION_NUMBER_1</vt:lpstr>
      <vt:lpstr>'x-503'!TABLE_SECTION_NUMBER_2</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'x-306'!TABLE_SERIES_NUMBER_1</vt:lpstr>
      <vt:lpstr>'x-307'!TABLE_SERIES_NUMBER_1</vt:lpstr>
      <vt:lpstr>'x-308'!TABLE_SERIES_NUMBER_1</vt:lpstr>
      <vt:lpstr>'x-309'!TABLE_SERIES_NUMBER_1</vt:lpstr>
      <vt:lpstr>'x-310'!TABLE_SERIES_NUMBER_1</vt:lpstr>
      <vt:lpstr>'x-316'!TABLE_SERIES_NUMBER_1</vt:lpstr>
      <vt:lpstr>'x-317'!TABLE_SERIES_NUMBER_1</vt:lpstr>
      <vt:lpstr>'x-318'!TABLE_SERIES_NUMBER_1</vt:lpstr>
      <vt:lpstr>'x-319'!TABLE_SERIES_NUMBER_1</vt:lpstr>
      <vt:lpstr>'x-401'!TABLE_SERIES_NUMBER_1</vt:lpstr>
      <vt:lpstr>'x-402'!TABLE_SERIES_NUMBER_1</vt:lpstr>
      <vt:lpstr>'x-501'!TABLE_SERIES_NUMBER_1</vt:lpstr>
      <vt:lpstr>'x-502'!TABLE_SERIES_NUMBER_1</vt:lpstr>
      <vt:lpstr>'x-503'!TABLE_SERIES_NUMBER_1</vt:lpstr>
      <vt:lpstr>'x-605'!TABLE_SERIES_NUMBER_1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'x-804'!TABLE_SERIES_NUMBER_1</vt:lpstr>
      <vt:lpstr>'x-805'!TABLE_SERIES_NUMBER_1</vt:lpstr>
      <vt:lpstr>'x-806'!TABLE_SERIES_NUMBER_1</vt:lpstr>
      <vt:lpstr>'x-template'!TABLE_SERIES_NUMBER_1</vt:lpstr>
      <vt:lpstr>'x-503'!TABLE_SERIES_NUMBER_2</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LGPS S Consolidated Factors 2026-01.xlsm</dc:title>
  <dc:subject/>
  <dc:creator>Garvin, Mathew - GAD</dc:creator>
  <cp:keywords/>
  <dc:description/>
  <cp:lastModifiedBy>Harker, Louise - GAD</cp:lastModifiedBy>
  <cp:revision/>
  <dcterms:created xsi:type="dcterms:W3CDTF">2007-01-30T12:07:56Z</dcterms:created>
  <dcterms:modified xsi:type="dcterms:W3CDTF">2026-06-12T15:36:11Z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415a47b0-e9b4-44f6-9041-eb921c025aa1</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