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xl/tables/table51.xml" ContentType="application/vnd.openxmlformats-officedocument.spreadsheetml.table+xml"/>
  <Override PartName="/xl/tables/table52.xml" ContentType="application/vnd.openxmlformats-officedocument.spreadsheetml.table+xml"/>
  <Override PartName="/xl/tables/table53.xml" ContentType="application/vnd.openxmlformats-officedocument.spreadsheetml.table+xml"/>
  <Override PartName="/xl/tables/table54.xml" ContentType="application/vnd.openxmlformats-officedocument.spreadsheetml.table+xml"/>
  <Override PartName="/xl/tables/table55.xml" ContentType="application/vnd.openxmlformats-officedocument.spreadsheetml.table+xml"/>
  <Override PartName="/xl/tables/table56.xml" ContentType="application/vnd.openxmlformats-officedocument.spreadsheetml.table+xml"/>
  <Override PartName="/xl/tables/table57.xml" ContentType="application/vnd.openxmlformats-officedocument.spreadsheetml.table+xml"/>
  <Override PartName="/xl/tables/table58.xml" ContentType="application/vnd.openxmlformats-officedocument.spreadsheetml.table+xml"/>
  <Override PartName="/xl/tables/table59.xml" ContentType="application/vnd.openxmlformats-officedocument.spreadsheetml.table+xml"/>
  <Override PartName="/xl/tables/table60.xml" ContentType="application/vnd.openxmlformats-officedocument.spreadsheetml.table+xml"/>
  <Override PartName="/xl/tables/table61.xml" ContentType="application/vnd.openxmlformats-officedocument.spreadsheetml.table+xml"/>
  <Override PartName="/xl/tables/table62.xml" ContentType="application/vnd.openxmlformats-officedocument.spreadsheetml.table+xml"/>
  <Override PartName="/xl/tables/table63.xml" ContentType="application/vnd.openxmlformats-officedocument.spreadsheetml.table+xml"/>
  <Override PartName="/xl/tables/table64.xml" ContentType="application/vnd.openxmlformats-officedocument.spreadsheetml.table+xml"/>
  <Override PartName="/xl/tables/table65.xml" ContentType="application/vnd.openxmlformats-officedocument.spreadsheetml.table+xml"/>
  <Override PartName="/xl/tables/table66.xml" ContentType="application/vnd.openxmlformats-officedocument.spreadsheetml.table+xml"/>
  <Override PartName="/xl/tables/table67.xml" ContentType="application/vnd.openxmlformats-officedocument.spreadsheetml.table+xml"/>
  <Override PartName="/xl/tables/table68.xml" ContentType="application/vnd.openxmlformats-officedocument.spreadsheetml.table+xml"/>
  <Override PartName="/xl/tables/table69.xml" ContentType="application/vnd.openxmlformats-officedocument.spreadsheetml.table+xml"/>
  <Override PartName="/xl/tables/table70.xml" ContentType="application/vnd.openxmlformats-officedocument.spreadsheetml.table+xml"/>
  <Override PartName="/xl/tables/table71.xml" ContentType="application/vnd.openxmlformats-officedocument.spreadsheetml.table+xml"/>
  <Override PartName="/xl/tables/table72.xml" ContentType="application/vnd.openxmlformats-officedocument.spreadsheetml.table+xml"/>
  <Override PartName="/xl/tables/table73.xml" ContentType="application/vnd.openxmlformats-officedocument.spreadsheetml.table+xml"/>
  <Override PartName="/xl/tables/table74.xml" ContentType="application/vnd.openxmlformats-officedocument.spreadsheetml.table+xml"/>
  <Override PartName="/xl/tables/table75.xml" ContentType="application/vnd.openxmlformats-officedocument.spreadsheetml.table+xml"/>
  <Override PartName="/xl/tables/table76.xml" ContentType="application/vnd.openxmlformats-officedocument.spreadsheetml.table+xml"/>
  <Override PartName="/xl/tables/table77.xml" ContentType="application/vnd.openxmlformats-officedocument.spreadsheetml.table+xml"/>
  <Override PartName="/xl/tables/table78.xml" ContentType="application/vnd.openxmlformats-officedocument.spreadsheetml.table+xml"/>
  <Override PartName="/xl/tables/table79.xml" ContentType="application/vnd.openxmlformats-officedocument.spreadsheetml.table+xml"/>
  <Override PartName="/xl/tables/table80.xml" ContentType="application/vnd.openxmlformats-officedocument.spreadsheetml.table+xml"/>
  <Override PartName="/xl/tables/table81.xml" ContentType="application/vnd.openxmlformats-officedocument.spreadsheetml.table+xml"/>
  <Override PartName="/xl/tables/table82.xml" ContentType="application/vnd.openxmlformats-officedocument.spreadsheetml.table+xml"/>
  <Override PartName="/xl/tables/table83.xml" ContentType="application/vnd.openxmlformats-officedocument.spreadsheetml.table+xml"/>
  <Override PartName="/xl/tables/table84.xml" ContentType="application/vnd.openxmlformats-officedocument.spreadsheetml.table+xml"/>
  <Override PartName="/xl/tables/table85.xml" ContentType="application/vnd.openxmlformats-officedocument.spreadsheetml.table+xml"/>
  <Override PartName="/xl/tables/table86.xml" ContentType="application/vnd.openxmlformats-officedocument.spreadsheetml.table+xml"/>
  <Override PartName="/xl/tables/table87.xml" ContentType="application/vnd.openxmlformats-officedocument.spreadsheetml.table+xml"/>
  <Override PartName="/xl/tables/table88.xml" ContentType="application/vnd.openxmlformats-officedocument.spreadsheetml.table+xml"/>
  <Override PartName="/xl/tables/table89.xml" ContentType="application/vnd.openxmlformats-officedocument.spreadsheetml.table+xml"/>
  <Override PartName="/xl/tables/table90.xml" ContentType="application/vnd.openxmlformats-officedocument.spreadsheetml.table+xml"/>
  <Override PartName="/xl/tables/table91.xml" ContentType="application/vnd.openxmlformats-officedocument.spreadsheetml.table+xml"/>
  <Override PartName="/xl/tables/table92.xml" ContentType="application/vnd.openxmlformats-officedocument.spreadsheetml.table+xml"/>
  <Override PartName="/xl/tables/table93.xml" ContentType="application/vnd.openxmlformats-officedocument.spreadsheetml.table+xml"/>
  <Override PartName="/xl/tables/table94.xml" ContentType="application/vnd.openxmlformats-officedocument.spreadsheetml.table+xml"/>
  <Override PartName="/xl/tables/table95.xml" ContentType="application/vnd.openxmlformats-officedocument.spreadsheetml.table+xml"/>
  <Override PartName="/xl/tables/table96.xml" ContentType="application/vnd.openxmlformats-officedocument.spreadsheetml.table+xml"/>
  <Override PartName="/xl/tables/table97.xml" ContentType="application/vnd.openxmlformats-officedocument.spreadsheetml.table+xml"/>
  <Override PartName="/xl/tables/table98.xml" ContentType="application/vnd.openxmlformats-officedocument.spreadsheetml.table+xml"/>
  <Override PartName="/xl/tables/table99.xml" ContentType="application/vnd.openxmlformats-officedocument.spreadsheetml.table+xml"/>
  <Override PartName="/xl/tables/table100.xml" ContentType="application/vnd.openxmlformats-officedocument.spreadsheetml.table+xml"/>
  <Override PartName="/xl/tables/table101.xml" ContentType="application/vnd.openxmlformats-officedocument.spreadsheetml.table+xml"/>
  <Override PartName="/xl/tables/table102.xml" ContentType="application/vnd.openxmlformats-officedocument.spreadsheetml.table+xml"/>
  <Override PartName="/xl/tables/table103.xml" ContentType="application/vnd.openxmlformats-officedocument.spreadsheetml.table+xml"/>
  <Override PartName="/xl/tables/table104.xml" ContentType="application/vnd.openxmlformats-officedocument.spreadsheetml.table+xml"/>
  <Override PartName="/xl/tables/table105.xml" ContentType="application/vnd.openxmlformats-officedocument.spreadsheetml.table+xml"/>
  <Override PartName="/xl/tables/table106.xml" ContentType="application/vnd.openxmlformats-officedocument.spreadsheetml.table+xml"/>
  <Override PartName="/xl/tables/table107.xml" ContentType="application/vnd.openxmlformats-officedocument.spreadsheetml.table+xml"/>
  <Override PartName="/xl/tables/table108.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3b2d82e9b00d4840" Type="http://schemas.microsoft.com/office/2006/relationships/ui/extensibility" Target="customUI/customUI.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929"/>
  <fileSharing readOnlyRecommended="1"/>
  <workbookPr codeName="ThisWorkbook"/>
  <mc:AlternateContent xmlns:mc="http://schemas.openxmlformats.org/markup-compatibility/2006">
    <mc:Choice Requires="x15">
      <x15ac:absPath xmlns:x15ac="http://schemas.microsoft.com/office/spreadsheetml/2010/11/ac" url="https://tris42.sharepoint.com/sites/gad_wrkgrp_actuarial/pspsactuarialwork/Client Work/NHS EW/Factors &amp; Guidance/2026 Factor Review/Outputs/"/>
    </mc:Choice>
  </mc:AlternateContent>
  <xr:revisionPtr revIDLastSave="0" documentId="8_{B1CB52CD-FA3C-426E-B06E-F87EB7545EA1}" xr6:coauthVersionLast="47" xr6:coauthVersionMax="47" xr10:uidLastSave="{00000000-0000-0000-0000-000000000000}"/>
  <bookViews>
    <workbookView xWindow="-2670" yWindow="-21720" windowWidth="38640" windowHeight="21120" tabRatio="834" firstSheet="4" activeTab="4" xr2:uid="{00000000-000D-0000-FFFF-FFFF00000000}"/>
  </bookViews>
  <sheets>
    <sheet name="Cover" sheetId="13" r:id="rId1"/>
    <sheet name="Purpose of spreadsheet" sheetId="7" r:id="rId2"/>
    <sheet name="Version control" sheetId="10" r:id="rId3"/>
    <sheet name="Assumptions" sheetId="5" r:id="rId4"/>
    <sheet name="Factor List" sheetId="9" r:id="rId5"/>
    <sheet name="x-101" sheetId="16" r:id="rId6"/>
    <sheet name="x-102" sheetId="17" r:id="rId7"/>
    <sheet name="x-103" sheetId="18" r:id="rId8"/>
    <sheet name="x-104" sheetId="19" r:id="rId9"/>
    <sheet name="x-105" sheetId="20" r:id="rId10"/>
    <sheet name="x-201" sheetId="21" r:id="rId11"/>
    <sheet name="x-202" sheetId="22" r:id="rId12"/>
    <sheet name="x-203" sheetId="23" r:id="rId13"/>
    <sheet name="x-204" sheetId="24" r:id="rId14"/>
    <sheet name="x-205" sheetId="25" r:id="rId15"/>
    <sheet name="x-206" sheetId="26" r:id="rId16"/>
    <sheet name="x-207" sheetId="27" r:id="rId17"/>
    <sheet name="x-208" sheetId="28" r:id="rId18"/>
    <sheet name="x-209" sheetId="29" r:id="rId19"/>
    <sheet name="x-213" sheetId="30" r:id="rId20"/>
    <sheet name="x-214" sheetId="31" r:id="rId21"/>
    <sheet name="x-215" sheetId="32" r:id="rId22"/>
    <sheet name="x-216" sheetId="33" r:id="rId23"/>
    <sheet name="x-217" sheetId="34" r:id="rId24"/>
    <sheet name="x-301" sheetId="35" r:id="rId25"/>
    <sheet name="x-302" sheetId="36" r:id="rId26"/>
    <sheet name="x-303" sheetId="37" r:id="rId27"/>
    <sheet name="x-304" sheetId="38" r:id="rId28"/>
    <sheet name="x-305" sheetId="39" r:id="rId29"/>
    <sheet name="x-306" sheetId="40" r:id="rId30"/>
    <sheet name="x-307" sheetId="41" r:id="rId31"/>
    <sheet name="x-308" sheetId="42" r:id="rId32"/>
    <sheet name="x-401" sheetId="43" r:id="rId33"/>
    <sheet name="x-402" sheetId="44" r:id="rId34"/>
    <sheet name="x-403" sheetId="45" r:id="rId35"/>
    <sheet name="x-404" sheetId="46" r:id="rId36"/>
    <sheet name="x-405" sheetId="47" r:id="rId37"/>
    <sheet name="x-406" sheetId="48" r:id="rId38"/>
    <sheet name="x-407" sheetId="49" r:id="rId39"/>
    <sheet name="x-408" sheetId="50" r:id="rId40"/>
    <sheet name="x-409" sheetId="51" r:id="rId41"/>
    <sheet name="x-410" sheetId="52" r:id="rId42"/>
    <sheet name="x-411" sheetId="53" r:id="rId43"/>
    <sheet name="x-412" sheetId="54" r:id="rId44"/>
    <sheet name="x-413" sheetId="55" r:id="rId45"/>
    <sheet name="x-414" sheetId="56" r:id="rId46"/>
    <sheet name="x-415" sheetId="57" r:id="rId47"/>
    <sheet name="x-416" sheetId="58" r:id="rId48"/>
    <sheet name="x-417" sheetId="59" r:id="rId49"/>
    <sheet name="x-418" sheetId="60" r:id="rId50"/>
    <sheet name="x-419" sheetId="61" r:id="rId51"/>
    <sheet name="x-420" sheetId="62" r:id="rId52"/>
    <sheet name="x-421" sheetId="63" r:id="rId53"/>
    <sheet name="x-422" sheetId="64" r:id="rId54"/>
    <sheet name="x-423" sheetId="65" r:id="rId55"/>
    <sheet name="x-501" sheetId="66" r:id="rId56"/>
    <sheet name="x-502" sheetId="67" r:id="rId57"/>
    <sheet name="x-503" sheetId="68" r:id="rId58"/>
    <sheet name="x-504" sheetId="69" r:id="rId59"/>
    <sheet name="x-505" sheetId="70" r:id="rId60"/>
    <sheet name="x-601" sheetId="71" r:id="rId61"/>
    <sheet name="x-602" sheetId="72" r:id="rId62"/>
    <sheet name="x-603" sheetId="73" r:id="rId63"/>
    <sheet name="x-604" sheetId="74" r:id="rId64"/>
    <sheet name="x-605" sheetId="75" r:id="rId65"/>
    <sheet name="x-606" sheetId="76" r:id="rId66"/>
    <sheet name="x-703" sheetId="77" r:id="rId67"/>
    <sheet name="x-704" sheetId="78" r:id="rId68"/>
    <sheet name="x-705" sheetId="79" r:id="rId69"/>
    <sheet name="x-706" sheetId="80" r:id="rId70"/>
    <sheet name="x-707" sheetId="81" r:id="rId71"/>
    <sheet name="x-708" sheetId="82" r:id="rId72"/>
    <sheet name="x-709" sheetId="83" r:id="rId73"/>
    <sheet name="x-710" sheetId="84" r:id="rId74"/>
    <sheet name="x-711" sheetId="85" r:id="rId75"/>
    <sheet name="x-712" sheetId="86" r:id="rId76"/>
    <sheet name="x-713" sheetId="87" r:id="rId77"/>
    <sheet name="x-714" sheetId="88" r:id="rId78"/>
    <sheet name="x-715" sheetId="89" r:id="rId79"/>
    <sheet name="x-716" sheetId="90" r:id="rId80"/>
    <sheet name="x-717" sheetId="91" r:id="rId81"/>
    <sheet name="x-718" sheetId="92" r:id="rId82"/>
    <sheet name="x-719" sheetId="93" r:id="rId83"/>
    <sheet name="x-720" sheetId="94" r:id="rId84"/>
    <sheet name="x-721" sheetId="95" r:id="rId85"/>
    <sheet name="x-722" sheetId="96" r:id="rId86"/>
    <sheet name="x-724" sheetId="97" r:id="rId87"/>
    <sheet name="x-801" sheetId="98" r:id="rId88"/>
    <sheet name="x-802" sheetId="99" r:id="rId89"/>
    <sheet name="x-803" sheetId="100" r:id="rId90"/>
    <sheet name="x-804" sheetId="101" r:id="rId91"/>
    <sheet name="x-805" sheetId="102" r:id="rId92"/>
    <sheet name="x-806" sheetId="103" r:id="rId93"/>
    <sheet name="x-807" sheetId="104" r:id="rId94"/>
    <sheet name="x-808" sheetId="105" r:id="rId95"/>
    <sheet name="x-809" sheetId="106" r:id="rId96"/>
    <sheet name="x-810" sheetId="107" r:id="rId97"/>
    <sheet name="x-811" sheetId="108" r:id="rId98"/>
    <sheet name="x-812" sheetId="109" r:id="rId99"/>
    <sheet name="x-813" sheetId="110" r:id="rId100"/>
    <sheet name="x-814" sheetId="111" r:id="rId101"/>
    <sheet name="x-815" sheetId="112" r:id="rId102"/>
    <sheet name="x-816" sheetId="113" r:id="rId103"/>
    <sheet name="x-template" sheetId="14" state="hidden" r:id="rId104"/>
  </sheets>
  <definedNames>
    <definedName name="client_abbr">"Department of Health and Social Care"</definedName>
    <definedName name="client_name">"DHSC"</definedName>
    <definedName name="FACTOR_LIST_AGE_DEF">'Factor List'!$G$7</definedName>
    <definedName name="FACTOR_LIST_ASSUMPTION_SET">'Factor List'!$P$7</definedName>
    <definedName name="FACTOR_LIST_CLIENT">'Factor List'!$B$7</definedName>
    <definedName name="FACTOR_LIST_DATE_IMPLEMENTED">'Factor List'!$N$7</definedName>
    <definedName name="FACTOR_LIST_DATE_ISSUED">'Factor List'!$M$7</definedName>
    <definedName name="FACTOR_LIST_DESCRIPTION">'Factor List'!$E$7</definedName>
    <definedName name="FACTOR_LIST_FACTOR_STATUS">'Factor List'!$O$7</definedName>
    <definedName name="FACTOR_LIST_FACTOR_TYPE">'Factor List'!$D$7</definedName>
    <definedName name="FACTOR_LIST_GENDER">'Factor List'!$F$7</definedName>
    <definedName name="FACTOR_LIST_REFERENCE">'Factor List'!$J$7</definedName>
    <definedName name="FACTOR_LIST_REFERENCE_GUIDANCE">'Factor List'!$K$7</definedName>
    <definedName name="FACTOR_LIST_RELATED">'Factor List'!$L$7</definedName>
    <definedName name="FACTOR_LIST_SECTION">'Factor List'!$C$7</definedName>
    <definedName name="FACTOR_LIST_SECTION_NUMBER">'Factor List'!$H$7</definedName>
    <definedName name="FACTOR_LIST_SERIES_NUMBER">'Factor List'!$I$7</definedName>
    <definedName name="scheme_abbr">"NHS_EW"</definedName>
    <definedName name="scheme_name">"NHS Pension Scheme"</definedName>
    <definedName name="shorten_scheme_names">#REF!</definedName>
    <definedName name="TABLE_AGE_DEF_1" localSheetId="5">'x-101'!$B$12</definedName>
    <definedName name="TABLE_AGE_DEF_1" localSheetId="6">'x-102'!$B$12</definedName>
    <definedName name="TABLE_AGE_DEF_1" localSheetId="7">'x-103'!$B$12</definedName>
    <definedName name="TABLE_AGE_DEF_1" localSheetId="8">'x-104'!$B$12</definedName>
    <definedName name="TABLE_AGE_DEF_1" localSheetId="9">'x-105'!$B$12</definedName>
    <definedName name="TABLE_AGE_DEF_1" localSheetId="10">'x-201'!$B$12</definedName>
    <definedName name="TABLE_AGE_DEF_1" localSheetId="11">'x-202'!$B$12</definedName>
    <definedName name="TABLE_AGE_DEF_1" localSheetId="12">'x-203'!$B$12</definedName>
    <definedName name="TABLE_AGE_DEF_1" localSheetId="13">'x-204'!$B$12</definedName>
    <definedName name="TABLE_AGE_DEF_1" localSheetId="14">'x-205'!$B$12</definedName>
    <definedName name="TABLE_AGE_DEF_1" localSheetId="15">'x-206'!$B$12</definedName>
    <definedName name="TABLE_AGE_DEF_1" localSheetId="16">'x-207'!$B$12</definedName>
    <definedName name="TABLE_AGE_DEF_1" localSheetId="17">'x-208'!$B$12</definedName>
    <definedName name="TABLE_AGE_DEF_1" localSheetId="18">'x-209'!$B$12</definedName>
    <definedName name="TABLE_AGE_DEF_1" localSheetId="19">'x-213'!$B$12</definedName>
    <definedName name="TABLE_AGE_DEF_1" localSheetId="20">'x-214'!$B$12</definedName>
    <definedName name="TABLE_AGE_DEF_1" localSheetId="21">'x-215'!$B$12</definedName>
    <definedName name="TABLE_AGE_DEF_1" localSheetId="22">'x-216'!$B$12</definedName>
    <definedName name="TABLE_AGE_DEF_1" localSheetId="23">'x-217'!$B$12</definedName>
    <definedName name="TABLE_AGE_DEF_1" localSheetId="24">'x-301'!$B$12</definedName>
    <definedName name="TABLE_AGE_DEF_1" localSheetId="25">'x-302'!$B$12</definedName>
    <definedName name="TABLE_AGE_DEF_1" localSheetId="26">'x-303'!$B$12</definedName>
    <definedName name="TABLE_AGE_DEF_1" localSheetId="27">'x-304'!$B$12</definedName>
    <definedName name="TABLE_AGE_DEF_1" localSheetId="28">'x-305'!$B$12</definedName>
    <definedName name="TABLE_AGE_DEF_1" localSheetId="29">'x-306'!$B$12</definedName>
    <definedName name="TABLE_AGE_DEF_1" localSheetId="30">'x-307'!$B$12</definedName>
    <definedName name="TABLE_AGE_DEF_1" localSheetId="31">'x-308'!$B$12</definedName>
    <definedName name="TABLE_AGE_DEF_1" localSheetId="32">'x-401'!$B$12</definedName>
    <definedName name="TABLE_AGE_DEF_1" localSheetId="33">'x-402'!$B$12</definedName>
    <definedName name="TABLE_AGE_DEF_1" localSheetId="34">'x-403'!$B$12</definedName>
    <definedName name="TABLE_AGE_DEF_1" localSheetId="35">'x-404'!$B$12</definedName>
    <definedName name="TABLE_AGE_DEF_1" localSheetId="36">'x-405'!$B$12</definedName>
    <definedName name="TABLE_AGE_DEF_1" localSheetId="37">'x-406'!$B$12</definedName>
    <definedName name="TABLE_AGE_DEF_1" localSheetId="38">'x-407'!$B$12</definedName>
    <definedName name="TABLE_AGE_DEF_1" localSheetId="39">'x-408'!$B$12</definedName>
    <definedName name="TABLE_AGE_DEF_1" localSheetId="40">'x-409'!$B$12</definedName>
    <definedName name="TABLE_AGE_DEF_1" localSheetId="41">'x-410'!$B$12</definedName>
    <definedName name="TABLE_AGE_DEF_1" localSheetId="42">'x-411'!$B$12</definedName>
    <definedName name="TABLE_AGE_DEF_1" localSheetId="43">'x-412'!$B$12</definedName>
    <definedName name="TABLE_AGE_DEF_1" localSheetId="44">'x-413'!$B$12</definedName>
    <definedName name="TABLE_AGE_DEF_1" localSheetId="45">'x-414'!$B$12</definedName>
    <definedName name="TABLE_AGE_DEF_1" localSheetId="46">'x-415'!$B$12</definedName>
    <definedName name="TABLE_AGE_DEF_1" localSheetId="47">'x-416'!$B$12</definedName>
    <definedName name="TABLE_AGE_DEF_1" localSheetId="48">'x-417'!$B$12</definedName>
    <definedName name="TABLE_AGE_DEF_1" localSheetId="49">'x-418'!$B$12</definedName>
    <definedName name="TABLE_AGE_DEF_1" localSheetId="50">'x-419'!$B$12</definedName>
    <definedName name="TABLE_AGE_DEF_1" localSheetId="51">'x-420'!$B$12</definedName>
    <definedName name="TABLE_AGE_DEF_1" localSheetId="52">'x-421'!$B$12</definedName>
    <definedName name="TABLE_AGE_DEF_1" localSheetId="53">'x-422'!$B$12</definedName>
    <definedName name="TABLE_AGE_DEF_1" localSheetId="54">'x-423'!$B$12</definedName>
    <definedName name="TABLE_AGE_DEF_1" localSheetId="55">'x-501'!$B$12</definedName>
    <definedName name="TABLE_AGE_DEF_1" localSheetId="56">'x-502'!$B$12</definedName>
    <definedName name="TABLE_AGE_DEF_1" localSheetId="57">'x-503'!$B$12</definedName>
    <definedName name="TABLE_AGE_DEF_1" localSheetId="58">'x-504'!$B$12</definedName>
    <definedName name="TABLE_AGE_DEF_1" localSheetId="59">'x-505'!$B$12</definedName>
    <definedName name="TABLE_AGE_DEF_1" localSheetId="60">'x-601'!$B$12</definedName>
    <definedName name="TABLE_AGE_DEF_1" localSheetId="61">'x-602'!$B$12</definedName>
    <definedName name="TABLE_AGE_DEF_1" localSheetId="62">'x-603'!$B$12</definedName>
    <definedName name="TABLE_AGE_DEF_1" localSheetId="63">'x-604'!$B$12</definedName>
    <definedName name="TABLE_AGE_DEF_1" localSheetId="64">'x-605'!$B$12</definedName>
    <definedName name="TABLE_AGE_DEF_1" localSheetId="65">'x-606'!$B$12</definedName>
    <definedName name="TABLE_AGE_DEF_1" localSheetId="66">'x-703'!$B$12</definedName>
    <definedName name="TABLE_AGE_DEF_1" localSheetId="67">'x-704'!$B$12</definedName>
    <definedName name="TABLE_AGE_DEF_1" localSheetId="68">'x-705'!$B$12</definedName>
    <definedName name="TABLE_AGE_DEF_1" localSheetId="69">'x-706'!$B$12</definedName>
    <definedName name="TABLE_AGE_DEF_1" localSheetId="70">'x-707'!$B$12</definedName>
    <definedName name="TABLE_AGE_DEF_1" localSheetId="71">'x-708'!$B$12</definedName>
    <definedName name="TABLE_AGE_DEF_1" localSheetId="72">'x-709'!$B$12</definedName>
    <definedName name="TABLE_AGE_DEF_1" localSheetId="73">'x-710'!$B$12</definedName>
    <definedName name="TABLE_AGE_DEF_1" localSheetId="74">'x-711'!$B$12</definedName>
    <definedName name="TABLE_AGE_DEF_1" localSheetId="75">'x-712'!$B$12</definedName>
    <definedName name="TABLE_AGE_DEF_1" localSheetId="76">'x-713'!$B$12</definedName>
    <definedName name="TABLE_AGE_DEF_1" localSheetId="77">'x-714'!$B$12</definedName>
    <definedName name="TABLE_AGE_DEF_1" localSheetId="78">'x-715'!$B$12</definedName>
    <definedName name="TABLE_AGE_DEF_1" localSheetId="79">'x-716'!$B$12</definedName>
    <definedName name="TABLE_AGE_DEF_1" localSheetId="80">'x-717'!$B$12</definedName>
    <definedName name="TABLE_AGE_DEF_1" localSheetId="81">'x-718'!$B$12</definedName>
    <definedName name="TABLE_AGE_DEF_1" localSheetId="82">'x-719'!$B$12</definedName>
    <definedName name="TABLE_AGE_DEF_1" localSheetId="83">'x-720'!$B$12</definedName>
    <definedName name="TABLE_AGE_DEF_1" localSheetId="84">'x-721'!$B$12</definedName>
    <definedName name="TABLE_AGE_DEF_1" localSheetId="85">'x-722'!$B$12</definedName>
    <definedName name="TABLE_AGE_DEF_1" localSheetId="86">'x-724'!$B$12</definedName>
    <definedName name="TABLE_AGE_DEF_1" localSheetId="87">'x-801'!$B$12</definedName>
    <definedName name="TABLE_AGE_DEF_1" localSheetId="88">'x-802'!$B$12</definedName>
    <definedName name="TABLE_AGE_DEF_1" localSheetId="89">'x-803'!$B$12</definedName>
    <definedName name="TABLE_AGE_DEF_1" localSheetId="90">'x-804'!$B$12</definedName>
    <definedName name="TABLE_AGE_DEF_1" localSheetId="91">'x-805'!$B$12</definedName>
    <definedName name="TABLE_AGE_DEF_1" localSheetId="92">'x-806'!$B$12</definedName>
    <definedName name="TABLE_AGE_DEF_1" localSheetId="93">'x-807'!$B$12</definedName>
    <definedName name="TABLE_AGE_DEF_1" localSheetId="94">'x-808'!$B$12</definedName>
    <definedName name="TABLE_AGE_DEF_1" localSheetId="95">'x-809'!$B$12</definedName>
    <definedName name="TABLE_AGE_DEF_1" localSheetId="96">'x-810'!$B$12</definedName>
    <definedName name="TABLE_AGE_DEF_1" localSheetId="97">'x-811'!$B$12</definedName>
    <definedName name="TABLE_AGE_DEF_1" localSheetId="98">'x-812'!$B$12</definedName>
    <definedName name="TABLE_AGE_DEF_1" localSheetId="99">'x-813'!$B$12</definedName>
    <definedName name="TABLE_AGE_DEF_1" localSheetId="100">'x-814'!$B$12</definedName>
    <definedName name="TABLE_AGE_DEF_1" localSheetId="101">'x-815'!$B$12</definedName>
    <definedName name="TABLE_AGE_DEF_1" localSheetId="102">'x-816'!$B$12</definedName>
    <definedName name="TABLE_AGE_DEF_1" localSheetId="103">'x-template'!$B$12</definedName>
    <definedName name="TABLE_AGE_DEF_2" localSheetId="13">'x-204'!$I$12</definedName>
    <definedName name="TABLE_AGE_DEF_2" localSheetId="34">'x-403'!$Q$12</definedName>
    <definedName name="TABLE_AGE_DEF_2" localSheetId="35">'x-404'!$Q$12</definedName>
    <definedName name="TABLE_AGE_DEF_2" localSheetId="40">'x-409'!$Q$12</definedName>
    <definedName name="TABLE_AGE_DEF_2" localSheetId="41">'x-410'!$Q$12</definedName>
    <definedName name="TABLE_AGE_DEF_2" localSheetId="46">'x-415'!$Q$12</definedName>
    <definedName name="TABLE_AGE_DEF_2" localSheetId="93">'x-807'!$Q$12</definedName>
    <definedName name="TABLE_AREA_1" localSheetId="5">'x-101'!$A$26:$B$78</definedName>
    <definedName name="TABLE_AREA_1" localSheetId="6">'x-102'!$A$26:$B$78</definedName>
    <definedName name="TABLE_AREA_1" localSheetId="7">'x-103'!$A$26:$B$78</definedName>
    <definedName name="TABLE_AREA_1" localSheetId="8">'x-104'!$A$26:$B$27</definedName>
    <definedName name="TABLE_AREA_1" localSheetId="9">'x-105'!$A$26:$B$78</definedName>
    <definedName name="TABLE_AREA_1" localSheetId="10">'x-201'!$A$26:$E$64</definedName>
    <definedName name="TABLE_AREA_1" localSheetId="11">'x-202'!$A$26:$E$64</definedName>
    <definedName name="TABLE_AREA_1" localSheetId="12">'x-203'!$A$26:$E$73</definedName>
    <definedName name="TABLE_AREA_1" localSheetId="13">'x-204'!$A$26:$E$68</definedName>
    <definedName name="TABLE_AREA_1" localSheetId="14">'x-205'!$A$26:$E$46</definedName>
    <definedName name="TABLE_AREA_1" localSheetId="15">'x-206'!$A$26:$E$46</definedName>
    <definedName name="TABLE_AREA_1" localSheetId="16">'x-207'!$A$26:$E$67</definedName>
    <definedName name="TABLE_AREA_1" localSheetId="17">'x-208'!$A$26:$D$67</definedName>
    <definedName name="TABLE_AREA_1" localSheetId="18">'x-209'!$A$26:$C$76</definedName>
    <definedName name="TABLE_AREA_1" localSheetId="19">'x-213'!$A$26:$C$75</definedName>
    <definedName name="TABLE_AREA_1" localSheetId="20">'x-214'!$A$26:$B$31</definedName>
    <definedName name="TABLE_AREA_1" localSheetId="21">'x-215'!$A$26:$B$78</definedName>
    <definedName name="TABLE_AREA_1" localSheetId="22">'x-216'!$A$26:$B$30</definedName>
    <definedName name="TABLE_AREA_1" localSheetId="23">'x-217'!$A$26:$B$30</definedName>
    <definedName name="TABLE_AREA_1" localSheetId="24">'x-301'!$A$26:$G$77</definedName>
    <definedName name="TABLE_AREA_1" localSheetId="25">'x-302'!$A$26:$G$102</definedName>
    <definedName name="TABLE_AREA_1" localSheetId="26">'x-303'!$A$26:$C$31</definedName>
    <definedName name="TABLE_AREA_1" localSheetId="27">'x-304'!$A$26:$E$72</definedName>
    <definedName name="TABLE_AREA_1" localSheetId="28">'x-305'!$A$26:$E$102</definedName>
    <definedName name="TABLE_AREA_1" localSheetId="29">'x-306'!$A$26:$D$67</definedName>
    <definedName name="TABLE_AREA_1" localSheetId="30">'x-307'!$A$26:$B$57</definedName>
    <definedName name="TABLE_AREA_1" localSheetId="31">'x-308'!$A$26:$B$27</definedName>
    <definedName name="TABLE_AREA_1" localSheetId="32">'x-401'!$A$26:$M$37</definedName>
    <definedName name="TABLE_AREA_1" localSheetId="33">'x-402'!$A$26:$M$42</definedName>
    <definedName name="TABLE_AREA_1" localSheetId="34">'x-403'!$A$26:$M$32</definedName>
    <definedName name="TABLE_AREA_1" localSheetId="35">'x-404'!$A$26:$M$32</definedName>
    <definedName name="TABLE_AREA_1" localSheetId="36">'x-405'!$A$26:$M$37</definedName>
    <definedName name="TABLE_AREA_1" localSheetId="37">'x-406'!$A$26:$M$42</definedName>
    <definedName name="TABLE_AREA_1" localSheetId="38">'x-407'!$A$26:$M$37</definedName>
    <definedName name="TABLE_AREA_1" localSheetId="39">'x-408'!$A$26:$M$42</definedName>
    <definedName name="TABLE_AREA_1" localSheetId="40">'x-409'!$A$26:$M$32</definedName>
    <definedName name="TABLE_AREA_1" localSheetId="41">'x-410'!$A$26:$M$32</definedName>
    <definedName name="TABLE_AREA_1" localSheetId="42">'x-411'!$A$26:$M$37</definedName>
    <definedName name="TABLE_AREA_1" localSheetId="43">'x-412'!$A$26:$M$32</definedName>
    <definedName name="TABLE_AREA_1" localSheetId="44">'x-413'!$A$26:$M$32</definedName>
    <definedName name="TABLE_AREA_1" localSheetId="45">'x-414'!$A$26:$M$32</definedName>
    <definedName name="TABLE_AREA_1" localSheetId="46">'x-415'!$A$26:$M$32</definedName>
    <definedName name="TABLE_AREA_1" localSheetId="47">'x-416'!$A$26:$M$37</definedName>
    <definedName name="TABLE_AREA_1" localSheetId="48">'x-417'!$A$26:$M$37</definedName>
    <definedName name="TABLE_AREA_1" localSheetId="49">'x-418'!$A$26:$M$37</definedName>
    <definedName name="TABLE_AREA_1" localSheetId="50">'x-419'!$A$26:$M$37</definedName>
    <definedName name="TABLE_AREA_1" localSheetId="51">'x-420'!$A$26:$M$40</definedName>
    <definedName name="TABLE_AREA_1" localSheetId="52">'x-421'!$A$26:$M$37</definedName>
    <definedName name="TABLE_AREA_1" localSheetId="53">'x-422'!$A$26:$M$37</definedName>
    <definedName name="TABLE_AREA_1" localSheetId="54">'x-423'!$A$26:$B$27</definedName>
    <definedName name="TABLE_AREA_1" localSheetId="55">'x-501'!$A$26:$E$107</definedName>
    <definedName name="TABLE_AREA_1" localSheetId="56">'x-502'!$A$26:$E$107</definedName>
    <definedName name="TABLE_AREA_1" localSheetId="57">'x-503'!$A$26:$E$107</definedName>
    <definedName name="TABLE_AREA_1" localSheetId="58">'x-504'!$A$26:$B$52</definedName>
    <definedName name="TABLE_AREA_1" localSheetId="59">'x-505'!$A$26:$B$27</definedName>
    <definedName name="TABLE_AREA_1" localSheetId="60">'x-601'!$A$26:$C$52</definedName>
    <definedName name="TABLE_AREA_1" localSheetId="61">'x-602'!$A$26:$C$71</definedName>
    <definedName name="TABLE_AREA_1" localSheetId="62">'x-603'!$A$26:$B$47</definedName>
    <definedName name="TABLE_AREA_1" localSheetId="63">'x-604'!$A$26:$B$74</definedName>
    <definedName name="TABLE_AREA_1" localSheetId="66">'x-703'!$A$26:$C$76</definedName>
    <definedName name="TABLE_AREA_1" localSheetId="67">'x-704'!$A$26:$U$69</definedName>
    <definedName name="TABLE_AREA_1" localSheetId="68">'x-705'!$A$26:$U$69</definedName>
    <definedName name="TABLE_AREA_1" localSheetId="69">'x-706'!$A$26:$U$74</definedName>
    <definedName name="TABLE_AREA_1" localSheetId="70">'x-707'!$A$26:$U$74</definedName>
    <definedName name="TABLE_AREA_1" localSheetId="71">'x-708'!$A$26:$U$69</definedName>
    <definedName name="TABLE_AREA_1" localSheetId="72">'x-709'!$A$26:$U$69</definedName>
    <definedName name="TABLE_AREA_1" localSheetId="73">'x-710'!$A$26:$U$74</definedName>
    <definedName name="TABLE_AREA_1" localSheetId="74">'x-711'!$A$26:$U$74</definedName>
    <definedName name="TABLE_AREA_1" localSheetId="75">'x-712'!$A$26:$U$75</definedName>
    <definedName name="TABLE_AREA_1" localSheetId="76">'x-713'!$A$26:$U$76</definedName>
    <definedName name="TABLE_AREA_1" localSheetId="77">'x-714'!$A$26:$U$77</definedName>
    <definedName name="TABLE_AREA_1" localSheetId="78">'x-715'!$A$26:$U$78</definedName>
    <definedName name="TABLE_AREA_1" localSheetId="79">'x-716'!$A$26:$U$75</definedName>
    <definedName name="TABLE_AREA_1" localSheetId="80">'x-717'!$A$26:$U$76</definedName>
    <definedName name="TABLE_AREA_1" localSheetId="81">'x-718'!$A$26:$U$77</definedName>
    <definedName name="TABLE_AREA_1" localSheetId="82">'x-719'!$A$26:$U$78</definedName>
    <definedName name="TABLE_AREA_1" localSheetId="83">'x-720'!$A$26:$AA$104</definedName>
    <definedName name="TABLE_AREA_1" localSheetId="84">'x-721'!$A$26:$AA$95</definedName>
    <definedName name="TABLE_AREA_1" localSheetId="85">'x-722'!$A$26:$AU$104</definedName>
    <definedName name="TABLE_AREA_1" localSheetId="86">'x-724'!$A$26:$D$78</definedName>
    <definedName name="TABLE_AREA_1" localSheetId="87">'x-801'!$A$26:$B$82</definedName>
    <definedName name="TABLE_AREA_1" localSheetId="88">'x-802'!$A$26:$C$60</definedName>
    <definedName name="TABLE_AREA_1" localSheetId="89">'x-803'!$A$26:$M$43</definedName>
    <definedName name="TABLE_AREA_1" localSheetId="90">'x-804'!$A$26:$M$73</definedName>
    <definedName name="TABLE_AREA_1" localSheetId="91">'x-805'!$A$26:$M$37</definedName>
    <definedName name="TABLE_AREA_1" localSheetId="92">'x-806'!$A$26:$M$32</definedName>
    <definedName name="TABLE_AREA_1" localSheetId="93">'x-807'!$A$26:$M$32</definedName>
    <definedName name="TABLE_AREA_1" localSheetId="94">'x-808'!$A$26:$M$40</definedName>
    <definedName name="TABLE_AREA_1" localSheetId="95">'x-809'!$A$26:$M$67</definedName>
    <definedName name="TABLE_AREA_1" localSheetId="96">'x-810'!$A$26:$M$72</definedName>
    <definedName name="TABLE_AREA_1" localSheetId="97">'x-811'!$A$26:$M$67</definedName>
    <definedName name="TABLE_AREA_1" localSheetId="98">'x-812'!$A$26:$M$72</definedName>
    <definedName name="TABLE_AREA_1" localSheetId="99">'x-813'!$A$26:$M$62</definedName>
    <definedName name="TABLE_AREA_1" localSheetId="100">'x-814'!$A$26:$M$76</definedName>
    <definedName name="TABLE_AREA_1" localSheetId="101">'x-815'!$A$26:$M$67</definedName>
    <definedName name="TABLE_AREA_1" localSheetId="102">'x-816'!$A$26:$B$29</definedName>
    <definedName name="TABLE_AREA_2" localSheetId="13">'x-204'!$H$26:$L$31</definedName>
    <definedName name="TABLE_AREA_2" localSheetId="34">'x-403'!$P$26:$Q$31</definedName>
    <definedName name="TABLE_AREA_2" localSheetId="35">'x-404'!$P$26:$Q$31</definedName>
    <definedName name="TABLE_AREA_2" localSheetId="40">'x-409'!$P$26:$AB$32</definedName>
    <definedName name="TABLE_AREA_2" localSheetId="41">'x-410'!$P$26:$AB$32</definedName>
    <definedName name="TABLE_AREA_2" localSheetId="46">'x-415'!$P$26:$AB$32</definedName>
    <definedName name="TABLE_AREA_2" localSheetId="93">'x-807'!$P$26:$AB$32</definedName>
    <definedName name="TABLE_ASSUMPTION_SET_1" localSheetId="5">'x-101'!$B$21</definedName>
    <definedName name="TABLE_ASSUMPTION_SET_1" localSheetId="6">'x-102'!$B$21</definedName>
    <definedName name="TABLE_ASSUMPTION_SET_1" localSheetId="7">'x-103'!$B$21</definedName>
    <definedName name="TABLE_ASSUMPTION_SET_1" localSheetId="8">'x-104'!$B$21</definedName>
    <definedName name="TABLE_ASSUMPTION_SET_1" localSheetId="9">'x-105'!$B$21</definedName>
    <definedName name="TABLE_ASSUMPTION_SET_1" localSheetId="10">'x-201'!$B$21</definedName>
    <definedName name="TABLE_ASSUMPTION_SET_1" localSheetId="11">'x-202'!$B$21</definedName>
    <definedName name="TABLE_ASSUMPTION_SET_1" localSheetId="12">'x-203'!$B$21</definedName>
    <definedName name="TABLE_ASSUMPTION_SET_1" localSheetId="13">'x-204'!$B$21</definedName>
    <definedName name="TABLE_ASSUMPTION_SET_1" localSheetId="14">'x-205'!$B$21</definedName>
    <definedName name="TABLE_ASSUMPTION_SET_1" localSheetId="15">'x-206'!$B$21</definedName>
    <definedName name="TABLE_ASSUMPTION_SET_1" localSheetId="16">'x-207'!$B$21</definedName>
    <definedName name="TABLE_ASSUMPTION_SET_1" localSheetId="17">'x-208'!$B$21</definedName>
    <definedName name="TABLE_ASSUMPTION_SET_1" localSheetId="18">'x-209'!$B$21</definedName>
    <definedName name="TABLE_ASSUMPTION_SET_1" localSheetId="19">'x-213'!$B$21</definedName>
    <definedName name="TABLE_ASSUMPTION_SET_1" localSheetId="20">'x-214'!$B$21</definedName>
    <definedName name="TABLE_ASSUMPTION_SET_1" localSheetId="21">'x-215'!$B$21</definedName>
    <definedName name="TABLE_ASSUMPTION_SET_1" localSheetId="22">'x-216'!$B$21</definedName>
    <definedName name="TABLE_ASSUMPTION_SET_1" localSheetId="23">'x-217'!$B$21</definedName>
    <definedName name="TABLE_ASSUMPTION_SET_1" localSheetId="24">'x-301'!$B$21</definedName>
    <definedName name="TABLE_ASSUMPTION_SET_1" localSheetId="25">'x-302'!$B$21</definedName>
    <definedName name="TABLE_ASSUMPTION_SET_1" localSheetId="26">'x-303'!$B$21</definedName>
    <definedName name="TABLE_ASSUMPTION_SET_1" localSheetId="27">'x-304'!$B$21</definedName>
    <definedName name="TABLE_ASSUMPTION_SET_1" localSheetId="28">'x-305'!$B$21</definedName>
    <definedName name="TABLE_ASSUMPTION_SET_1" localSheetId="29">'x-306'!$B$21</definedName>
    <definedName name="TABLE_ASSUMPTION_SET_1" localSheetId="30">'x-307'!$B$21</definedName>
    <definedName name="TABLE_ASSUMPTION_SET_1" localSheetId="31">'x-308'!$B$21</definedName>
    <definedName name="TABLE_ASSUMPTION_SET_1" localSheetId="32">'x-401'!$B$21</definedName>
    <definedName name="TABLE_ASSUMPTION_SET_1" localSheetId="33">'x-402'!$B$21</definedName>
    <definedName name="TABLE_ASSUMPTION_SET_1" localSheetId="34">'x-403'!$B$21</definedName>
    <definedName name="TABLE_ASSUMPTION_SET_1" localSheetId="35">'x-404'!$B$21</definedName>
    <definedName name="TABLE_ASSUMPTION_SET_1" localSheetId="36">'x-405'!$B$21</definedName>
    <definedName name="TABLE_ASSUMPTION_SET_1" localSheetId="37">'x-406'!$B$21</definedName>
    <definedName name="TABLE_ASSUMPTION_SET_1" localSheetId="38">'x-407'!$B$21</definedName>
    <definedName name="TABLE_ASSUMPTION_SET_1" localSheetId="39">'x-408'!$B$21</definedName>
    <definedName name="TABLE_ASSUMPTION_SET_1" localSheetId="40">'x-409'!$B$21</definedName>
    <definedName name="TABLE_ASSUMPTION_SET_1" localSheetId="41">'x-410'!$B$21</definedName>
    <definedName name="TABLE_ASSUMPTION_SET_1" localSheetId="42">'x-411'!$B$21</definedName>
    <definedName name="TABLE_ASSUMPTION_SET_1" localSheetId="43">'x-412'!$B$21</definedName>
    <definedName name="TABLE_ASSUMPTION_SET_1" localSheetId="44">'x-413'!$B$21</definedName>
    <definedName name="TABLE_ASSUMPTION_SET_1" localSheetId="45">'x-414'!$B$21</definedName>
    <definedName name="TABLE_ASSUMPTION_SET_1" localSheetId="46">'x-415'!$B$21</definedName>
    <definedName name="TABLE_ASSUMPTION_SET_1" localSheetId="47">'x-416'!$B$21</definedName>
    <definedName name="TABLE_ASSUMPTION_SET_1" localSheetId="48">'x-417'!$B$21</definedName>
    <definedName name="TABLE_ASSUMPTION_SET_1" localSheetId="49">'x-418'!$B$21</definedName>
    <definedName name="TABLE_ASSUMPTION_SET_1" localSheetId="50">'x-419'!$B$21</definedName>
    <definedName name="TABLE_ASSUMPTION_SET_1" localSheetId="51">'x-420'!$B$21</definedName>
    <definedName name="TABLE_ASSUMPTION_SET_1" localSheetId="52">'x-421'!$B$21</definedName>
    <definedName name="TABLE_ASSUMPTION_SET_1" localSheetId="53">'x-422'!$B$21</definedName>
    <definedName name="TABLE_ASSUMPTION_SET_1" localSheetId="54">'x-423'!$B$21</definedName>
    <definedName name="TABLE_ASSUMPTION_SET_1" localSheetId="55">'x-501'!$B$21</definedName>
    <definedName name="TABLE_ASSUMPTION_SET_1" localSheetId="56">'x-502'!$B$21</definedName>
    <definedName name="TABLE_ASSUMPTION_SET_1" localSheetId="57">'x-503'!$B$21</definedName>
    <definedName name="TABLE_ASSUMPTION_SET_1" localSheetId="58">'x-504'!$B$21</definedName>
    <definedName name="TABLE_ASSUMPTION_SET_1" localSheetId="59">'x-505'!$B$21</definedName>
    <definedName name="TABLE_ASSUMPTION_SET_1" localSheetId="60">'x-601'!$B$21</definedName>
    <definedName name="TABLE_ASSUMPTION_SET_1" localSheetId="61">'x-602'!$B$21</definedName>
    <definedName name="TABLE_ASSUMPTION_SET_1" localSheetId="62">'x-603'!$B$21</definedName>
    <definedName name="TABLE_ASSUMPTION_SET_1" localSheetId="63">'x-604'!$B$21</definedName>
    <definedName name="TABLE_ASSUMPTION_SET_1" localSheetId="64">'x-605'!$B$21</definedName>
    <definedName name="TABLE_ASSUMPTION_SET_1" localSheetId="65">'x-606'!$B$21</definedName>
    <definedName name="TABLE_ASSUMPTION_SET_1" localSheetId="66">'x-703'!$B$21</definedName>
    <definedName name="TABLE_ASSUMPTION_SET_1" localSheetId="67">'x-704'!$B$21</definedName>
    <definedName name="TABLE_ASSUMPTION_SET_1" localSheetId="68">'x-705'!$B$21</definedName>
    <definedName name="TABLE_ASSUMPTION_SET_1" localSheetId="69">'x-706'!$B$21</definedName>
    <definedName name="TABLE_ASSUMPTION_SET_1" localSheetId="70">'x-707'!$B$21</definedName>
    <definedName name="TABLE_ASSUMPTION_SET_1" localSheetId="71">'x-708'!$B$21</definedName>
    <definedName name="TABLE_ASSUMPTION_SET_1" localSheetId="72">'x-709'!$B$21</definedName>
    <definedName name="TABLE_ASSUMPTION_SET_1" localSheetId="73">'x-710'!$B$21</definedName>
    <definedName name="TABLE_ASSUMPTION_SET_1" localSheetId="74">'x-711'!$B$21</definedName>
    <definedName name="TABLE_ASSUMPTION_SET_1" localSheetId="75">'x-712'!$B$21</definedName>
    <definedName name="TABLE_ASSUMPTION_SET_1" localSheetId="76">'x-713'!$B$21</definedName>
    <definedName name="TABLE_ASSUMPTION_SET_1" localSheetId="77">'x-714'!$B$21</definedName>
    <definedName name="TABLE_ASSUMPTION_SET_1" localSheetId="78">'x-715'!$B$21</definedName>
    <definedName name="TABLE_ASSUMPTION_SET_1" localSheetId="79">'x-716'!$B$21</definedName>
    <definedName name="TABLE_ASSUMPTION_SET_1" localSheetId="80">'x-717'!$B$21</definedName>
    <definedName name="TABLE_ASSUMPTION_SET_1" localSheetId="81">'x-718'!$B$21</definedName>
    <definedName name="TABLE_ASSUMPTION_SET_1" localSheetId="82">'x-719'!$B$21</definedName>
    <definedName name="TABLE_ASSUMPTION_SET_1" localSheetId="83">'x-720'!$B$21</definedName>
    <definedName name="TABLE_ASSUMPTION_SET_1" localSheetId="84">'x-721'!$B$21</definedName>
    <definedName name="TABLE_ASSUMPTION_SET_1" localSheetId="85">'x-722'!$B$21</definedName>
    <definedName name="TABLE_ASSUMPTION_SET_1" localSheetId="86">'x-724'!$B$21</definedName>
    <definedName name="TABLE_ASSUMPTION_SET_1" localSheetId="87">'x-801'!$B$21</definedName>
    <definedName name="TABLE_ASSUMPTION_SET_1" localSheetId="88">'x-802'!$B$21</definedName>
    <definedName name="TABLE_ASSUMPTION_SET_1" localSheetId="89">'x-803'!$B$21</definedName>
    <definedName name="TABLE_ASSUMPTION_SET_1" localSheetId="90">'x-804'!$B$21</definedName>
    <definedName name="TABLE_ASSUMPTION_SET_1" localSheetId="91">'x-805'!$B$21</definedName>
    <definedName name="TABLE_ASSUMPTION_SET_1" localSheetId="92">'x-806'!$B$21</definedName>
    <definedName name="TABLE_ASSUMPTION_SET_1" localSheetId="93">'x-807'!$B$21</definedName>
    <definedName name="TABLE_ASSUMPTION_SET_1" localSheetId="94">'x-808'!$B$21</definedName>
    <definedName name="TABLE_ASSUMPTION_SET_1" localSheetId="95">'x-809'!$B$21</definedName>
    <definedName name="TABLE_ASSUMPTION_SET_1" localSheetId="96">'x-810'!$B$21</definedName>
    <definedName name="TABLE_ASSUMPTION_SET_1" localSheetId="97">'x-811'!$B$21</definedName>
    <definedName name="TABLE_ASSUMPTION_SET_1" localSheetId="98">'x-812'!$B$21</definedName>
    <definedName name="TABLE_ASSUMPTION_SET_1" localSheetId="99">'x-813'!$B$21</definedName>
    <definedName name="TABLE_ASSUMPTION_SET_1" localSheetId="100">'x-814'!$B$21</definedName>
    <definedName name="TABLE_ASSUMPTION_SET_1" localSheetId="101">'x-815'!$B$21</definedName>
    <definedName name="TABLE_ASSUMPTION_SET_1" localSheetId="102">'x-816'!$B$21</definedName>
    <definedName name="TABLE_ASSUMPTION_SET_1" localSheetId="103">'x-template'!$B$21</definedName>
    <definedName name="TABLE_ASSUMPTION_SET_2" localSheetId="13">'x-204'!$I$21</definedName>
    <definedName name="TABLE_ASSUMPTION_SET_2" localSheetId="34">'x-403'!$Q$21</definedName>
    <definedName name="TABLE_ASSUMPTION_SET_2" localSheetId="35">'x-404'!$Q$21</definedName>
    <definedName name="TABLE_ASSUMPTION_SET_2" localSheetId="40">'x-409'!$Q$21</definedName>
    <definedName name="TABLE_ASSUMPTION_SET_2" localSheetId="41">'x-410'!$Q$21</definedName>
    <definedName name="TABLE_ASSUMPTION_SET_2" localSheetId="46">'x-415'!$Q$21</definedName>
    <definedName name="TABLE_ASSUMPTION_SET_2" localSheetId="93">'x-807'!$Q$21</definedName>
    <definedName name="TABLE_CLIENT_1" localSheetId="5">'x-101'!$B$7</definedName>
    <definedName name="TABLE_CLIENT_1" localSheetId="6">'x-102'!$B$7</definedName>
    <definedName name="TABLE_CLIENT_1" localSheetId="7">'x-103'!$B$7</definedName>
    <definedName name="TABLE_CLIENT_1" localSheetId="8">'x-104'!$B$7</definedName>
    <definedName name="TABLE_CLIENT_1" localSheetId="9">'x-105'!$B$7</definedName>
    <definedName name="TABLE_CLIENT_1" localSheetId="10">'x-201'!$B$7</definedName>
    <definedName name="TABLE_CLIENT_1" localSheetId="11">'x-202'!$B$7</definedName>
    <definedName name="TABLE_CLIENT_1" localSheetId="12">'x-203'!$B$7</definedName>
    <definedName name="TABLE_CLIENT_1" localSheetId="13">'x-204'!$B$7</definedName>
    <definedName name="TABLE_CLIENT_1" localSheetId="14">'x-205'!$B$7</definedName>
    <definedName name="TABLE_CLIENT_1" localSheetId="15">'x-206'!$B$7</definedName>
    <definedName name="TABLE_CLIENT_1" localSheetId="16">'x-207'!$B$7</definedName>
    <definedName name="TABLE_CLIENT_1" localSheetId="17">'x-208'!$B$7</definedName>
    <definedName name="TABLE_CLIENT_1" localSheetId="18">'x-209'!$B$7</definedName>
    <definedName name="TABLE_CLIENT_1" localSheetId="19">'x-213'!$B$7</definedName>
    <definedName name="TABLE_CLIENT_1" localSheetId="20">'x-214'!$B$7</definedName>
    <definedName name="TABLE_CLIENT_1" localSheetId="21">'x-215'!$B$7</definedName>
    <definedName name="TABLE_CLIENT_1" localSheetId="22">'x-216'!$B$7</definedName>
    <definedName name="TABLE_CLIENT_1" localSheetId="23">'x-217'!$B$7</definedName>
    <definedName name="TABLE_CLIENT_1" localSheetId="24">'x-301'!$B$7</definedName>
    <definedName name="TABLE_CLIENT_1" localSheetId="25">'x-302'!$B$7</definedName>
    <definedName name="TABLE_CLIENT_1" localSheetId="26">'x-303'!$B$7</definedName>
    <definedName name="TABLE_CLIENT_1" localSheetId="27">'x-304'!$B$7</definedName>
    <definedName name="TABLE_CLIENT_1" localSheetId="28">'x-305'!$B$7</definedName>
    <definedName name="TABLE_CLIENT_1" localSheetId="29">'x-306'!$B$7</definedName>
    <definedName name="TABLE_CLIENT_1" localSheetId="30">'x-307'!$B$7</definedName>
    <definedName name="TABLE_CLIENT_1" localSheetId="31">'x-308'!$B$7</definedName>
    <definedName name="TABLE_CLIENT_1" localSheetId="32">'x-401'!$B$7</definedName>
    <definedName name="TABLE_CLIENT_1" localSheetId="33">'x-402'!$B$7</definedName>
    <definedName name="TABLE_CLIENT_1" localSheetId="34">'x-403'!$B$7</definedName>
    <definedName name="TABLE_CLIENT_1" localSheetId="35">'x-404'!$B$7</definedName>
    <definedName name="TABLE_CLIENT_1" localSheetId="36">'x-405'!$B$7</definedName>
    <definedName name="TABLE_CLIENT_1" localSheetId="37">'x-406'!$B$7</definedName>
    <definedName name="TABLE_CLIENT_1" localSheetId="38">'x-407'!$B$7</definedName>
    <definedName name="TABLE_CLIENT_1" localSheetId="39">'x-408'!$B$7</definedName>
    <definedName name="TABLE_CLIENT_1" localSheetId="40">'x-409'!$B$7</definedName>
    <definedName name="TABLE_CLIENT_1" localSheetId="41">'x-410'!$B$7</definedName>
    <definedName name="TABLE_CLIENT_1" localSheetId="42">'x-411'!$B$7</definedName>
    <definedName name="TABLE_CLIENT_1" localSheetId="43">'x-412'!$B$7</definedName>
    <definedName name="TABLE_CLIENT_1" localSheetId="44">'x-413'!$B$7</definedName>
    <definedName name="TABLE_CLIENT_1" localSheetId="45">'x-414'!$B$7</definedName>
    <definedName name="TABLE_CLIENT_1" localSheetId="46">'x-415'!$B$7</definedName>
    <definedName name="TABLE_CLIENT_1" localSheetId="47">'x-416'!$B$7</definedName>
    <definedName name="TABLE_CLIENT_1" localSheetId="48">'x-417'!$B$7</definedName>
    <definedName name="TABLE_CLIENT_1" localSheetId="49">'x-418'!$B$7</definedName>
    <definedName name="TABLE_CLIENT_1" localSheetId="50">'x-419'!$B$7</definedName>
    <definedName name="TABLE_CLIENT_1" localSheetId="51">'x-420'!$B$7</definedName>
    <definedName name="TABLE_CLIENT_1" localSheetId="52">'x-421'!$B$7</definedName>
    <definedName name="TABLE_CLIENT_1" localSheetId="53">'x-422'!$B$7</definedName>
    <definedName name="TABLE_CLIENT_1" localSheetId="54">'x-423'!$B$7</definedName>
    <definedName name="TABLE_CLIENT_1" localSheetId="55">'x-501'!$B$7</definedName>
    <definedName name="TABLE_CLIENT_1" localSheetId="56">'x-502'!$B$7</definedName>
    <definedName name="TABLE_CLIENT_1" localSheetId="57">'x-503'!$B$7</definedName>
    <definedName name="TABLE_CLIENT_1" localSheetId="58">'x-504'!$B$7</definedName>
    <definedName name="TABLE_CLIENT_1" localSheetId="59">'x-505'!$B$7</definedName>
    <definedName name="TABLE_CLIENT_1" localSheetId="60">'x-601'!$B$7</definedName>
    <definedName name="TABLE_CLIENT_1" localSheetId="61">'x-602'!$B$7</definedName>
    <definedName name="TABLE_CLIENT_1" localSheetId="62">'x-603'!$B$7</definedName>
    <definedName name="TABLE_CLIENT_1" localSheetId="63">'x-604'!$B$7</definedName>
    <definedName name="TABLE_CLIENT_1" localSheetId="64">'x-605'!$B$7</definedName>
    <definedName name="TABLE_CLIENT_1" localSheetId="65">'x-606'!$B$7</definedName>
    <definedName name="TABLE_CLIENT_1" localSheetId="66">'x-703'!$B$7</definedName>
    <definedName name="TABLE_CLIENT_1" localSheetId="67">'x-704'!$B$7</definedName>
    <definedName name="TABLE_CLIENT_1" localSheetId="68">'x-705'!$B$7</definedName>
    <definedName name="TABLE_CLIENT_1" localSheetId="69">'x-706'!$B$7</definedName>
    <definedName name="TABLE_CLIENT_1" localSheetId="70">'x-707'!$B$7</definedName>
    <definedName name="TABLE_CLIENT_1" localSheetId="71">'x-708'!$B$7</definedName>
    <definedName name="TABLE_CLIENT_1" localSheetId="72">'x-709'!$B$7</definedName>
    <definedName name="TABLE_CLIENT_1" localSheetId="73">'x-710'!$B$7</definedName>
    <definedName name="TABLE_CLIENT_1" localSheetId="74">'x-711'!$B$7</definedName>
    <definedName name="TABLE_CLIENT_1" localSheetId="75">'x-712'!$B$7</definedName>
    <definedName name="TABLE_CLIENT_1" localSheetId="76">'x-713'!$B$7</definedName>
    <definedName name="TABLE_CLIENT_1" localSheetId="77">'x-714'!$B$7</definedName>
    <definedName name="TABLE_CLIENT_1" localSheetId="78">'x-715'!$B$7</definedName>
    <definedName name="TABLE_CLIENT_1" localSheetId="79">'x-716'!$B$7</definedName>
    <definedName name="TABLE_CLIENT_1" localSheetId="80">'x-717'!$B$7</definedName>
    <definedName name="TABLE_CLIENT_1" localSheetId="81">'x-718'!$B$7</definedName>
    <definedName name="TABLE_CLIENT_1" localSheetId="82">'x-719'!$B$7</definedName>
    <definedName name="TABLE_CLIENT_1" localSheetId="83">'x-720'!$B$7</definedName>
    <definedName name="TABLE_CLIENT_1" localSheetId="84">'x-721'!$B$7</definedName>
    <definedName name="TABLE_CLIENT_1" localSheetId="85">'x-722'!$B$7</definedName>
    <definedName name="TABLE_CLIENT_1" localSheetId="86">'x-724'!$B$7</definedName>
    <definedName name="TABLE_CLIENT_1" localSheetId="87">'x-801'!$B$7</definedName>
    <definedName name="TABLE_CLIENT_1" localSheetId="88">'x-802'!$B$7</definedName>
    <definedName name="TABLE_CLIENT_1" localSheetId="89">'x-803'!$B$7</definedName>
    <definedName name="TABLE_CLIENT_1" localSheetId="90">'x-804'!$B$7</definedName>
    <definedName name="TABLE_CLIENT_1" localSheetId="91">'x-805'!$B$7</definedName>
    <definedName name="TABLE_CLIENT_1" localSheetId="92">'x-806'!$B$7</definedName>
    <definedName name="TABLE_CLIENT_1" localSheetId="93">'x-807'!$B$7</definedName>
    <definedName name="TABLE_CLIENT_1" localSheetId="94">'x-808'!$B$7</definedName>
    <definedName name="TABLE_CLIENT_1" localSheetId="95">'x-809'!$B$7</definedName>
    <definedName name="TABLE_CLIENT_1" localSheetId="96">'x-810'!$B$7</definedName>
    <definedName name="TABLE_CLIENT_1" localSheetId="97">'x-811'!$B$7</definedName>
    <definedName name="TABLE_CLIENT_1" localSheetId="98">'x-812'!$B$7</definedName>
    <definedName name="TABLE_CLIENT_1" localSheetId="99">'x-813'!$B$7</definedName>
    <definedName name="TABLE_CLIENT_1" localSheetId="100">'x-814'!$B$7</definedName>
    <definedName name="TABLE_CLIENT_1" localSheetId="101">'x-815'!$B$7</definedName>
    <definedName name="TABLE_CLIENT_1" localSheetId="102">'x-816'!$B$7</definedName>
    <definedName name="TABLE_CLIENT_1" localSheetId="103">'x-template'!$B$7</definedName>
    <definedName name="TABLE_CLIENT_2" localSheetId="13">'x-204'!$I$7</definedName>
    <definedName name="TABLE_CLIENT_2" localSheetId="34">'x-403'!$Q$7</definedName>
    <definedName name="TABLE_CLIENT_2" localSheetId="35">'x-404'!$Q$7</definedName>
    <definedName name="TABLE_CLIENT_2" localSheetId="40">'x-409'!$Q$7</definedName>
    <definedName name="TABLE_CLIENT_2" localSheetId="41">'x-410'!$Q$7</definedName>
    <definedName name="TABLE_CLIENT_2" localSheetId="46">'x-415'!$Q$7</definedName>
    <definedName name="TABLE_CLIENT_2" localSheetId="93">'x-807'!$Q$7</definedName>
    <definedName name="TABLE_DATE_IMPLEMENTED_1" localSheetId="5">'x-101'!$B$19</definedName>
    <definedName name="TABLE_DATE_IMPLEMENTED_1" localSheetId="6">'x-102'!$B$19</definedName>
    <definedName name="TABLE_DATE_IMPLEMENTED_1" localSheetId="7">'x-103'!$B$19</definedName>
    <definedName name="TABLE_DATE_IMPLEMENTED_1" localSheetId="8">'x-104'!$B$19</definedName>
    <definedName name="TABLE_DATE_IMPLEMENTED_1" localSheetId="9">'x-105'!$B$19</definedName>
    <definedName name="TABLE_DATE_IMPLEMENTED_1" localSheetId="10">'x-201'!$B$19</definedName>
    <definedName name="TABLE_DATE_IMPLEMENTED_1" localSheetId="11">'x-202'!$B$19</definedName>
    <definedName name="TABLE_DATE_IMPLEMENTED_1" localSheetId="12">'x-203'!$B$19</definedName>
    <definedName name="TABLE_DATE_IMPLEMENTED_1" localSheetId="13">'x-204'!$B$19</definedName>
    <definedName name="TABLE_DATE_IMPLEMENTED_1" localSheetId="14">'x-205'!$B$19</definedName>
    <definedName name="TABLE_DATE_IMPLEMENTED_1" localSheetId="15">'x-206'!$B$19</definedName>
    <definedName name="TABLE_DATE_IMPLEMENTED_1" localSheetId="16">'x-207'!$B$19</definedName>
    <definedName name="TABLE_DATE_IMPLEMENTED_1" localSheetId="17">'x-208'!$B$19</definedName>
    <definedName name="TABLE_DATE_IMPLEMENTED_1" localSheetId="18">'x-209'!$B$19</definedName>
    <definedName name="TABLE_DATE_IMPLEMENTED_1" localSheetId="19">'x-213'!$B$19</definedName>
    <definedName name="TABLE_DATE_IMPLEMENTED_1" localSheetId="20">'x-214'!$B$19</definedName>
    <definedName name="TABLE_DATE_IMPLEMENTED_1" localSheetId="21">'x-215'!$B$19</definedName>
    <definedName name="TABLE_DATE_IMPLEMENTED_1" localSheetId="22">'x-216'!$B$19</definedName>
    <definedName name="TABLE_DATE_IMPLEMENTED_1" localSheetId="23">'x-217'!$B$19</definedName>
    <definedName name="TABLE_DATE_IMPLEMENTED_1" localSheetId="24">'x-301'!$B$19</definedName>
    <definedName name="TABLE_DATE_IMPLEMENTED_1" localSheetId="25">'x-302'!$B$19</definedName>
    <definedName name="TABLE_DATE_IMPLEMENTED_1" localSheetId="26">'x-303'!$B$19</definedName>
    <definedName name="TABLE_DATE_IMPLEMENTED_1" localSheetId="27">'x-304'!$B$19</definedName>
    <definedName name="TABLE_DATE_IMPLEMENTED_1" localSheetId="28">'x-305'!$B$19</definedName>
    <definedName name="TABLE_DATE_IMPLEMENTED_1" localSheetId="29">'x-306'!$B$19</definedName>
    <definedName name="TABLE_DATE_IMPLEMENTED_1" localSheetId="30">'x-307'!$B$19</definedName>
    <definedName name="TABLE_DATE_IMPLEMENTED_1" localSheetId="31">'x-308'!$B$19</definedName>
    <definedName name="TABLE_DATE_IMPLEMENTED_1" localSheetId="32">'x-401'!$B$19</definedName>
    <definedName name="TABLE_DATE_IMPLEMENTED_1" localSheetId="33">'x-402'!$B$19</definedName>
    <definedName name="TABLE_DATE_IMPLEMENTED_1" localSheetId="34">'x-403'!$B$19</definedName>
    <definedName name="TABLE_DATE_IMPLEMENTED_1" localSheetId="35">'x-404'!$B$19</definedName>
    <definedName name="TABLE_DATE_IMPLEMENTED_1" localSheetId="36">'x-405'!$B$19</definedName>
    <definedName name="TABLE_DATE_IMPLEMENTED_1" localSheetId="37">'x-406'!$B$19</definedName>
    <definedName name="TABLE_DATE_IMPLEMENTED_1" localSheetId="38">'x-407'!$B$19</definedName>
    <definedName name="TABLE_DATE_IMPLEMENTED_1" localSheetId="39">'x-408'!$B$19</definedName>
    <definedName name="TABLE_DATE_IMPLEMENTED_1" localSheetId="40">'x-409'!$B$19</definedName>
    <definedName name="TABLE_DATE_IMPLEMENTED_1" localSheetId="41">'x-410'!$B$19</definedName>
    <definedName name="TABLE_DATE_IMPLEMENTED_1" localSheetId="42">'x-411'!$B$19</definedName>
    <definedName name="TABLE_DATE_IMPLEMENTED_1" localSheetId="43">'x-412'!$B$19</definedName>
    <definedName name="TABLE_DATE_IMPLEMENTED_1" localSheetId="44">'x-413'!$B$19</definedName>
    <definedName name="TABLE_DATE_IMPLEMENTED_1" localSheetId="45">'x-414'!$B$19</definedName>
    <definedName name="TABLE_DATE_IMPLEMENTED_1" localSheetId="46">'x-415'!$B$19</definedName>
    <definedName name="TABLE_DATE_IMPLEMENTED_1" localSheetId="47">'x-416'!$B$19</definedName>
    <definedName name="TABLE_DATE_IMPLEMENTED_1" localSheetId="48">'x-417'!$B$19</definedName>
    <definedName name="TABLE_DATE_IMPLEMENTED_1" localSheetId="49">'x-418'!$B$19</definedName>
    <definedName name="TABLE_DATE_IMPLEMENTED_1" localSheetId="50">'x-419'!$B$19</definedName>
    <definedName name="TABLE_DATE_IMPLEMENTED_1" localSheetId="51">'x-420'!$B$19</definedName>
    <definedName name="TABLE_DATE_IMPLEMENTED_1" localSheetId="52">'x-421'!$B$19</definedName>
    <definedName name="TABLE_DATE_IMPLEMENTED_1" localSheetId="53">'x-422'!$B$19</definedName>
    <definedName name="TABLE_DATE_IMPLEMENTED_1" localSheetId="54">'x-423'!$B$19</definedName>
    <definedName name="TABLE_DATE_IMPLEMENTED_1" localSheetId="55">'x-501'!$B$19</definedName>
    <definedName name="TABLE_DATE_IMPLEMENTED_1" localSheetId="56">'x-502'!$B$19</definedName>
    <definedName name="TABLE_DATE_IMPLEMENTED_1" localSheetId="57">'x-503'!$B$19</definedName>
    <definedName name="TABLE_DATE_IMPLEMENTED_1" localSheetId="58">'x-504'!$B$19</definedName>
    <definedName name="TABLE_DATE_IMPLEMENTED_1" localSheetId="59">'x-505'!$B$19</definedName>
    <definedName name="TABLE_DATE_IMPLEMENTED_1" localSheetId="60">'x-601'!$B$19</definedName>
    <definedName name="TABLE_DATE_IMPLEMENTED_1" localSheetId="61">'x-602'!$B$19</definedName>
    <definedName name="TABLE_DATE_IMPLEMENTED_1" localSheetId="62">'x-603'!$B$19</definedName>
    <definedName name="TABLE_DATE_IMPLEMENTED_1" localSheetId="63">'x-604'!$B$19</definedName>
    <definedName name="TABLE_DATE_IMPLEMENTED_1" localSheetId="64">'x-605'!$B$19</definedName>
    <definedName name="TABLE_DATE_IMPLEMENTED_1" localSheetId="65">'x-606'!$B$19</definedName>
    <definedName name="TABLE_DATE_IMPLEMENTED_1" localSheetId="66">'x-703'!$B$19</definedName>
    <definedName name="TABLE_DATE_IMPLEMENTED_1" localSheetId="67">'x-704'!$B$19</definedName>
    <definedName name="TABLE_DATE_IMPLEMENTED_1" localSheetId="68">'x-705'!$B$19</definedName>
    <definedName name="TABLE_DATE_IMPLEMENTED_1" localSheetId="69">'x-706'!$B$19</definedName>
    <definedName name="TABLE_DATE_IMPLEMENTED_1" localSheetId="70">'x-707'!$B$19</definedName>
    <definedName name="TABLE_DATE_IMPLEMENTED_1" localSheetId="71">'x-708'!$B$19</definedName>
    <definedName name="TABLE_DATE_IMPLEMENTED_1" localSheetId="72">'x-709'!$B$19</definedName>
    <definedName name="TABLE_DATE_IMPLEMENTED_1" localSheetId="73">'x-710'!$B$19</definedName>
    <definedName name="TABLE_DATE_IMPLEMENTED_1" localSheetId="74">'x-711'!$B$19</definedName>
    <definedName name="TABLE_DATE_IMPLEMENTED_1" localSheetId="75">'x-712'!$B$19</definedName>
    <definedName name="TABLE_DATE_IMPLEMENTED_1" localSheetId="76">'x-713'!$B$19</definedName>
    <definedName name="TABLE_DATE_IMPLEMENTED_1" localSheetId="77">'x-714'!$B$19</definedName>
    <definedName name="TABLE_DATE_IMPLEMENTED_1" localSheetId="78">'x-715'!$B$19</definedName>
    <definedName name="TABLE_DATE_IMPLEMENTED_1" localSheetId="79">'x-716'!$B$19</definedName>
    <definedName name="TABLE_DATE_IMPLEMENTED_1" localSheetId="80">'x-717'!$B$19</definedName>
    <definedName name="TABLE_DATE_IMPLEMENTED_1" localSheetId="81">'x-718'!$B$19</definedName>
    <definedName name="TABLE_DATE_IMPLEMENTED_1" localSheetId="82">'x-719'!$B$19</definedName>
    <definedName name="TABLE_DATE_IMPLEMENTED_1" localSheetId="83">'x-720'!$B$19</definedName>
    <definedName name="TABLE_DATE_IMPLEMENTED_1" localSheetId="84">'x-721'!$B$19</definedName>
    <definedName name="TABLE_DATE_IMPLEMENTED_1" localSheetId="85">'x-722'!$B$19</definedName>
    <definedName name="TABLE_DATE_IMPLEMENTED_1" localSheetId="86">'x-724'!$B$19</definedName>
    <definedName name="TABLE_DATE_IMPLEMENTED_1" localSheetId="87">'x-801'!$B$19</definedName>
    <definedName name="TABLE_DATE_IMPLEMENTED_1" localSheetId="88">'x-802'!$B$19</definedName>
    <definedName name="TABLE_DATE_IMPLEMENTED_1" localSheetId="89">'x-803'!$B$19</definedName>
    <definedName name="TABLE_DATE_IMPLEMENTED_1" localSheetId="90">'x-804'!$B$19</definedName>
    <definedName name="TABLE_DATE_IMPLEMENTED_1" localSheetId="91">'x-805'!$B$19</definedName>
    <definedName name="TABLE_DATE_IMPLEMENTED_1" localSheetId="92">'x-806'!$B$19</definedName>
    <definedName name="TABLE_DATE_IMPLEMENTED_1" localSheetId="93">'x-807'!$B$19</definedName>
    <definedName name="TABLE_DATE_IMPLEMENTED_1" localSheetId="94">'x-808'!$B$19</definedName>
    <definedName name="TABLE_DATE_IMPLEMENTED_1" localSheetId="95">'x-809'!$B$19</definedName>
    <definedName name="TABLE_DATE_IMPLEMENTED_1" localSheetId="96">'x-810'!$B$19</definedName>
    <definedName name="TABLE_DATE_IMPLEMENTED_1" localSheetId="97">'x-811'!$B$19</definedName>
    <definedName name="TABLE_DATE_IMPLEMENTED_1" localSheetId="98">'x-812'!$B$19</definedName>
    <definedName name="TABLE_DATE_IMPLEMENTED_1" localSheetId="99">'x-813'!$B$19</definedName>
    <definedName name="TABLE_DATE_IMPLEMENTED_1" localSheetId="100">'x-814'!$B$19</definedName>
    <definedName name="TABLE_DATE_IMPLEMENTED_1" localSheetId="101">'x-815'!$B$19</definedName>
    <definedName name="TABLE_DATE_IMPLEMENTED_1" localSheetId="102">'x-816'!$B$19</definedName>
    <definedName name="TABLE_DATE_IMPLEMENTED_1" localSheetId="103">'x-template'!$B$19</definedName>
    <definedName name="TABLE_DATE_IMPLEMENTED_2" localSheetId="13">'x-204'!$I$19</definedName>
    <definedName name="TABLE_DATE_IMPLEMENTED_2" localSheetId="34">'x-403'!$Q$19</definedName>
    <definedName name="TABLE_DATE_IMPLEMENTED_2" localSheetId="35">'x-404'!$Q$19</definedName>
    <definedName name="TABLE_DATE_IMPLEMENTED_2" localSheetId="40">'x-409'!$Q$19</definedName>
    <definedName name="TABLE_DATE_IMPLEMENTED_2" localSheetId="41">'x-410'!$Q$19</definedName>
    <definedName name="TABLE_DATE_IMPLEMENTED_2" localSheetId="46">'x-415'!$Q$19</definedName>
    <definedName name="TABLE_DATE_IMPLEMENTED_2" localSheetId="93">'x-807'!$Q$19</definedName>
    <definedName name="TABLE_DATE_ISSUED_1" localSheetId="5">'x-101'!$B$18</definedName>
    <definedName name="TABLE_DATE_ISSUED_1" localSheetId="6">'x-102'!$B$18</definedName>
    <definedName name="TABLE_DATE_ISSUED_1" localSheetId="7">'x-103'!$B$18</definedName>
    <definedName name="TABLE_DATE_ISSUED_1" localSheetId="8">'x-104'!$B$18</definedName>
    <definedName name="TABLE_DATE_ISSUED_1" localSheetId="9">'x-105'!$B$18</definedName>
    <definedName name="TABLE_DATE_ISSUED_1" localSheetId="10">'x-201'!$B$18</definedName>
    <definedName name="TABLE_DATE_ISSUED_1" localSheetId="11">'x-202'!$B$18</definedName>
    <definedName name="TABLE_DATE_ISSUED_1" localSheetId="12">'x-203'!$B$18</definedName>
    <definedName name="TABLE_DATE_ISSUED_1" localSheetId="13">'x-204'!$B$18</definedName>
    <definedName name="TABLE_DATE_ISSUED_1" localSheetId="14">'x-205'!$B$18</definedName>
    <definedName name="TABLE_DATE_ISSUED_1" localSheetId="15">'x-206'!$B$18</definedName>
    <definedName name="TABLE_DATE_ISSUED_1" localSheetId="16">'x-207'!$B$18</definedName>
    <definedName name="TABLE_DATE_ISSUED_1" localSheetId="17">'x-208'!$B$18</definedName>
    <definedName name="TABLE_DATE_ISSUED_1" localSheetId="18">'x-209'!$B$18</definedName>
    <definedName name="TABLE_DATE_ISSUED_1" localSheetId="19">'x-213'!$B$18</definedName>
    <definedName name="TABLE_DATE_ISSUED_1" localSheetId="20">'x-214'!$B$18</definedName>
    <definedName name="TABLE_DATE_ISSUED_1" localSheetId="21">'x-215'!$B$18</definedName>
    <definedName name="TABLE_DATE_ISSUED_1" localSheetId="22">'x-216'!$B$18</definedName>
    <definedName name="TABLE_DATE_ISSUED_1" localSheetId="23">'x-217'!$B$18</definedName>
    <definedName name="TABLE_DATE_ISSUED_1" localSheetId="24">'x-301'!$B$18</definedName>
    <definedName name="TABLE_DATE_ISSUED_1" localSheetId="25">'x-302'!$B$18</definedName>
    <definedName name="TABLE_DATE_ISSUED_1" localSheetId="26">'x-303'!$B$18</definedName>
    <definedName name="TABLE_DATE_ISSUED_1" localSheetId="27">'x-304'!$B$18</definedName>
    <definedName name="TABLE_DATE_ISSUED_1" localSheetId="28">'x-305'!$B$18</definedName>
    <definedName name="TABLE_DATE_ISSUED_1" localSheetId="29">'x-306'!$B$18</definedName>
    <definedName name="TABLE_DATE_ISSUED_1" localSheetId="30">'x-307'!$B$18</definedName>
    <definedName name="TABLE_DATE_ISSUED_1" localSheetId="31">'x-308'!$B$18</definedName>
    <definedName name="TABLE_DATE_ISSUED_1" localSheetId="32">'x-401'!$B$18</definedName>
    <definedName name="TABLE_DATE_ISSUED_1" localSheetId="33">'x-402'!$B$18</definedName>
    <definedName name="TABLE_DATE_ISSUED_1" localSheetId="34">'x-403'!$B$18</definedName>
    <definedName name="TABLE_DATE_ISSUED_1" localSheetId="35">'x-404'!$B$18</definedName>
    <definedName name="TABLE_DATE_ISSUED_1" localSheetId="36">'x-405'!$B$18</definedName>
    <definedName name="TABLE_DATE_ISSUED_1" localSheetId="37">'x-406'!$B$18</definedName>
    <definedName name="TABLE_DATE_ISSUED_1" localSheetId="38">'x-407'!$B$18</definedName>
    <definedName name="TABLE_DATE_ISSUED_1" localSheetId="39">'x-408'!$B$18</definedName>
    <definedName name="TABLE_DATE_ISSUED_1" localSheetId="40">'x-409'!$B$18</definedName>
    <definedName name="TABLE_DATE_ISSUED_1" localSheetId="41">'x-410'!$B$18</definedName>
    <definedName name="TABLE_DATE_ISSUED_1" localSheetId="42">'x-411'!$B$18</definedName>
    <definedName name="TABLE_DATE_ISSUED_1" localSheetId="43">'x-412'!$B$18</definedName>
    <definedName name="TABLE_DATE_ISSUED_1" localSheetId="44">'x-413'!$B$18</definedName>
    <definedName name="TABLE_DATE_ISSUED_1" localSheetId="45">'x-414'!$B$18</definedName>
    <definedName name="TABLE_DATE_ISSUED_1" localSheetId="46">'x-415'!$B$18</definedName>
    <definedName name="TABLE_DATE_ISSUED_1" localSheetId="47">'x-416'!$B$18</definedName>
    <definedName name="TABLE_DATE_ISSUED_1" localSheetId="48">'x-417'!$B$18</definedName>
    <definedName name="TABLE_DATE_ISSUED_1" localSheetId="49">'x-418'!$B$18</definedName>
    <definedName name="TABLE_DATE_ISSUED_1" localSheetId="50">'x-419'!$B$18</definedName>
    <definedName name="TABLE_DATE_ISSUED_1" localSheetId="51">'x-420'!$B$18</definedName>
    <definedName name="TABLE_DATE_ISSUED_1" localSheetId="52">'x-421'!$B$18</definedName>
    <definedName name="TABLE_DATE_ISSUED_1" localSheetId="53">'x-422'!$B$18</definedName>
    <definedName name="TABLE_DATE_ISSUED_1" localSheetId="54">'x-423'!$B$18</definedName>
    <definedName name="TABLE_DATE_ISSUED_1" localSheetId="55">'x-501'!$B$18</definedName>
    <definedName name="TABLE_DATE_ISSUED_1" localSheetId="56">'x-502'!$B$18</definedName>
    <definedName name="TABLE_DATE_ISSUED_1" localSheetId="57">'x-503'!$B$18</definedName>
    <definedName name="TABLE_DATE_ISSUED_1" localSheetId="58">'x-504'!$B$18</definedName>
    <definedName name="TABLE_DATE_ISSUED_1" localSheetId="59">'x-505'!$B$18</definedName>
    <definedName name="TABLE_DATE_ISSUED_1" localSheetId="60">'x-601'!$B$18</definedName>
    <definedName name="TABLE_DATE_ISSUED_1" localSheetId="61">'x-602'!$B$18</definedName>
    <definedName name="TABLE_DATE_ISSUED_1" localSheetId="62">'x-603'!$B$18</definedName>
    <definedName name="TABLE_DATE_ISSUED_1" localSheetId="63">'x-604'!$B$18</definedName>
    <definedName name="TABLE_DATE_ISSUED_1" localSheetId="64">'x-605'!$B$18</definedName>
    <definedName name="TABLE_DATE_ISSUED_1" localSheetId="65">'x-606'!$B$18</definedName>
    <definedName name="TABLE_DATE_ISSUED_1" localSheetId="66">'x-703'!$B$18</definedName>
    <definedName name="TABLE_DATE_ISSUED_1" localSheetId="67">'x-704'!$B$18</definedName>
    <definedName name="TABLE_DATE_ISSUED_1" localSheetId="68">'x-705'!$B$18</definedName>
    <definedName name="TABLE_DATE_ISSUED_1" localSheetId="69">'x-706'!$B$18</definedName>
    <definedName name="TABLE_DATE_ISSUED_1" localSheetId="70">'x-707'!$B$18</definedName>
    <definedName name="TABLE_DATE_ISSUED_1" localSheetId="71">'x-708'!$B$18</definedName>
    <definedName name="TABLE_DATE_ISSUED_1" localSheetId="72">'x-709'!$B$18</definedName>
    <definedName name="TABLE_DATE_ISSUED_1" localSheetId="73">'x-710'!$B$18</definedName>
    <definedName name="TABLE_DATE_ISSUED_1" localSheetId="74">'x-711'!$B$18</definedName>
    <definedName name="TABLE_DATE_ISSUED_1" localSheetId="75">'x-712'!$B$18</definedName>
    <definedName name="TABLE_DATE_ISSUED_1" localSheetId="76">'x-713'!$B$18</definedName>
    <definedName name="TABLE_DATE_ISSUED_1" localSheetId="77">'x-714'!$B$18</definedName>
    <definedName name="TABLE_DATE_ISSUED_1" localSheetId="78">'x-715'!$B$18</definedName>
    <definedName name="TABLE_DATE_ISSUED_1" localSheetId="79">'x-716'!$B$18</definedName>
    <definedName name="TABLE_DATE_ISSUED_1" localSheetId="80">'x-717'!$B$18</definedName>
    <definedName name="TABLE_DATE_ISSUED_1" localSheetId="81">'x-718'!$B$18</definedName>
    <definedName name="TABLE_DATE_ISSUED_1" localSheetId="82">'x-719'!$B$18</definedName>
    <definedName name="TABLE_DATE_ISSUED_1" localSheetId="83">'x-720'!$B$18</definedName>
    <definedName name="TABLE_DATE_ISSUED_1" localSheetId="84">'x-721'!$B$18</definedName>
    <definedName name="TABLE_DATE_ISSUED_1" localSheetId="85">'x-722'!$B$18</definedName>
    <definedName name="TABLE_DATE_ISSUED_1" localSheetId="86">'x-724'!$B$18</definedName>
    <definedName name="TABLE_DATE_ISSUED_1" localSheetId="87">'x-801'!$B$18</definedName>
    <definedName name="TABLE_DATE_ISSUED_1" localSheetId="88">'x-802'!$B$18</definedName>
    <definedName name="TABLE_DATE_ISSUED_1" localSheetId="89">'x-803'!$B$18</definedName>
    <definedName name="TABLE_DATE_ISSUED_1" localSheetId="90">'x-804'!$B$18</definedName>
    <definedName name="TABLE_DATE_ISSUED_1" localSheetId="91">'x-805'!$B$18</definedName>
    <definedName name="TABLE_DATE_ISSUED_1" localSheetId="92">'x-806'!$B$18</definedName>
    <definedName name="TABLE_DATE_ISSUED_1" localSheetId="93">'x-807'!$B$18</definedName>
    <definedName name="TABLE_DATE_ISSUED_1" localSheetId="94">'x-808'!$B$18</definedName>
    <definedName name="TABLE_DATE_ISSUED_1" localSheetId="95">'x-809'!$B$18</definedName>
    <definedName name="TABLE_DATE_ISSUED_1" localSheetId="96">'x-810'!$B$18</definedName>
    <definedName name="TABLE_DATE_ISSUED_1" localSheetId="97">'x-811'!$B$18</definedName>
    <definedName name="TABLE_DATE_ISSUED_1" localSheetId="98">'x-812'!$B$18</definedName>
    <definedName name="TABLE_DATE_ISSUED_1" localSheetId="99">'x-813'!$B$18</definedName>
    <definedName name="TABLE_DATE_ISSUED_1" localSheetId="100">'x-814'!$B$18</definedName>
    <definedName name="TABLE_DATE_ISSUED_1" localSheetId="101">'x-815'!$B$18</definedName>
    <definedName name="TABLE_DATE_ISSUED_1" localSheetId="102">'x-816'!$B$18</definedName>
    <definedName name="TABLE_DATE_ISSUED_1" localSheetId="103">'x-template'!$B$18</definedName>
    <definedName name="TABLE_DATE_ISSUED_2" localSheetId="13">'x-204'!$I$18</definedName>
    <definedName name="TABLE_DATE_ISSUED_2" localSheetId="34">'x-403'!$Q$18</definedName>
    <definedName name="TABLE_DATE_ISSUED_2" localSheetId="35">'x-404'!$Q$18</definedName>
    <definedName name="TABLE_DATE_ISSUED_2" localSheetId="40">'x-409'!$Q$18</definedName>
    <definedName name="TABLE_DATE_ISSUED_2" localSheetId="41">'x-410'!$Q$18</definedName>
    <definedName name="TABLE_DATE_ISSUED_2" localSheetId="46">'x-415'!$Q$18</definedName>
    <definedName name="TABLE_DATE_ISSUED_2" localSheetId="93">'x-807'!$Q$18</definedName>
    <definedName name="TABLE_DESCRIPTION_1" localSheetId="5">'x-101'!$B$10</definedName>
    <definedName name="TABLE_DESCRIPTION_1" localSheetId="6">'x-102'!$B$10</definedName>
    <definedName name="TABLE_DESCRIPTION_1" localSheetId="7">'x-103'!$B$10</definedName>
    <definedName name="TABLE_DESCRIPTION_1" localSheetId="8">'x-104'!$B$10</definedName>
    <definedName name="TABLE_DESCRIPTION_1" localSheetId="9">'x-105'!$B$10</definedName>
    <definedName name="TABLE_DESCRIPTION_1" localSheetId="10">'x-201'!$B$10</definedName>
    <definedName name="TABLE_DESCRIPTION_1" localSheetId="11">'x-202'!$B$10</definedName>
    <definedName name="TABLE_DESCRIPTION_1" localSheetId="12">'x-203'!$B$10</definedName>
    <definedName name="TABLE_DESCRIPTION_1" localSheetId="13">'x-204'!$B$10</definedName>
    <definedName name="TABLE_DESCRIPTION_1" localSheetId="14">'x-205'!$B$10</definedName>
    <definedName name="TABLE_DESCRIPTION_1" localSheetId="15">'x-206'!$B$10</definedName>
    <definedName name="TABLE_DESCRIPTION_1" localSheetId="16">'x-207'!$B$10</definedName>
    <definedName name="TABLE_DESCRIPTION_1" localSheetId="17">'x-208'!$B$10</definedName>
    <definedName name="TABLE_DESCRIPTION_1" localSheetId="18">'x-209'!$B$10</definedName>
    <definedName name="TABLE_DESCRIPTION_1" localSheetId="19">'x-213'!$B$10</definedName>
    <definedName name="TABLE_DESCRIPTION_1" localSheetId="20">'x-214'!$B$10</definedName>
    <definedName name="TABLE_DESCRIPTION_1" localSheetId="21">'x-215'!$B$10</definedName>
    <definedName name="TABLE_DESCRIPTION_1" localSheetId="22">'x-216'!$B$10</definedName>
    <definedName name="TABLE_DESCRIPTION_1" localSheetId="23">'x-217'!$B$10</definedName>
    <definedName name="TABLE_DESCRIPTION_1" localSheetId="24">'x-301'!$B$10</definedName>
    <definedName name="TABLE_DESCRIPTION_1" localSheetId="25">'x-302'!$B$10</definedName>
    <definedName name="TABLE_DESCRIPTION_1" localSheetId="26">'x-303'!$B$10</definedName>
    <definedName name="TABLE_DESCRIPTION_1" localSheetId="27">'x-304'!$B$10</definedName>
    <definedName name="TABLE_DESCRIPTION_1" localSheetId="28">'x-305'!$B$10</definedName>
    <definedName name="TABLE_DESCRIPTION_1" localSheetId="29">'x-306'!$B$10</definedName>
    <definedName name="TABLE_DESCRIPTION_1" localSheetId="30">'x-307'!$B$10</definedName>
    <definedName name="TABLE_DESCRIPTION_1" localSheetId="31">'x-308'!$B$10</definedName>
    <definedName name="TABLE_DESCRIPTION_1" localSheetId="32">'x-401'!$B$10</definedName>
    <definedName name="TABLE_DESCRIPTION_1" localSheetId="33">'x-402'!$B$10</definedName>
    <definedName name="TABLE_DESCRIPTION_1" localSheetId="34">'x-403'!$B$10</definedName>
    <definedName name="TABLE_DESCRIPTION_1" localSheetId="35">'x-404'!$B$10</definedName>
    <definedName name="TABLE_DESCRIPTION_1" localSheetId="36">'x-405'!$B$10</definedName>
    <definedName name="TABLE_DESCRIPTION_1" localSheetId="37">'x-406'!$B$10</definedName>
    <definedName name="TABLE_DESCRIPTION_1" localSheetId="38">'x-407'!$B$10</definedName>
    <definedName name="TABLE_DESCRIPTION_1" localSheetId="39">'x-408'!$B$10</definedName>
    <definedName name="TABLE_DESCRIPTION_1" localSheetId="40">'x-409'!$B$10</definedName>
    <definedName name="TABLE_DESCRIPTION_1" localSheetId="41">'x-410'!$B$10</definedName>
    <definedName name="TABLE_DESCRIPTION_1" localSheetId="42">'x-411'!$B$10</definedName>
    <definedName name="TABLE_DESCRIPTION_1" localSheetId="43">'x-412'!$B$10</definedName>
    <definedName name="TABLE_DESCRIPTION_1" localSheetId="44">'x-413'!$B$10</definedName>
    <definedName name="TABLE_DESCRIPTION_1" localSheetId="45">'x-414'!$B$10</definedName>
    <definedName name="TABLE_DESCRIPTION_1" localSheetId="46">'x-415'!$B$10</definedName>
    <definedName name="TABLE_DESCRIPTION_1" localSheetId="47">'x-416'!$B$10</definedName>
    <definedName name="TABLE_DESCRIPTION_1" localSheetId="48">'x-417'!$B$10</definedName>
    <definedName name="TABLE_DESCRIPTION_1" localSheetId="49">'x-418'!$B$10</definedName>
    <definedName name="TABLE_DESCRIPTION_1" localSheetId="50">'x-419'!$B$10</definedName>
    <definedName name="TABLE_DESCRIPTION_1" localSheetId="51">'x-420'!$B$10</definedName>
    <definedName name="TABLE_DESCRIPTION_1" localSheetId="52">'x-421'!$B$10</definedName>
    <definedName name="TABLE_DESCRIPTION_1" localSheetId="53">'x-422'!$B$10</definedName>
    <definedName name="TABLE_DESCRIPTION_1" localSheetId="54">'x-423'!$B$10</definedName>
    <definedName name="TABLE_DESCRIPTION_1" localSheetId="55">'x-501'!$B$10</definedName>
    <definedName name="TABLE_DESCRIPTION_1" localSheetId="56">'x-502'!$B$10</definedName>
    <definedName name="TABLE_DESCRIPTION_1" localSheetId="57">'x-503'!$B$10</definedName>
    <definedName name="TABLE_DESCRIPTION_1" localSheetId="58">'x-504'!$B$10</definedName>
    <definedName name="TABLE_DESCRIPTION_1" localSheetId="59">'x-505'!$B$10</definedName>
    <definedName name="TABLE_DESCRIPTION_1" localSheetId="60">'x-601'!$B$10</definedName>
    <definedName name="TABLE_DESCRIPTION_1" localSheetId="61">'x-602'!$B$10</definedName>
    <definedName name="TABLE_DESCRIPTION_1" localSheetId="62">'x-603'!$B$10</definedName>
    <definedName name="TABLE_DESCRIPTION_1" localSheetId="63">'x-604'!$B$10</definedName>
    <definedName name="TABLE_DESCRIPTION_1" localSheetId="64">'x-605'!$B$10</definedName>
    <definedName name="TABLE_DESCRIPTION_1" localSheetId="65">'x-606'!$B$10</definedName>
    <definedName name="TABLE_DESCRIPTION_1" localSheetId="66">'x-703'!$B$10</definedName>
    <definedName name="TABLE_DESCRIPTION_1" localSheetId="67">'x-704'!$B$10</definedName>
    <definedName name="TABLE_DESCRIPTION_1" localSheetId="68">'x-705'!$B$10</definedName>
    <definedName name="TABLE_DESCRIPTION_1" localSheetId="69">'x-706'!$B$10</definedName>
    <definedName name="TABLE_DESCRIPTION_1" localSheetId="70">'x-707'!$B$10</definedName>
    <definedName name="TABLE_DESCRIPTION_1" localSheetId="71">'x-708'!$B$10</definedName>
    <definedName name="TABLE_DESCRIPTION_1" localSheetId="72">'x-709'!$B$10</definedName>
    <definedName name="TABLE_DESCRIPTION_1" localSheetId="73">'x-710'!$B$10</definedName>
    <definedName name="TABLE_DESCRIPTION_1" localSheetId="74">'x-711'!$B$10</definedName>
    <definedName name="TABLE_DESCRIPTION_1" localSheetId="75">'x-712'!$B$10</definedName>
    <definedName name="TABLE_DESCRIPTION_1" localSheetId="76">'x-713'!$B$10</definedName>
    <definedName name="TABLE_DESCRIPTION_1" localSheetId="77">'x-714'!$B$10</definedName>
    <definedName name="TABLE_DESCRIPTION_1" localSheetId="78">'x-715'!$B$10</definedName>
    <definedName name="TABLE_DESCRIPTION_1" localSheetId="79">'x-716'!$B$10</definedName>
    <definedName name="TABLE_DESCRIPTION_1" localSheetId="80">'x-717'!$B$10</definedName>
    <definedName name="TABLE_DESCRIPTION_1" localSheetId="81">'x-718'!$B$10</definedName>
    <definedName name="TABLE_DESCRIPTION_1" localSheetId="82">'x-719'!$B$10</definedName>
    <definedName name="TABLE_DESCRIPTION_1" localSheetId="83">'x-720'!$B$10</definedName>
    <definedName name="TABLE_DESCRIPTION_1" localSheetId="84">'x-721'!$B$10</definedName>
    <definedName name="TABLE_DESCRIPTION_1" localSheetId="85">'x-722'!$B$10</definedName>
    <definedName name="TABLE_DESCRIPTION_1" localSheetId="86">'x-724'!$B$10</definedName>
    <definedName name="TABLE_DESCRIPTION_1" localSheetId="87">'x-801'!$B$10</definedName>
    <definedName name="TABLE_DESCRIPTION_1" localSheetId="88">'x-802'!$B$10</definedName>
    <definedName name="TABLE_DESCRIPTION_1" localSheetId="89">'x-803'!$B$10</definedName>
    <definedName name="TABLE_DESCRIPTION_1" localSheetId="90">'x-804'!$B$10</definedName>
    <definedName name="TABLE_DESCRIPTION_1" localSheetId="91">'x-805'!$B$10</definedName>
    <definedName name="TABLE_DESCRIPTION_1" localSheetId="92">'x-806'!$B$10</definedName>
    <definedName name="TABLE_DESCRIPTION_1" localSheetId="93">'x-807'!$B$10</definedName>
    <definedName name="TABLE_DESCRIPTION_1" localSheetId="94">'x-808'!$B$10</definedName>
    <definedName name="TABLE_DESCRIPTION_1" localSheetId="95">'x-809'!$B$10</definedName>
    <definedName name="TABLE_DESCRIPTION_1" localSheetId="96">'x-810'!$B$10</definedName>
    <definedName name="TABLE_DESCRIPTION_1" localSheetId="97">'x-811'!$B$10</definedName>
    <definedName name="TABLE_DESCRIPTION_1" localSheetId="98">'x-812'!$B$10</definedName>
    <definedName name="TABLE_DESCRIPTION_1" localSheetId="99">'x-813'!$B$10</definedName>
    <definedName name="TABLE_DESCRIPTION_1" localSheetId="100">'x-814'!$B$10</definedName>
    <definedName name="TABLE_DESCRIPTION_1" localSheetId="101">'x-815'!$B$10</definedName>
    <definedName name="TABLE_DESCRIPTION_1" localSheetId="102">'x-816'!$B$10</definedName>
    <definedName name="TABLE_DESCRIPTION_1" localSheetId="103">'x-template'!$B$10</definedName>
    <definedName name="TABLE_DESCRIPTION_2" localSheetId="13">'x-204'!$I$10</definedName>
    <definedName name="TABLE_DESCRIPTION_2" localSheetId="34">'x-403'!$Q$10</definedName>
    <definedName name="TABLE_DESCRIPTION_2" localSheetId="35">'x-404'!$Q$10</definedName>
    <definedName name="TABLE_DESCRIPTION_2" localSheetId="40">'x-409'!$Q$10</definedName>
    <definedName name="TABLE_DESCRIPTION_2" localSheetId="41">'x-410'!$Q$10</definedName>
    <definedName name="TABLE_DESCRIPTION_2" localSheetId="46">'x-415'!$Q$10</definedName>
    <definedName name="TABLE_DESCRIPTION_2" localSheetId="93">'x-807'!$Q$10</definedName>
    <definedName name="TABLE_FACTOR_STATUS_1" localSheetId="5">'x-101'!$B$20</definedName>
    <definedName name="TABLE_FACTOR_STATUS_1" localSheetId="6">'x-102'!$B$20</definedName>
    <definedName name="TABLE_FACTOR_STATUS_1" localSheetId="7">'x-103'!$B$20</definedName>
    <definedName name="TABLE_FACTOR_STATUS_1" localSheetId="8">'x-104'!$B$20</definedName>
    <definedName name="TABLE_FACTOR_STATUS_1" localSheetId="9">'x-105'!$B$20</definedName>
    <definedName name="TABLE_FACTOR_STATUS_1" localSheetId="10">'x-201'!$B$20</definedName>
    <definedName name="TABLE_FACTOR_STATUS_1" localSheetId="11">'x-202'!$B$20</definedName>
    <definedName name="TABLE_FACTOR_STATUS_1" localSheetId="12">'x-203'!$B$20</definedName>
    <definedName name="TABLE_FACTOR_STATUS_1" localSheetId="13">'x-204'!$B$20</definedName>
    <definedName name="TABLE_FACTOR_STATUS_1" localSheetId="14">'x-205'!$B$20</definedName>
    <definedName name="TABLE_FACTOR_STATUS_1" localSheetId="15">'x-206'!$B$20</definedName>
    <definedName name="TABLE_FACTOR_STATUS_1" localSheetId="16">'x-207'!$B$20</definedName>
    <definedName name="TABLE_FACTOR_STATUS_1" localSheetId="17">'x-208'!$B$20</definedName>
    <definedName name="TABLE_FACTOR_STATUS_1" localSheetId="18">'x-209'!$B$20</definedName>
    <definedName name="TABLE_FACTOR_STATUS_1" localSheetId="19">'x-213'!$B$20</definedName>
    <definedName name="TABLE_FACTOR_STATUS_1" localSheetId="20">'x-214'!$B$20</definedName>
    <definedName name="TABLE_FACTOR_STATUS_1" localSheetId="21">'x-215'!$B$20</definedName>
    <definedName name="TABLE_FACTOR_STATUS_1" localSheetId="22">'x-216'!$B$20</definedName>
    <definedName name="TABLE_FACTOR_STATUS_1" localSheetId="23">'x-217'!$B$20</definedName>
    <definedName name="TABLE_FACTOR_STATUS_1" localSheetId="24">'x-301'!$B$20</definedName>
    <definedName name="TABLE_FACTOR_STATUS_1" localSheetId="25">'x-302'!$B$20</definedName>
    <definedName name="TABLE_FACTOR_STATUS_1" localSheetId="26">'x-303'!$B$20</definedName>
    <definedName name="TABLE_FACTOR_STATUS_1" localSheetId="27">'x-304'!$B$20</definedName>
    <definedName name="TABLE_FACTOR_STATUS_1" localSheetId="28">'x-305'!$B$20</definedName>
    <definedName name="TABLE_FACTOR_STATUS_1" localSheetId="29">'x-306'!$B$20</definedName>
    <definedName name="TABLE_FACTOR_STATUS_1" localSheetId="30">'x-307'!$B$20</definedName>
    <definedName name="TABLE_FACTOR_STATUS_1" localSheetId="31">'x-308'!$B$20</definedName>
    <definedName name="TABLE_FACTOR_STATUS_1" localSheetId="32">'x-401'!$B$20</definedName>
    <definedName name="TABLE_FACTOR_STATUS_1" localSheetId="33">'x-402'!$B$20</definedName>
    <definedName name="TABLE_FACTOR_STATUS_1" localSheetId="34">'x-403'!$B$20</definedName>
    <definedName name="TABLE_FACTOR_STATUS_1" localSheetId="35">'x-404'!$B$20</definedName>
    <definedName name="TABLE_FACTOR_STATUS_1" localSheetId="36">'x-405'!$B$20</definedName>
    <definedName name="TABLE_FACTOR_STATUS_1" localSheetId="37">'x-406'!$B$20</definedName>
    <definedName name="TABLE_FACTOR_STATUS_1" localSheetId="38">'x-407'!$B$20</definedName>
    <definedName name="TABLE_FACTOR_STATUS_1" localSheetId="39">'x-408'!$B$20</definedName>
    <definedName name="TABLE_FACTOR_STATUS_1" localSheetId="40">'x-409'!$B$20</definedName>
    <definedName name="TABLE_FACTOR_STATUS_1" localSheetId="41">'x-410'!$B$20</definedName>
    <definedName name="TABLE_FACTOR_STATUS_1" localSheetId="42">'x-411'!$B$20</definedName>
    <definedName name="TABLE_FACTOR_STATUS_1" localSheetId="43">'x-412'!$B$20</definedName>
    <definedName name="TABLE_FACTOR_STATUS_1" localSheetId="44">'x-413'!$B$20</definedName>
    <definedName name="TABLE_FACTOR_STATUS_1" localSheetId="45">'x-414'!$B$20</definedName>
    <definedName name="TABLE_FACTOR_STATUS_1" localSheetId="46">'x-415'!$B$20</definedName>
    <definedName name="TABLE_FACTOR_STATUS_1" localSheetId="47">'x-416'!$B$20</definedName>
    <definedName name="TABLE_FACTOR_STATUS_1" localSheetId="48">'x-417'!$B$20</definedName>
    <definedName name="TABLE_FACTOR_STATUS_1" localSheetId="49">'x-418'!$B$20</definedName>
    <definedName name="TABLE_FACTOR_STATUS_1" localSheetId="50">'x-419'!$B$20</definedName>
    <definedName name="TABLE_FACTOR_STATUS_1" localSheetId="51">'x-420'!$B$20</definedName>
    <definedName name="TABLE_FACTOR_STATUS_1" localSheetId="52">'x-421'!$B$20</definedName>
    <definedName name="TABLE_FACTOR_STATUS_1" localSheetId="53">'x-422'!$B$20</definedName>
    <definedName name="TABLE_FACTOR_STATUS_1" localSheetId="54">'x-423'!$B$20</definedName>
    <definedName name="TABLE_FACTOR_STATUS_1" localSheetId="55">'x-501'!$B$20</definedName>
    <definedName name="TABLE_FACTOR_STATUS_1" localSheetId="56">'x-502'!$B$20</definedName>
    <definedName name="TABLE_FACTOR_STATUS_1" localSheetId="57">'x-503'!$B$20</definedName>
    <definedName name="TABLE_FACTOR_STATUS_1" localSheetId="58">'x-504'!$B$20</definedName>
    <definedName name="TABLE_FACTOR_STATUS_1" localSheetId="59">'x-505'!$B$20</definedName>
    <definedName name="TABLE_FACTOR_STATUS_1" localSheetId="60">'x-601'!$B$20</definedName>
    <definedName name="TABLE_FACTOR_STATUS_1" localSheetId="61">'x-602'!$B$20</definedName>
    <definedName name="TABLE_FACTOR_STATUS_1" localSheetId="62">'x-603'!$B$20</definedName>
    <definedName name="TABLE_FACTOR_STATUS_1" localSheetId="63">'x-604'!$B$20</definedName>
    <definedName name="TABLE_FACTOR_STATUS_1" localSheetId="64">'x-605'!$B$20</definedName>
    <definedName name="TABLE_FACTOR_STATUS_1" localSheetId="65">'x-606'!$B$20</definedName>
    <definedName name="TABLE_FACTOR_STATUS_1" localSheetId="66">'x-703'!$B$20</definedName>
    <definedName name="TABLE_FACTOR_STATUS_1" localSheetId="67">'x-704'!$B$20</definedName>
    <definedName name="TABLE_FACTOR_STATUS_1" localSheetId="68">'x-705'!$B$20</definedName>
    <definedName name="TABLE_FACTOR_STATUS_1" localSheetId="69">'x-706'!$B$20</definedName>
    <definedName name="TABLE_FACTOR_STATUS_1" localSheetId="70">'x-707'!$B$20</definedName>
    <definedName name="TABLE_FACTOR_STATUS_1" localSheetId="71">'x-708'!$B$20</definedName>
    <definedName name="TABLE_FACTOR_STATUS_1" localSheetId="72">'x-709'!$B$20</definedName>
    <definedName name="TABLE_FACTOR_STATUS_1" localSheetId="73">'x-710'!$B$20</definedName>
    <definedName name="TABLE_FACTOR_STATUS_1" localSheetId="74">'x-711'!$B$20</definedName>
    <definedName name="TABLE_FACTOR_STATUS_1" localSheetId="75">'x-712'!$B$20</definedName>
    <definedName name="TABLE_FACTOR_STATUS_1" localSheetId="76">'x-713'!$B$20</definedName>
    <definedName name="TABLE_FACTOR_STATUS_1" localSheetId="77">'x-714'!$B$20</definedName>
    <definedName name="TABLE_FACTOR_STATUS_1" localSheetId="78">'x-715'!$B$20</definedName>
    <definedName name="TABLE_FACTOR_STATUS_1" localSheetId="79">'x-716'!$B$20</definedName>
    <definedName name="TABLE_FACTOR_STATUS_1" localSheetId="80">'x-717'!$B$20</definedName>
    <definedName name="TABLE_FACTOR_STATUS_1" localSheetId="81">'x-718'!$B$20</definedName>
    <definedName name="TABLE_FACTOR_STATUS_1" localSheetId="82">'x-719'!$B$20</definedName>
    <definedName name="TABLE_FACTOR_STATUS_1" localSheetId="83">'x-720'!$B$20</definedName>
    <definedName name="TABLE_FACTOR_STATUS_1" localSheetId="84">'x-721'!$B$20</definedName>
    <definedName name="TABLE_FACTOR_STATUS_1" localSheetId="85">'x-722'!$B$20</definedName>
    <definedName name="TABLE_FACTOR_STATUS_1" localSheetId="86">'x-724'!$B$20</definedName>
    <definedName name="TABLE_FACTOR_STATUS_1" localSheetId="87">'x-801'!$B$20</definedName>
    <definedName name="TABLE_FACTOR_STATUS_1" localSheetId="88">'x-802'!$B$20</definedName>
    <definedName name="TABLE_FACTOR_STATUS_1" localSheetId="89">'x-803'!$B$20</definedName>
    <definedName name="TABLE_FACTOR_STATUS_1" localSheetId="90">'x-804'!$B$20</definedName>
    <definedName name="TABLE_FACTOR_STATUS_1" localSheetId="91">'x-805'!$B$20</definedName>
    <definedName name="TABLE_FACTOR_STATUS_1" localSheetId="92">'x-806'!$B$20</definedName>
    <definedName name="TABLE_FACTOR_STATUS_1" localSheetId="93">'x-807'!$B$20</definedName>
    <definedName name="TABLE_FACTOR_STATUS_1" localSheetId="94">'x-808'!$B$20</definedName>
    <definedName name="TABLE_FACTOR_STATUS_1" localSheetId="95">'x-809'!$B$20</definedName>
    <definedName name="TABLE_FACTOR_STATUS_1" localSheetId="96">'x-810'!$B$20</definedName>
    <definedName name="TABLE_FACTOR_STATUS_1" localSheetId="97">'x-811'!$B$20</definedName>
    <definedName name="TABLE_FACTOR_STATUS_1" localSheetId="98">'x-812'!$B$20</definedName>
    <definedName name="TABLE_FACTOR_STATUS_1" localSheetId="99">'x-813'!$B$20</definedName>
    <definedName name="TABLE_FACTOR_STATUS_1" localSheetId="100">'x-814'!$B$20</definedName>
    <definedName name="TABLE_FACTOR_STATUS_1" localSheetId="101">'x-815'!$B$20</definedName>
    <definedName name="TABLE_FACTOR_STATUS_1" localSheetId="102">'x-816'!$B$20</definedName>
    <definedName name="TABLE_FACTOR_STATUS_1" localSheetId="103">'x-template'!$B$20</definedName>
    <definedName name="TABLE_FACTOR_STATUS_2" localSheetId="13">'x-204'!$I$20</definedName>
    <definedName name="TABLE_FACTOR_STATUS_2" localSheetId="34">'x-403'!$Q$20</definedName>
    <definedName name="TABLE_FACTOR_STATUS_2" localSheetId="35">'x-404'!$Q$20</definedName>
    <definedName name="TABLE_FACTOR_STATUS_2" localSheetId="40">'x-409'!$Q$20</definedName>
    <definedName name="TABLE_FACTOR_STATUS_2" localSheetId="41">'x-410'!$Q$20</definedName>
    <definedName name="TABLE_FACTOR_STATUS_2" localSheetId="46">'x-415'!$Q$20</definedName>
    <definedName name="TABLE_FACTOR_STATUS_2" localSheetId="93">'x-807'!$Q$20</definedName>
    <definedName name="TABLE_FACTOR_TYPE_1" localSheetId="5">'x-101'!$B$9</definedName>
    <definedName name="TABLE_FACTOR_TYPE_1" localSheetId="6">'x-102'!$B$9</definedName>
    <definedName name="TABLE_FACTOR_TYPE_1" localSheetId="7">'x-103'!$B$9</definedName>
    <definedName name="TABLE_FACTOR_TYPE_1" localSheetId="8">'x-104'!$B$9</definedName>
    <definedName name="TABLE_FACTOR_TYPE_1" localSheetId="9">'x-105'!$B$9</definedName>
    <definedName name="TABLE_FACTOR_TYPE_1" localSheetId="10">'x-201'!$B$9</definedName>
    <definedName name="TABLE_FACTOR_TYPE_1" localSheetId="11">'x-202'!$B$9</definedName>
    <definedName name="TABLE_FACTOR_TYPE_1" localSheetId="12">'x-203'!$B$9</definedName>
    <definedName name="TABLE_FACTOR_TYPE_1" localSheetId="13">'x-204'!$B$9</definedName>
    <definedName name="TABLE_FACTOR_TYPE_1" localSheetId="14">'x-205'!$B$9</definedName>
    <definedName name="TABLE_FACTOR_TYPE_1" localSheetId="15">'x-206'!$B$9</definedName>
    <definedName name="TABLE_FACTOR_TYPE_1" localSheetId="16">'x-207'!$B$9</definedName>
    <definedName name="TABLE_FACTOR_TYPE_1" localSheetId="17">'x-208'!$B$9</definedName>
    <definedName name="TABLE_FACTOR_TYPE_1" localSheetId="18">'x-209'!$B$9</definedName>
    <definedName name="TABLE_FACTOR_TYPE_1" localSheetId="19">'x-213'!$B$9</definedName>
    <definedName name="TABLE_FACTOR_TYPE_1" localSheetId="20">'x-214'!$B$9</definedName>
    <definedName name="TABLE_FACTOR_TYPE_1" localSheetId="21">'x-215'!$B$9</definedName>
    <definedName name="TABLE_FACTOR_TYPE_1" localSheetId="22">'x-216'!$B$9</definedName>
    <definedName name="TABLE_FACTOR_TYPE_1" localSheetId="23">'x-217'!$B$9</definedName>
    <definedName name="TABLE_FACTOR_TYPE_1" localSheetId="24">'x-301'!$B$9</definedName>
    <definedName name="TABLE_FACTOR_TYPE_1" localSheetId="25">'x-302'!$B$9</definedName>
    <definedName name="TABLE_FACTOR_TYPE_1" localSheetId="26">'x-303'!$B$9</definedName>
    <definedName name="TABLE_FACTOR_TYPE_1" localSheetId="27">'x-304'!$B$9</definedName>
    <definedName name="TABLE_FACTOR_TYPE_1" localSheetId="28">'x-305'!$B$9</definedName>
    <definedName name="TABLE_FACTOR_TYPE_1" localSheetId="29">'x-306'!$B$9</definedName>
    <definedName name="TABLE_FACTOR_TYPE_1" localSheetId="30">'x-307'!$B$9</definedName>
    <definedName name="TABLE_FACTOR_TYPE_1" localSheetId="31">'x-308'!$B$9</definedName>
    <definedName name="TABLE_FACTOR_TYPE_1" localSheetId="32">'x-401'!$B$9</definedName>
    <definedName name="TABLE_FACTOR_TYPE_1" localSheetId="33">'x-402'!$B$9</definedName>
    <definedName name="TABLE_FACTOR_TYPE_1" localSheetId="34">'x-403'!$B$9</definedName>
    <definedName name="TABLE_FACTOR_TYPE_1" localSheetId="35">'x-404'!$B$9</definedName>
    <definedName name="TABLE_FACTOR_TYPE_1" localSheetId="36">'x-405'!$B$9</definedName>
    <definedName name="TABLE_FACTOR_TYPE_1" localSheetId="37">'x-406'!$B$9</definedName>
    <definedName name="TABLE_FACTOR_TYPE_1" localSheetId="38">'x-407'!$B$9</definedName>
    <definedName name="TABLE_FACTOR_TYPE_1" localSheetId="39">'x-408'!$B$9</definedName>
    <definedName name="TABLE_FACTOR_TYPE_1" localSheetId="40">'x-409'!$B$9</definedName>
    <definedName name="TABLE_FACTOR_TYPE_1" localSheetId="41">'x-410'!$B$9</definedName>
    <definedName name="TABLE_FACTOR_TYPE_1" localSheetId="42">'x-411'!$B$9</definedName>
    <definedName name="TABLE_FACTOR_TYPE_1" localSheetId="43">'x-412'!$B$9</definedName>
    <definedName name="TABLE_FACTOR_TYPE_1" localSheetId="44">'x-413'!$B$9</definedName>
    <definedName name="TABLE_FACTOR_TYPE_1" localSheetId="45">'x-414'!$B$9</definedName>
    <definedName name="TABLE_FACTOR_TYPE_1" localSheetId="46">'x-415'!$B$9</definedName>
    <definedName name="TABLE_FACTOR_TYPE_1" localSheetId="47">'x-416'!$B$9</definedName>
    <definedName name="TABLE_FACTOR_TYPE_1" localSheetId="48">'x-417'!$B$9</definedName>
    <definedName name="TABLE_FACTOR_TYPE_1" localSheetId="49">'x-418'!$B$9</definedName>
    <definedName name="TABLE_FACTOR_TYPE_1" localSheetId="50">'x-419'!$B$9</definedName>
    <definedName name="TABLE_FACTOR_TYPE_1" localSheetId="51">'x-420'!$B$9</definedName>
    <definedName name="TABLE_FACTOR_TYPE_1" localSheetId="52">'x-421'!$B$9</definedName>
    <definedName name="TABLE_FACTOR_TYPE_1" localSheetId="53">'x-422'!$B$9</definedName>
    <definedName name="TABLE_FACTOR_TYPE_1" localSheetId="54">'x-423'!$B$9</definedName>
    <definedName name="TABLE_FACTOR_TYPE_1" localSheetId="55">'x-501'!$B$9</definedName>
    <definedName name="TABLE_FACTOR_TYPE_1" localSheetId="56">'x-502'!$B$9</definedName>
    <definedName name="TABLE_FACTOR_TYPE_1" localSheetId="57">'x-503'!$B$9</definedName>
    <definedName name="TABLE_FACTOR_TYPE_1" localSheetId="58">'x-504'!$B$9</definedName>
    <definedName name="TABLE_FACTOR_TYPE_1" localSheetId="59">'x-505'!$B$9</definedName>
    <definedName name="TABLE_FACTOR_TYPE_1" localSheetId="60">'x-601'!$B$9</definedName>
    <definedName name="TABLE_FACTOR_TYPE_1" localSheetId="61">'x-602'!$B$9</definedName>
    <definedName name="TABLE_FACTOR_TYPE_1" localSheetId="62">'x-603'!$B$9</definedName>
    <definedName name="TABLE_FACTOR_TYPE_1" localSheetId="63">'x-604'!$B$9</definedName>
    <definedName name="TABLE_FACTOR_TYPE_1" localSheetId="64">'x-605'!$B$9</definedName>
    <definedName name="TABLE_FACTOR_TYPE_1" localSheetId="65">'x-606'!$B$9</definedName>
    <definedName name="TABLE_FACTOR_TYPE_1" localSheetId="66">'x-703'!$B$9</definedName>
    <definedName name="TABLE_FACTOR_TYPE_1" localSheetId="67">'x-704'!$B$9</definedName>
    <definedName name="TABLE_FACTOR_TYPE_1" localSheetId="68">'x-705'!$B$9</definedName>
    <definedName name="TABLE_FACTOR_TYPE_1" localSheetId="69">'x-706'!$B$9</definedName>
    <definedName name="TABLE_FACTOR_TYPE_1" localSheetId="70">'x-707'!$B$9</definedName>
    <definedName name="TABLE_FACTOR_TYPE_1" localSheetId="71">'x-708'!$B$9</definedName>
    <definedName name="TABLE_FACTOR_TYPE_1" localSheetId="72">'x-709'!$B$9</definedName>
    <definedName name="TABLE_FACTOR_TYPE_1" localSheetId="73">'x-710'!$B$9</definedName>
    <definedName name="TABLE_FACTOR_TYPE_1" localSheetId="74">'x-711'!$B$9</definedName>
    <definedName name="TABLE_FACTOR_TYPE_1" localSheetId="75">'x-712'!$B$9</definedName>
    <definedName name="TABLE_FACTOR_TYPE_1" localSheetId="76">'x-713'!$B$9</definedName>
    <definedName name="TABLE_FACTOR_TYPE_1" localSheetId="77">'x-714'!$B$9</definedName>
    <definedName name="TABLE_FACTOR_TYPE_1" localSheetId="78">'x-715'!$B$9</definedName>
    <definedName name="TABLE_FACTOR_TYPE_1" localSheetId="79">'x-716'!$B$9</definedName>
    <definedName name="TABLE_FACTOR_TYPE_1" localSheetId="80">'x-717'!$B$9</definedName>
    <definedName name="TABLE_FACTOR_TYPE_1" localSheetId="81">'x-718'!$B$9</definedName>
    <definedName name="TABLE_FACTOR_TYPE_1" localSheetId="82">'x-719'!$B$9</definedName>
    <definedName name="TABLE_FACTOR_TYPE_1" localSheetId="83">'x-720'!$B$9</definedName>
    <definedName name="TABLE_FACTOR_TYPE_1" localSheetId="84">'x-721'!$B$9</definedName>
    <definedName name="TABLE_FACTOR_TYPE_1" localSheetId="85">'x-722'!$B$9</definedName>
    <definedName name="TABLE_FACTOR_TYPE_1" localSheetId="86">'x-724'!$B$9</definedName>
    <definedName name="TABLE_FACTOR_TYPE_1" localSheetId="87">'x-801'!$B$9</definedName>
    <definedName name="TABLE_FACTOR_TYPE_1" localSheetId="88">'x-802'!$B$9</definedName>
    <definedName name="TABLE_FACTOR_TYPE_1" localSheetId="89">'x-803'!$B$9</definedName>
    <definedName name="TABLE_FACTOR_TYPE_1" localSheetId="90">'x-804'!$B$9</definedName>
    <definedName name="TABLE_FACTOR_TYPE_1" localSheetId="91">'x-805'!$B$9</definedName>
    <definedName name="TABLE_FACTOR_TYPE_1" localSheetId="92">'x-806'!$B$9</definedName>
    <definedName name="TABLE_FACTOR_TYPE_1" localSheetId="93">'x-807'!$B$9</definedName>
    <definedName name="TABLE_FACTOR_TYPE_1" localSheetId="94">'x-808'!$B$9</definedName>
    <definedName name="TABLE_FACTOR_TYPE_1" localSheetId="95">'x-809'!$B$9</definedName>
    <definedName name="TABLE_FACTOR_TYPE_1" localSheetId="96">'x-810'!$B$9</definedName>
    <definedName name="TABLE_FACTOR_TYPE_1" localSheetId="97">'x-811'!$B$9</definedName>
    <definedName name="TABLE_FACTOR_TYPE_1" localSheetId="98">'x-812'!$B$9</definedName>
    <definedName name="TABLE_FACTOR_TYPE_1" localSheetId="99">'x-813'!$B$9</definedName>
    <definedName name="TABLE_FACTOR_TYPE_1" localSheetId="100">'x-814'!$B$9</definedName>
    <definedName name="TABLE_FACTOR_TYPE_1" localSheetId="101">'x-815'!$B$9</definedName>
    <definedName name="TABLE_FACTOR_TYPE_1" localSheetId="102">'x-816'!$B$9</definedName>
    <definedName name="TABLE_FACTOR_TYPE_1" localSheetId="103">'x-template'!$B$9</definedName>
    <definedName name="TABLE_FACTOR_TYPE_2" localSheetId="13">'x-204'!$I$9</definedName>
    <definedName name="TABLE_FACTOR_TYPE_2" localSheetId="34">'x-403'!$Q$9</definedName>
    <definedName name="TABLE_FACTOR_TYPE_2" localSheetId="35">'x-404'!$Q$9</definedName>
    <definedName name="TABLE_FACTOR_TYPE_2" localSheetId="40">'x-409'!$Q$9</definedName>
    <definedName name="TABLE_FACTOR_TYPE_2" localSheetId="41">'x-410'!$Q$9</definedName>
    <definedName name="TABLE_FACTOR_TYPE_2" localSheetId="46">'x-415'!$Q$9</definedName>
    <definedName name="TABLE_FACTOR_TYPE_2" localSheetId="93">'x-807'!$Q$9</definedName>
    <definedName name="TABLE_GENDER_1" localSheetId="5">'x-101'!$B$11</definedName>
    <definedName name="TABLE_GENDER_1" localSheetId="6">'x-102'!$B$11</definedName>
    <definedName name="TABLE_GENDER_1" localSheetId="7">'x-103'!$B$11</definedName>
    <definedName name="TABLE_GENDER_1" localSheetId="8">'x-104'!$B$11</definedName>
    <definedName name="TABLE_GENDER_1" localSheetId="9">'x-105'!$B$11</definedName>
    <definedName name="TABLE_GENDER_1" localSheetId="10">'x-201'!$B$11</definedName>
    <definedName name="TABLE_GENDER_1" localSheetId="11">'x-202'!$B$11</definedName>
    <definedName name="TABLE_GENDER_1" localSheetId="12">'x-203'!$B$11</definedName>
    <definedName name="TABLE_GENDER_1" localSheetId="13">'x-204'!$B$11</definedName>
    <definedName name="TABLE_GENDER_1" localSheetId="14">'x-205'!$B$11</definedName>
    <definedName name="TABLE_GENDER_1" localSheetId="15">'x-206'!$B$11</definedName>
    <definedName name="TABLE_GENDER_1" localSheetId="16">'x-207'!$B$11</definedName>
    <definedName name="TABLE_GENDER_1" localSheetId="17">'x-208'!$B$11</definedName>
    <definedName name="TABLE_GENDER_1" localSheetId="18">'x-209'!$B$11</definedName>
    <definedName name="TABLE_GENDER_1" localSheetId="19">'x-213'!$B$11</definedName>
    <definedName name="TABLE_GENDER_1" localSheetId="20">'x-214'!$B$11</definedName>
    <definedName name="TABLE_GENDER_1" localSheetId="21">'x-215'!$B$11</definedName>
    <definedName name="TABLE_GENDER_1" localSheetId="22">'x-216'!$B$11</definedName>
    <definedName name="TABLE_GENDER_1" localSheetId="23">'x-217'!$B$11</definedName>
    <definedName name="TABLE_GENDER_1" localSheetId="24">'x-301'!$B$11</definedName>
    <definedName name="TABLE_GENDER_1" localSheetId="25">'x-302'!$B$11</definedName>
    <definedName name="TABLE_GENDER_1" localSheetId="26">'x-303'!$B$11</definedName>
    <definedName name="TABLE_GENDER_1" localSheetId="27">'x-304'!$B$11</definedName>
    <definedName name="TABLE_GENDER_1" localSheetId="28">'x-305'!$B$11</definedName>
    <definedName name="TABLE_GENDER_1" localSheetId="29">'x-306'!$B$11</definedName>
    <definedName name="TABLE_GENDER_1" localSheetId="30">'x-307'!$B$11</definedName>
    <definedName name="TABLE_GENDER_1" localSheetId="31">'x-308'!$B$11</definedName>
    <definedName name="TABLE_GENDER_1" localSheetId="32">'x-401'!$B$11</definedName>
    <definedName name="TABLE_GENDER_1" localSheetId="33">'x-402'!$B$11</definedName>
    <definedName name="TABLE_GENDER_1" localSheetId="34">'x-403'!$B$11</definedName>
    <definedName name="TABLE_GENDER_1" localSheetId="35">'x-404'!$B$11</definedName>
    <definedName name="TABLE_GENDER_1" localSheetId="36">'x-405'!$B$11</definedName>
    <definedName name="TABLE_GENDER_1" localSheetId="37">'x-406'!$B$11</definedName>
    <definedName name="TABLE_GENDER_1" localSheetId="38">'x-407'!$B$11</definedName>
    <definedName name="TABLE_GENDER_1" localSheetId="39">'x-408'!$B$11</definedName>
    <definedName name="TABLE_GENDER_1" localSheetId="40">'x-409'!$B$11</definedName>
    <definedName name="TABLE_GENDER_1" localSheetId="41">'x-410'!$B$11</definedName>
    <definedName name="TABLE_GENDER_1" localSheetId="42">'x-411'!$B$11</definedName>
    <definedName name="TABLE_GENDER_1" localSheetId="43">'x-412'!$B$11</definedName>
    <definedName name="TABLE_GENDER_1" localSheetId="44">'x-413'!$B$11</definedName>
    <definedName name="TABLE_GENDER_1" localSheetId="45">'x-414'!$B$11</definedName>
    <definedName name="TABLE_GENDER_1" localSheetId="46">'x-415'!$B$11</definedName>
    <definedName name="TABLE_GENDER_1" localSheetId="47">'x-416'!$B$11</definedName>
    <definedName name="TABLE_GENDER_1" localSheetId="48">'x-417'!$B$11</definedName>
    <definedName name="TABLE_GENDER_1" localSheetId="49">'x-418'!$B$11</definedName>
    <definedName name="TABLE_GENDER_1" localSheetId="50">'x-419'!$B$11</definedName>
    <definedName name="TABLE_GENDER_1" localSheetId="51">'x-420'!$B$11</definedName>
    <definedName name="TABLE_GENDER_1" localSheetId="52">'x-421'!$B$11</definedName>
    <definedName name="TABLE_GENDER_1" localSheetId="53">'x-422'!$B$11</definedName>
    <definedName name="TABLE_GENDER_1" localSheetId="54">'x-423'!$B$11</definedName>
    <definedName name="TABLE_GENDER_1" localSheetId="55">'x-501'!$B$11</definedName>
    <definedName name="TABLE_GENDER_1" localSheetId="56">'x-502'!$B$11</definedName>
    <definedName name="TABLE_GENDER_1" localSheetId="57">'x-503'!$B$11</definedName>
    <definedName name="TABLE_GENDER_1" localSheetId="58">'x-504'!$B$11</definedName>
    <definedName name="TABLE_GENDER_1" localSheetId="59">'x-505'!$B$11</definedName>
    <definedName name="TABLE_GENDER_1" localSheetId="60">'x-601'!$B$11</definedName>
    <definedName name="TABLE_GENDER_1" localSheetId="61">'x-602'!$B$11</definedName>
    <definedName name="TABLE_GENDER_1" localSheetId="62">'x-603'!$B$11</definedName>
    <definedName name="TABLE_GENDER_1" localSheetId="63">'x-604'!$B$11</definedName>
    <definedName name="TABLE_GENDER_1" localSheetId="64">'x-605'!$B$11</definedName>
    <definedName name="TABLE_GENDER_1" localSheetId="65">'x-606'!$B$11</definedName>
    <definedName name="TABLE_GENDER_1" localSheetId="66">'x-703'!$B$11</definedName>
    <definedName name="TABLE_GENDER_1" localSheetId="67">'x-704'!$B$11</definedName>
    <definedName name="TABLE_GENDER_1" localSheetId="68">'x-705'!$B$11</definedName>
    <definedName name="TABLE_GENDER_1" localSheetId="69">'x-706'!$B$11</definedName>
    <definedName name="TABLE_GENDER_1" localSheetId="70">'x-707'!$B$11</definedName>
    <definedName name="TABLE_GENDER_1" localSheetId="71">'x-708'!$B$11</definedName>
    <definedName name="TABLE_GENDER_1" localSheetId="72">'x-709'!$B$11</definedName>
    <definedName name="TABLE_GENDER_1" localSheetId="73">'x-710'!$B$11</definedName>
    <definedName name="TABLE_GENDER_1" localSheetId="74">'x-711'!$B$11</definedName>
    <definedName name="TABLE_GENDER_1" localSheetId="75">'x-712'!$B$11</definedName>
    <definedName name="TABLE_GENDER_1" localSheetId="76">'x-713'!$B$11</definedName>
    <definedName name="TABLE_GENDER_1" localSheetId="77">'x-714'!$B$11</definedName>
    <definedName name="TABLE_GENDER_1" localSheetId="78">'x-715'!$B$11</definedName>
    <definedName name="TABLE_GENDER_1" localSheetId="79">'x-716'!$B$11</definedName>
    <definedName name="TABLE_GENDER_1" localSheetId="80">'x-717'!$B$11</definedName>
    <definedName name="TABLE_GENDER_1" localSheetId="81">'x-718'!$B$11</definedName>
    <definedName name="TABLE_GENDER_1" localSheetId="82">'x-719'!$B$11</definedName>
    <definedName name="TABLE_GENDER_1" localSheetId="83">'x-720'!$B$11</definedName>
    <definedName name="TABLE_GENDER_1" localSheetId="84">'x-721'!$B$11</definedName>
    <definedName name="TABLE_GENDER_1" localSheetId="85">'x-722'!$B$11</definedName>
    <definedName name="TABLE_GENDER_1" localSheetId="86">'x-724'!$B$11</definedName>
    <definedName name="TABLE_GENDER_1" localSheetId="87">'x-801'!$B$11</definedName>
    <definedName name="TABLE_GENDER_1" localSheetId="88">'x-802'!$B$11</definedName>
    <definedName name="TABLE_GENDER_1" localSheetId="89">'x-803'!$B$11</definedName>
    <definedName name="TABLE_GENDER_1" localSheetId="90">'x-804'!$B$11</definedName>
    <definedName name="TABLE_GENDER_1" localSheetId="91">'x-805'!$B$11</definedName>
    <definedName name="TABLE_GENDER_1" localSheetId="92">'x-806'!$B$11</definedName>
    <definedName name="TABLE_GENDER_1" localSheetId="93">'x-807'!$B$11</definedName>
    <definedName name="TABLE_GENDER_1" localSheetId="94">'x-808'!$B$11</definedName>
    <definedName name="TABLE_GENDER_1" localSheetId="95">'x-809'!$B$11</definedName>
    <definedName name="TABLE_GENDER_1" localSheetId="96">'x-810'!$B$11</definedName>
    <definedName name="TABLE_GENDER_1" localSheetId="97">'x-811'!$B$11</definedName>
    <definedName name="TABLE_GENDER_1" localSheetId="98">'x-812'!$B$11</definedName>
    <definedName name="TABLE_GENDER_1" localSheetId="99">'x-813'!$B$11</definedName>
    <definedName name="TABLE_GENDER_1" localSheetId="100">'x-814'!$B$11</definedName>
    <definedName name="TABLE_GENDER_1" localSheetId="101">'x-815'!$B$11</definedName>
    <definedName name="TABLE_GENDER_1" localSheetId="102">'x-816'!$B$11</definedName>
    <definedName name="TABLE_GENDER_1" localSheetId="103">'x-template'!$B$11</definedName>
    <definedName name="TABLE_GENDER_2" localSheetId="13">'x-204'!$I$11</definedName>
    <definedName name="TABLE_GENDER_2" localSheetId="34">'x-403'!$Q$11</definedName>
    <definedName name="TABLE_GENDER_2" localSheetId="35">'x-404'!$Q$11</definedName>
    <definedName name="TABLE_GENDER_2" localSheetId="40">'x-409'!$Q$11</definedName>
    <definedName name="TABLE_GENDER_2" localSheetId="41">'x-410'!$Q$11</definedName>
    <definedName name="TABLE_GENDER_2" localSheetId="46">'x-415'!$Q$11</definedName>
    <definedName name="TABLE_GENDER_2" localSheetId="93">'x-807'!$Q$11</definedName>
    <definedName name="TABLE_INFO_1" localSheetId="5">'x-101'!$A$6:$B$21</definedName>
    <definedName name="TABLE_INFO_1" localSheetId="6">'x-102'!$A$6:$B$21</definedName>
    <definedName name="TABLE_INFO_1" localSheetId="7">'x-103'!$A$6:$B$21</definedName>
    <definedName name="TABLE_INFO_1" localSheetId="8">'x-104'!$A$6:$B$21</definedName>
    <definedName name="TABLE_INFO_1" localSheetId="9">'x-105'!$A$6:$B$21</definedName>
    <definedName name="TABLE_INFO_1" localSheetId="10">'x-201'!$A$6:$B$21</definedName>
    <definedName name="TABLE_INFO_1" localSheetId="11">'x-202'!$A$6:$B$21</definedName>
    <definedName name="TABLE_INFO_1" localSheetId="12">'x-203'!$A$6:$B$21</definedName>
    <definedName name="TABLE_INFO_1" localSheetId="13">'x-204'!$A$6:$B$21</definedName>
    <definedName name="TABLE_INFO_1" localSheetId="14">'x-205'!$A$6:$B$21</definedName>
    <definedName name="TABLE_INFO_1" localSheetId="15">'x-206'!$A$6:$B$21</definedName>
    <definedName name="TABLE_INFO_1" localSheetId="16">'x-207'!$A$6:$B$21</definedName>
    <definedName name="TABLE_INFO_1" localSheetId="17">'x-208'!$A$6:$B$21</definedName>
    <definedName name="TABLE_INFO_1" localSheetId="18">'x-209'!$A$6:$B$21</definedName>
    <definedName name="TABLE_INFO_1" localSheetId="19">'x-213'!$A$6:$B$21</definedName>
    <definedName name="TABLE_INFO_1" localSheetId="20">'x-214'!$A$6:$B$21</definedName>
    <definedName name="TABLE_INFO_1" localSheetId="21">'x-215'!$A$6:$B$21</definedName>
    <definedName name="TABLE_INFO_1" localSheetId="22">'x-216'!$A$6:$B$21</definedName>
    <definedName name="TABLE_INFO_1" localSheetId="23">'x-217'!$A$6:$B$21</definedName>
    <definedName name="TABLE_INFO_1" localSheetId="24">'x-301'!$A$6:$B$21</definedName>
    <definedName name="TABLE_INFO_1" localSheetId="25">'x-302'!$A$6:$B$21</definedName>
    <definedName name="TABLE_INFO_1" localSheetId="26">'x-303'!$A$6:$B$21</definedName>
    <definedName name="TABLE_INFO_1" localSheetId="27">'x-304'!$A$6:$B$21</definedName>
    <definedName name="TABLE_INFO_1" localSheetId="28">'x-305'!$A$6:$B$21</definedName>
    <definedName name="TABLE_INFO_1" localSheetId="29">'x-306'!$A$6:$B$21</definedName>
    <definedName name="TABLE_INFO_1" localSheetId="30">'x-307'!$A$6:$B$21</definedName>
    <definedName name="TABLE_INFO_1" localSheetId="31">'x-308'!$A$6:$B$21</definedName>
    <definedName name="TABLE_INFO_1" localSheetId="32">'x-401'!$A$6:$B$21</definedName>
    <definedName name="TABLE_INFO_1" localSheetId="33">'x-402'!$A$6:$B$21</definedName>
    <definedName name="TABLE_INFO_1" localSheetId="34">'x-403'!$A$6:$B$21</definedName>
    <definedName name="TABLE_INFO_1" localSheetId="35">'x-404'!$A$6:$B$21</definedName>
    <definedName name="TABLE_INFO_1" localSheetId="36">'x-405'!$A$6:$B$21</definedName>
    <definedName name="TABLE_INFO_1" localSheetId="37">'x-406'!$A$6:$B$21</definedName>
    <definedName name="TABLE_INFO_1" localSheetId="38">'x-407'!$A$6:$B$21</definedName>
    <definedName name="TABLE_INFO_1" localSheetId="39">'x-408'!$A$6:$B$21</definedName>
    <definedName name="TABLE_INFO_1" localSheetId="40">'x-409'!$A$6:$B$21</definedName>
    <definedName name="TABLE_INFO_1" localSheetId="41">'x-410'!$A$6:$B$21</definedName>
    <definedName name="TABLE_INFO_1" localSheetId="42">'x-411'!$A$6:$B$21</definedName>
    <definedName name="TABLE_INFO_1" localSheetId="43">'x-412'!$A$6:$B$21</definedName>
    <definedName name="TABLE_INFO_1" localSheetId="44">'x-413'!$A$6:$B$21</definedName>
    <definedName name="TABLE_INFO_1" localSheetId="45">'x-414'!$A$6:$B$21</definedName>
    <definedName name="TABLE_INFO_1" localSheetId="46">'x-415'!$A$6:$B$21</definedName>
    <definedName name="TABLE_INFO_1" localSheetId="47">'x-416'!$A$6:$B$21</definedName>
    <definedName name="TABLE_INFO_1" localSheetId="48">'x-417'!$A$6:$B$21</definedName>
    <definedName name="TABLE_INFO_1" localSheetId="49">'x-418'!$A$6:$B$21</definedName>
    <definedName name="TABLE_INFO_1" localSheetId="50">'x-419'!$A$6:$B$21</definedName>
    <definedName name="TABLE_INFO_1" localSheetId="51">'x-420'!$A$6:$B$21</definedName>
    <definedName name="TABLE_INFO_1" localSheetId="52">'x-421'!$A$6:$B$21</definedName>
    <definedName name="TABLE_INFO_1" localSheetId="53">'x-422'!$A$6:$B$21</definedName>
    <definedName name="TABLE_INFO_1" localSheetId="54">'x-423'!$A$6:$B$21</definedName>
    <definedName name="TABLE_INFO_1" localSheetId="55">'x-501'!$A$6:$B$21</definedName>
    <definedName name="TABLE_INFO_1" localSheetId="56">'x-502'!$A$6:$B$21</definedName>
    <definedName name="TABLE_INFO_1" localSheetId="57">'x-503'!$A$6:$B$21</definedName>
    <definedName name="TABLE_INFO_1" localSheetId="58">'x-504'!$A$6:$B$21</definedName>
    <definedName name="TABLE_INFO_1" localSheetId="59">'x-505'!$A$6:$B$21</definedName>
    <definedName name="TABLE_INFO_1" localSheetId="60">'x-601'!$A$6:$B$21</definedName>
    <definedName name="TABLE_INFO_1" localSheetId="61">'x-602'!$A$6:$B$21</definedName>
    <definedName name="TABLE_INFO_1" localSheetId="62">'x-603'!$A$6:$B$21</definedName>
    <definedName name="TABLE_INFO_1" localSheetId="63">'x-604'!$A$6:$B$21</definedName>
    <definedName name="TABLE_INFO_1" localSheetId="64">'x-605'!$A$6:$B$21</definedName>
    <definedName name="TABLE_INFO_1" localSheetId="65">'x-606'!$A$6:$B$21</definedName>
    <definedName name="TABLE_INFO_1" localSheetId="66">'x-703'!$A$6:$B$21</definedName>
    <definedName name="TABLE_INFO_1" localSheetId="67">'x-704'!$A$6:$B$21</definedName>
    <definedName name="TABLE_INFO_1" localSheetId="68">'x-705'!$A$6:$B$21</definedName>
    <definedName name="TABLE_INFO_1" localSheetId="69">'x-706'!$A$6:$B$21</definedName>
    <definedName name="TABLE_INFO_1" localSheetId="70">'x-707'!$A$6:$B$21</definedName>
    <definedName name="TABLE_INFO_1" localSheetId="71">'x-708'!$A$6:$B$21</definedName>
    <definedName name="TABLE_INFO_1" localSheetId="72">'x-709'!$A$6:$B$21</definedName>
    <definedName name="TABLE_INFO_1" localSheetId="73">'x-710'!$A$6:$B$21</definedName>
    <definedName name="TABLE_INFO_1" localSheetId="74">'x-711'!$A$6:$B$21</definedName>
    <definedName name="TABLE_INFO_1" localSheetId="75">'x-712'!$A$6:$B$21</definedName>
    <definedName name="TABLE_INFO_1" localSheetId="76">'x-713'!$A$6:$B$21</definedName>
    <definedName name="TABLE_INFO_1" localSheetId="77">'x-714'!$A$6:$B$21</definedName>
    <definedName name="TABLE_INFO_1" localSheetId="78">'x-715'!$A$6:$B$21</definedName>
    <definedName name="TABLE_INFO_1" localSheetId="79">'x-716'!$A$6:$B$21</definedName>
    <definedName name="TABLE_INFO_1" localSheetId="80">'x-717'!$A$6:$B$21</definedName>
    <definedName name="TABLE_INFO_1" localSheetId="81">'x-718'!$A$6:$B$21</definedName>
    <definedName name="TABLE_INFO_1" localSheetId="82">'x-719'!$A$6:$B$21</definedName>
    <definedName name="TABLE_INFO_1" localSheetId="83">'x-720'!$A$6:$B$21</definedName>
    <definedName name="TABLE_INFO_1" localSheetId="84">'x-721'!$A$6:$B$21</definedName>
    <definedName name="TABLE_INFO_1" localSheetId="85">'x-722'!$A$6:$B$21</definedName>
    <definedName name="TABLE_INFO_1" localSheetId="86">'x-724'!$A$6:$B$21</definedName>
    <definedName name="TABLE_INFO_1" localSheetId="87">'x-801'!$A$6:$B$21</definedName>
    <definedName name="TABLE_INFO_1" localSheetId="88">'x-802'!$A$6:$B$21</definedName>
    <definedName name="TABLE_INFO_1" localSheetId="89">'x-803'!$A$6:$B$21</definedName>
    <definedName name="TABLE_INFO_1" localSheetId="90">'x-804'!$A$6:$B$21</definedName>
    <definedName name="TABLE_INFO_1" localSheetId="91">'x-805'!$A$6:$B$21</definedName>
    <definedName name="TABLE_INFO_1" localSheetId="92">'x-806'!$A$6:$B$21</definedName>
    <definedName name="TABLE_INFO_1" localSheetId="93">'x-807'!$A$6:$B$21</definedName>
    <definedName name="TABLE_INFO_1" localSheetId="94">'x-808'!$A$6:$B$21</definedName>
    <definedName name="TABLE_INFO_1" localSheetId="95">'x-809'!$A$6:$B$21</definedName>
    <definedName name="TABLE_INFO_1" localSheetId="96">'x-810'!$A$6:$B$21</definedName>
    <definedName name="TABLE_INFO_1" localSheetId="97">'x-811'!$A$6:$B$21</definedName>
    <definedName name="TABLE_INFO_1" localSheetId="98">'x-812'!$A$6:$B$21</definedName>
    <definedName name="TABLE_INFO_1" localSheetId="99">'x-813'!$A$6:$B$21</definedName>
    <definedName name="TABLE_INFO_1" localSheetId="100">'x-814'!$A$6:$B$21</definedName>
    <definedName name="TABLE_INFO_1" localSheetId="101">'x-815'!$A$6:$B$21</definedName>
    <definedName name="TABLE_INFO_1" localSheetId="102">'x-816'!$A$6:$B$21</definedName>
    <definedName name="TABLE_INFO_1" localSheetId="103">'x-template'!$A$6:$B$21</definedName>
    <definedName name="TABLE_INFO_2" localSheetId="13">'x-204'!$H$6:$I$21</definedName>
    <definedName name="TABLE_INFO_2" localSheetId="34">'x-403'!$P$6:$Q$21</definedName>
    <definedName name="TABLE_INFO_2" localSheetId="35">'x-404'!$P$6:$Q$21</definedName>
    <definedName name="TABLE_INFO_2" localSheetId="40">'x-409'!$P$6:$Q$21</definedName>
    <definedName name="TABLE_INFO_2" localSheetId="41">'x-410'!$P$6:$Q$21</definedName>
    <definedName name="TABLE_INFO_2" localSheetId="46">'x-415'!$P$6:$Q$21</definedName>
    <definedName name="TABLE_INFO_2" localSheetId="93">'x-807'!$P$6:$Q$21</definedName>
    <definedName name="TABLE_REFERENCE_1" localSheetId="5">'x-101'!$B$15</definedName>
    <definedName name="TABLE_REFERENCE_1" localSheetId="6">'x-102'!$B$15</definedName>
    <definedName name="TABLE_REFERENCE_1" localSheetId="7">'x-103'!$B$15</definedName>
    <definedName name="TABLE_REFERENCE_1" localSheetId="8">'x-104'!$B$15</definedName>
    <definedName name="TABLE_REFERENCE_1" localSheetId="9">'x-105'!$B$15</definedName>
    <definedName name="TABLE_REFERENCE_1" localSheetId="10">'x-201'!$B$15</definedName>
    <definedName name="TABLE_REFERENCE_1" localSheetId="11">'x-202'!$B$15</definedName>
    <definedName name="TABLE_REFERENCE_1" localSheetId="12">'x-203'!$B$15</definedName>
    <definedName name="TABLE_REFERENCE_1" localSheetId="13">'x-204'!$B$15</definedName>
    <definedName name="TABLE_REFERENCE_1" localSheetId="14">'x-205'!$B$15</definedName>
    <definedName name="TABLE_REFERENCE_1" localSheetId="15">'x-206'!$B$15</definedName>
    <definedName name="TABLE_REFERENCE_1" localSheetId="16">'x-207'!$B$15</definedName>
    <definedName name="TABLE_REFERENCE_1" localSheetId="17">'x-208'!$B$15</definedName>
    <definedName name="TABLE_REFERENCE_1" localSheetId="18">'x-209'!$B$15</definedName>
    <definedName name="TABLE_REFERENCE_1" localSheetId="19">'x-213'!$B$15</definedName>
    <definedName name="TABLE_REFERENCE_1" localSheetId="20">'x-214'!$B$15</definedName>
    <definedName name="TABLE_REFERENCE_1" localSheetId="21">'x-215'!$B$15</definedName>
    <definedName name="TABLE_REFERENCE_1" localSheetId="22">'x-216'!$B$15</definedName>
    <definedName name="TABLE_REFERENCE_1" localSheetId="23">'x-217'!$B$15</definedName>
    <definedName name="TABLE_REFERENCE_1" localSheetId="24">'x-301'!$B$15</definedName>
    <definedName name="TABLE_REFERENCE_1" localSheetId="25">'x-302'!$B$15</definedName>
    <definedName name="TABLE_REFERENCE_1" localSheetId="26">'x-303'!$B$15</definedName>
    <definedName name="TABLE_REFERENCE_1" localSheetId="27">'x-304'!$B$15</definedName>
    <definedName name="TABLE_REFERENCE_1" localSheetId="28">'x-305'!$B$15</definedName>
    <definedName name="TABLE_REFERENCE_1" localSheetId="29">'x-306'!$B$15</definedName>
    <definedName name="TABLE_REFERENCE_1" localSheetId="30">'x-307'!$B$15</definedName>
    <definedName name="TABLE_REFERENCE_1" localSheetId="31">'x-308'!$B$15</definedName>
    <definedName name="TABLE_REFERENCE_1" localSheetId="32">'x-401'!$B$15</definedName>
    <definedName name="TABLE_REFERENCE_1" localSheetId="33">'x-402'!$B$15</definedName>
    <definedName name="TABLE_REFERENCE_1" localSheetId="34">'x-403'!$B$15</definedName>
    <definedName name="TABLE_REFERENCE_1" localSheetId="35">'x-404'!$B$15</definedName>
    <definedName name="TABLE_REFERENCE_1" localSheetId="36">'x-405'!$B$15</definedName>
    <definedName name="TABLE_REFERENCE_1" localSheetId="37">'x-406'!$B$15</definedName>
    <definedName name="TABLE_REFERENCE_1" localSheetId="38">'x-407'!$B$15</definedName>
    <definedName name="TABLE_REFERENCE_1" localSheetId="39">'x-408'!$B$15</definedName>
    <definedName name="TABLE_REFERENCE_1" localSheetId="40">'x-409'!$B$15</definedName>
    <definedName name="TABLE_REFERENCE_1" localSheetId="41">'x-410'!$B$15</definedName>
    <definedName name="TABLE_REFERENCE_1" localSheetId="42">'x-411'!$B$15</definedName>
    <definedName name="TABLE_REFERENCE_1" localSheetId="43">'x-412'!$B$15</definedName>
    <definedName name="TABLE_REFERENCE_1" localSheetId="44">'x-413'!$B$15</definedName>
    <definedName name="TABLE_REFERENCE_1" localSheetId="45">'x-414'!$B$15</definedName>
    <definedName name="TABLE_REFERENCE_1" localSheetId="46">'x-415'!$B$15</definedName>
    <definedName name="TABLE_REFERENCE_1" localSheetId="47">'x-416'!$B$15</definedName>
    <definedName name="TABLE_REFERENCE_1" localSheetId="48">'x-417'!$B$15</definedName>
    <definedName name="TABLE_REFERENCE_1" localSheetId="49">'x-418'!$B$15</definedName>
    <definedName name="TABLE_REFERENCE_1" localSheetId="50">'x-419'!$B$15</definedName>
    <definedName name="TABLE_REFERENCE_1" localSheetId="51">'x-420'!$B$15</definedName>
    <definedName name="TABLE_REFERENCE_1" localSheetId="52">'x-421'!$B$15</definedName>
    <definedName name="TABLE_REFERENCE_1" localSheetId="53">'x-422'!$B$15</definedName>
    <definedName name="TABLE_REFERENCE_1" localSheetId="54">'x-423'!$B$15</definedName>
    <definedName name="TABLE_REFERENCE_1" localSheetId="55">'x-501'!$B$15</definedName>
    <definedName name="TABLE_REFERENCE_1" localSheetId="56">'x-502'!$B$15</definedName>
    <definedName name="TABLE_REFERENCE_1" localSheetId="57">'x-503'!$B$15</definedName>
    <definedName name="TABLE_REFERENCE_1" localSheetId="58">'x-504'!$B$15</definedName>
    <definedName name="TABLE_REFERENCE_1" localSheetId="59">'x-505'!$B$15</definedName>
    <definedName name="TABLE_REFERENCE_1" localSheetId="60">'x-601'!$B$15</definedName>
    <definedName name="TABLE_REFERENCE_1" localSheetId="61">'x-602'!$B$15</definedName>
    <definedName name="TABLE_REFERENCE_1" localSheetId="62">'x-603'!$B$15</definedName>
    <definedName name="TABLE_REFERENCE_1" localSheetId="63">'x-604'!$B$15</definedName>
    <definedName name="TABLE_REFERENCE_1" localSheetId="64">'x-605'!$B$15</definedName>
    <definedName name="TABLE_REFERENCE_1" localSheetId="65">'x-606'!$B$15</definedName>
    <definedName name="TABLE_REFERENCE_1" localSheetId="66">'x-703'!$B$15</definedName>
    <definedName name="TABLE_REFERENCE_1" localSheetId="67">'x-704'!$B$15</definedName>
    <definedName name="TABLE_REFERENCE_1" localSheetId="68">'x-705'!$B$15</definedName>
    <definedName name="TABLE_REFERENCE_1" localSheetId="69">'x-706'!$B$15</definedName>
    <definedName name="TABLE_REFERENCE_1" localSheetId="70">'x-707'!$B$15</definedName>
    <definedName name="TABLE_REFERENCE_1" localSheetId="71">'x-708'!$B$15</definedName>
    <definedName name="TABLE_REFERENCE_1" localSheetId="72">'x-709'!$B$15</definedName>
    <definedName name="TABLE_REFERENCE_1" localSheetId="73">'x-710'!$B$15</definedName>
    <definedName name="TABLE_REFERENCE_1" localSheetId="74">'x-711'!$B$15</definedName>
    <definedName name="TABLE_REFERENCE_1" localSheetId="75">'x-712'!$B$15</definedName>
    <definedName name="TABLE_REFERENCE_1" localSheetId="76">'x-713'!$B$15</definedName>
    <definedName name="TABLE_REFERENCE_1" localSheetId="77">'x-714'!$B$15</definedName>
    <definedName name="TABLE_REFERENCE_1" localSheetId="78">'x-715'!$B$15</definedName>
    <definedName name="TABLE_REFERENCE_1" localSheetId="79">'x-716'!$B$15</definedName>
    <definedName name="TABLE_REFERENCE_1" localSheetId="80">'x-717'!$B$15</definedName>
    <definedName name="TABLE_REFERENCE_1" localSheetId="81">'x-718'!$B$15</definedName>
    <definedName name="TABLE_REFERENCE_1" localSheetId="82">'x-719'!$B$15</definedName>
    <definedName name="TABLE_REFERENCE_1" localSheetId="83">'x-720'!$B$15</definedName>
    <definedName name="TABLE_REFERENCE_1" localSheetId="84">'x-721'!$B$15</definedName>
    <definedName name="TABLE_REFERENCE_1" localSheetId="85">'x-722'!$B$15</definedName>
    <definedName name="TABLE_REFERENCE_1" localSheetId="86">'x-724'!$B$15</definedName>
    <definedName name="TABLE_REFERENCE_1" localSheetId="87">'x-801'!$B$15</definedName>
    <definedName name="TABLE_REFERENCE_1" localSheetId="88">'x-802'!$B$15</definedName>
    <definedName name="TABLE_REFERENCE_1" localSheetId="89">'x-803'!$B$15</definedName>
    <definedName name="TABLE_REFERENCE_1" localSheetId="90">'x-804'!$B$15</definedName>
    <definedName name="TABLE_REFERENCE_1" localSheetId="91">'x-805'!$B$15</definedName>
    <definedName name="TABLE_REFERENCE_1" localSheetId="92">'x-806'!$B$15</definedName>
    <definedName name="TABLE_REFERENCE_1" localSheetId="93">'x-807'!$B$15</definedName>
    <definedName name="TABLE_REFERENCE_1" localSheetId="94">'x-808'!$B$15</definedName>
    <definedName name="TABLE_REFERENCE_1" localSheetId="95">'x-809'!$B$15</definedName>
    <definedName name="TABLE_REFERENCE_1" localSheetId="96">'x-810'!$B$15</definedName>
    <definedName name="TABLE_REFERENCE_1" localSheetId="97">'x-811'!$B$15</definedName>
    <definedName name="TABLE_REFERENCE_1" localSheetId="98">'x-812'!$B$15</definedName>
    <definedName name="TABLE_REFERENCE_1" localSheetId="99">'x-813'!$B$15</definedName>
    <definedName name="TABLE_REFERENCE_1" localSheetId="100">'x-814'!$B$15</definedName>
    <definedName name="TABLE_REFERENCE_1" localSheetId="101">'x-815'!$B$15</definedName>
    <definedName name="TABLE_REFERENCE_1" localSheetId="102">'x-816'!$B$15</definedName>
    <definedName name="TABLE_REFERENCE_1" localSheetId="103">'x-template'!$B$15</definedName>
    <definedName name="TABLE_REFERENCE_2" localSheetId="13">'x-204'!$I$15</definedName>
    <definedName name="TABLE_REFERENCE_2" localSheetId="34">'x-403'!$Q$15</definedName>
    <definedName name="TABLE_REFERENCE_2" localSheetId="35">'x-404'!$Q$15</definedName>
    <definedName name="TABLE_REFERENCE_2" localSheetId="40">'x-409'!$Q$15</definedName>
    <definedName name="TABLE_REFERENCE_2" localSheetId="41">'x-410'!$Q$15</definedName>
    <definedName name="TABLE_REFERENCE_2" localSheetId="46">'x-415'!$Q$15</definedName>
    <definedName name="TABLE_REFERENCE_2" localSheetId="93">'x-807'!$Q$15</definedName>
    <definedName name="TABLE_REFERENCE_GUIDANCE_1" localSheetId="5">'x-101'!$B$16</definedName>
    <definedName name="TABLE_REFERENCE_GUIDANCE_1" localSheetId="6">'x-102'!$B$16</definedName>
    <definedName name="TABLE_REFERENCE_GUIDANCE_1" localSheetId="7">'x-103'!$B$16</definedName>
    <definedName name="TABLE_REFERENCE_GUIDANCE_1" localSheetId="8">'x-104'!$B$16</definedName>
    <definedName name="TABLE_REFERENCE_GUIDANCE_1" localSheetId="9">'x-105'!$B$16</definedName>
    <definedName name="TABLE_REFERENCE_GUIDANCE_1" localSheetId="10">'x-201'!$B$16</definedName>
    <definedName name="TABLE_REFERENCE_GUIDANCE_1" localSheetId="11">'x-202'!$B$16</definedName>
    <definedName name="TABLE_REFERENCE_GUIDANCE_1" localSheetId="12">'x-203'!$B$16</definedName>
    <definedName name="TABLE_REFERENCE_GUIDANCE_1" localSheetId="13">'x-204'!$B$16</definedName>
    <definedName name="TABLE_REFERENCE_GUIDANCE_1" localSheetId="14">'x-205'!$B$16</definedName>
    <definedName name="TABLE_REFERENCE_GUIDANCE_1" localSheetId="15">'x-206'!$B$16</definedName>
    <definedName name="TABLE_REFERENCE_GUIDANCE_1" localSheetId="16">'x-207'!$B$16</definedName>
    <definedName name="TABLE_REFERENCE_GUIDANCE_1" localSheetId="17">'x-208'!$B$16</definedName>
    <definedName name="TABLE_REFERENCE_GUIDANCE_1" localSheetId="18">'x-209'!$B$16</definedName>
    <definedName name="TABLE_REFERENCE_GUIDANCE_1" localSheetId="19">'x-213'!$B$16</definedName>
    <definedName name="TABLE_REFERENCE_GUIDANCE_1" localSheetId="20">'x-214'!$B$16</definedName>
    <definedName name="TABLE_REFERENCE_GUIDANCE_1" localSheetId="21">'x-215'!$B$16</definedName>
    <definedName name="TABLE_REFERENCE_GUIDANCE_1" localSheetId="22">'x-216'!$B$16</definedName>
    <definedName name="TABLE_REFERENCE_GUIDANCE_1" localSheetId="23">'x-217'!$B$16</definedName>
    <definedName name="TABLE_REFERENCE_GUIDANCE_1" localSheetId="24">'x-301'!$B$16</definedName>
    <definedName name="TABLE_REFERENCE_GUIDANCE_1" localSheetId="25">'x-302'!$B$16</definedName>
    <definedName name="TABLE_REFERENCE_GUIDANCE_1" localSheetId="26">'x-303'!$B$16</definedName>
    <definedName name="TABLE_REFERENCE_GUIDANCE_1" localSheetId="27">'x-304'!$B$16</definedName>
    <definedName name="TABLE_REFERENCE_GUIDANCE_1" localSheetId="28">'x-305'!$B$16</definedName>
    <definedName name="TABLE_REFERENCE_GUIDANCE_1" localSheetId="29">'x-306'!$B$16</definedName>
    <definedName name="TABLE_REFERENCE_GUIDANCE_1" localSheetId="30">'x-307'!$B$16</definedName>
    <definedName name="TABLE_REFERENCE_GUIDANCE_1" localSheetId="31">'x-308'!$B$16</definedName>
    <definedName name="TABLE_REFERENCE_GUIDANCE_1" localSheetId="32">'x-401'!$B$16</definedName>
    <definedName name="TABLE_REFERENCE_GUIDANCE_1" localSheetId="33">'x-402'!$B$16</definedName>
    <definedName name="TABLE_REFERENCE_GUIDANCE_1" localSheetId="34">'x-403'!$B$16</definedName>
    <definedName name="TABLE_REFERENCE_GUIDANCE_1" localSheetId="35">'x-404'!$B$16</definedName>
    <definedName name="TABLE_REFERENCE_GUIDANCE_1" localSheetId="36">'x-405'!$B$16</definedName>
    <definedName name="TABLE_REFERENCE_GUIDANCE_1" localSheetId="37">'x-406'!$B$16</definedName>
    <definedName name="TABLE_REFERENCE_GUIDANCE_1" localSheetId="38">'x-407'!$B$16</definedName>
    <definedName name="TABLE_REFERENCE_GUIDANCE_1" localSheetId="39">'x-408'!$B$16</definedName>
    <definedName name="TABLE_REFERENCE_GUIDANCE_1" localSheetId="40">'x-409'!$B$16</definedName>
    <definedName name="TABLE_REFERENCE_GUIDANCE_1" localSheetId="41">'x-410'!$B$16</definedName>
    <definedName name="TABLE_REFERENCE_GUIDANCE_1" localSheetId="42">'x-411'!$B$16</definedName>
    <definedName name="TABLE_REFERENCE_GUIDANCE_1" localSheetId="43">'x-412'!$B$16</definedName>
    <definedName name="TABLE_REFERENCE_GUIDANCE_1" localSheetId="44">'x-413'!$B$16</definedName>
    <definedName name="TABLE_REFERENCE_GUIDANCE_1" localSheetId="45">'x-414'!$B$16</definedName>
    <definedName name="TABLE_REFERENCE_GUIDANCE_1" localSheetId="46">'x-415'!$B$16</definedName>
    <definedName name="TABLE_REFERENCE_GUIDANCE_1" localSheetId="47">'x-416'!$B$16</definedName>
    <definedName name="TABLE_REFERENCE_GUIDANCE_1" localSheetId="48">'x-417'!$B$16</definedName>
    <definedName name="TABLE_REFERENCE_GUIDANCE_1" localSheetId="49">'x-418'!$B$16</definedName>
    <definedName name="TABLE_REFERENCE_GUIDANCE_1" localSheetId="50">'x-419'!$B$16</definedName>
    <definedName name="TABLE_REFERENCE_GUIDANCE_1" localSheetId="51">'x-420'!$B$16</definedName>
    <definedName name="TABLE_REFERENCE_GUIDANCE_1" localSheetId="52">'x-421'!$B$16</definedName>
    <definedName name="TABLE_REFERENCE_GUIDANCE_1" localSheetId="53">'x-422'!$B$16</definedName>
    <definedName name="TABLE_REFERENCE_GUIDANCE_1" localSheetId="54">'x-423'!$B$16</definedName>
    <definedName name="TABLE_REFERENCE_GUIDANCE_1" localSheetId="55">'x-501'!$B$16</definedName>
    <definedName name="TABLE_REFERENCE_GUIDANCE_1" localSheetId="56">'x-502'!$B$16</definedName>
    <definedName name="TABLE_REFERENCE_GUIDANCE_1" localSheetId="57">'x-503'!$B$16</definedName>
    <definedName name="TABLE_REFERENCE_GUIDANCE_1" localSheetId="58">'x-504'!$B$16</definedName>
    <definedName name="TABLE_REFERENCE_GUIDANCE_1" localSheetId="59">'x-505'!$B$16</definedName>
    <definedName name="TABLE_REFERENCE_GUIDANCE_1" localSheetId="60">'x-601'!$B$16</definedName>
    <definedName name="TABLE_REFERENCE_GUIDANCE_1" localSheetId="61">'x-602'!$B$16</definedName>
    <definedName name="TABLE_REFERENCE_GUIDANCE_1" localSheetId="62">'x-603'!$B$16</definedName>
    <definedName name="TABLE_REFERENCE_GUIDANCE_1" localSheetId="63">'x-604'!$B$16</definedName>
    <definedName name="TABLE_REFERENCE_GUIDANCE_1" localSheetId="64">'x-605'!$B$16</definedName>
    <definedName name="TABLE_REFERENCE_GUIDANCE_1" localSheetId="65">'x-606'!$B$16</definedName>
    <definedName name="TABLE_REFERENCE_GUIDANCE_1" localSheetId="66">'x-703'!$B$16</definedName>
    <definedName name="TABLE_REFERENCE_GUIDANCE_1" localSheetId="67">'x-704'!$B$16</definedName>
    <definedName name="TABLE_REFERENCE_GUIDANCE_1" localSheetId="68">'x-705'!$B$16</definedName>
    <definedName name="TABLE_REFERENCE_GUIDANCE_1" localSheetId="69">'x-706'!$B$16</definedName>
    <definedName name="TABLE_REFERENCE_GUIDANCE_1" localSheetId="70">'x-707'!$B$16</definedName>
    <definedName name="TABLE_REFERENCE_GUIDANCE_1" localSheetId="71">'x-708'!$B$16</definedName>
    <definedName name="TABLE_REFERENCE_GUIDANCE_1" localSheetId="72">'x-709'!$B$16</definedName>
    <definedName name="TABLE_REFERENCE_GUIDANCE_1" localSheetId="73">'x-710'!$B$16</definedName>
    <definedName name="TABLE_REFERENCE_GUIDANCE_1" localSheetId="74">'x-711'!$B$16</definedName>
    <definedName name="TABLE_REFERENCE_GUIDANCE_1" localSheetId="75">'x-712'!$B$16</definedName>
    <definedName name="TABLE_REFERENCE_GUIDANCE_1" localSheetId="76">'x-713'!$B$16</definedName>
    <definedName name="TABLE_REFERENCE_GUIDANCE_1" localSheetId="77">'x-714'!$B$16</definedName>
    <definedName name="TABLE_REFERENCE_GUIDANCE_1" localSheetId="78">'x-715'!$B$16</definedName>
    <definedName name="TABLE_REFERENCE_GUIDANCE_1" localSheetId="79">'x-716'!$B$16</definedName>
    <definedName name="TABLE_REFERENCE_GUIDANCE_1" localSheetId="80">'x-717'!$B$16</definedName>
    <definedName name="TABLE_REFERENCE_GUIDANCE_1" localSheetId="81">'x-718'!$B$16</definedName>
    <definedName name="TABLE_REFERENCE_GUIDANCE_1" localSheetId="82">'x-719'!$B$16</definedName>
    <definedName name="TABLE_REFERENCE_GUIDANCE_1" localSheetId="83">'x-720'!$B$16</definedName>
    <definedName name="TABLE_REFERENCE_GUIDANCE_1" localSheetId="84">'x-721'!$B$16</definedName>
    <definedName name="TABLE_REFERENCE_GUIDANCE_1" localSheetId="85">'x-722'!$B$16</definedName>
    <definedName name="TABLE_REFERENCE_GUIDANCE_1" localSheetId="86">'x-724'!$B$16</definedName>
    <definedName name="TABLE_REFERENCE_GUIDANCE_1" localSheetId="87">'x-801'!$B$16</definedName>
    <definedName name="TABLE_REFERENCE_GUIDANCE_1" localSheetId="88">'x-802'!$B$16</definedName>
    <definedName name="TABLE_REFERENCE_GUIDANCE_1" localSheetId="89">'x-803'!$B$16</definedName>
    <definedName name="TABLE_REFERENCE_GUIDANCE_1" localSheetId="90">'x-804'!$B$16</definedName>
    <definedName name="TABLE_REFERENCE_GUIDANCE_1" localSheetId="91">'x-805'!$B$16</definedName>
    <definedName name="TABLE_REFERENCE_GUIDANCE_1" localSheetId="92">'x-806'!$B$16</definedName>
    <definedName name="TABLE_REFERENCE_GUIDANCE_1" localSheetId="93">'x-807'!$B$16</definedName>
    <definedName name="TABLE_REFERENCE_GUIDANCE_1" localSheetId="94">'x-808'!$B$16</definedName>
    <definedName name="TABLE_REFERENCE_GUIDANCE_1" localSheetId="95">'x-809'!$B$16</definedName>
    <definedName name="TABLE_REFERENCE_GUIDANCE_1" localSheetId="96">'x-810'!$B$16</definedName>
    <definedName name="TABLE_REFERENCE_GUIDANCE_1" localSheetId="97">'x-811'!$B$16</definedName>
    <definedName name="TABLE_REFERENCE_GUIDANCE_1" localSheetId="98">'x-812'!$B$16</definedName>
    <definedName name="TABLE_REFERENCE_GUIDANCE_1" localSheetId="99">'x-813'!$B$16</definedName>
    <definedName name="TABLE_REFERENCE_GUIDANCE_1" localSheetId="100">'x-814'!$B$16</definedName>
    <definedName name="TABLE_REFERENCE_GUIDANCE_1" localSheetId="101">'x-815'!$B$16</definedName>
    <definedName name="TABLE_REFERENCE_GUIDANCE_1" localSheetId="102">'x-816'!$B$16</definedName>
    <definedName name="TABLE_REFERENCE_GUIDANCE_1" localSheetId="103">'x-template'!$B$16</definedName>
    <definedName name="TABLE_REFERENCE_GUIDANCE_2" localSheetId="13">'x-204'!$I$16</definedName>
    <definedName name="TABLE_REFERENCE_GUIDANCE_2" localSheetId="34">'x-403'!$Q$16</definedName>
    <definedName name="TABLE_REFERENCE_GUIDANCE_2" localSheetId="35">'x-404'!$Q$16</definedName>
    <definedName name="TABLE_REFERENCE_GUIDANCE_2" localSheetId="40">'x-409'!$Q$16</definedName>
    <definedName name="TABLE_REFERENCE_GUIDANCE_2" localSheetId="41">'x-410'!$Q$16</definedName>
    <definedName name="TABLE_REFERENCE_GUIDANCE_2" localSheetId="46">'x-415'!$Q$16</definedName>
    <definedName name="TABLE_REFERENCE_GUIDANCE_2" localSheetId="93">'x-807'!$Q$16</definedName>
    <definedName name="TABLE_RELATED_1" localSheetId="5">'x-101'!$B$17</definedName>
    <definedName name="TABLE_RELATED_1" localSheetId="6">'x-102'!$B$17</definedName>
    <definedName name="TABLE_RELATED_1" localSheetId="7">'x-103'!$B$17</definedName>
    <definedName name="TABLE_RELATED_1" localSheetId="8">'x-104'!$B$17</definedName>
    <definedName name="TABLE_RELATED_1" localSheetId="9">'x-105'!$B$17</definedName>
    <definedName name="TABLE_RELATED_1" localSheetId="10">'x-201'!$B$17</definedName>
    <definedName name="TABLE_RELATED_1" localSheetId="11">'x-202'!$B$17</definedName>
    <definedName name="TABLE_RELATED_1" localSheetId="12">'x-203'!$B$17</definedName>
    <definedName name="TABLE_RELATED_1" localSheetId="13">'x-204'!$B$17</definedName>
    <definedName name="TABLE_RELATED_1" localSheetId="14">'x-205'!$B$17</definedName>
    <definedName name="TABLE_RELATED_1" localSheetId="15">'x-206'!$B$17</definedName>
    <definedName name="TABLE_RELATED_1" localSheetId="16">'x-207'!$B$17</definedName>
    <definedName name="TABLE_RELATED_1" localSheetId="17">'x-208'!$B$17</definedName>
    <definedName name="TABLE_RELATED_1" localSheetId="18">'x-209'!$B$17</definedName>
    <definedName name="TABLE_RELATED_1" localSheetId="19">'x-213'!$B$17</definedName>
    <definedName name="TABLE_RELATED_1" localSheetId="20">'x-214'!$B$17</definedName>
    <definedName name="TABLE_RELATED_1" localSheetId="21">'x-215'!$B$17</definedName>
    <definedName name="TABLE_RELATED_1" localSheetId="22">'x-216'!$B$17</definedName>
    <definedName name="TABLE_RELATED_1" localSheetId="23">'x-217'!$B$17</definedName>
    <definedName name="TABLE_RELATED_1" localSheetId="24">'x-301'!$B$17</definedName>
    <definedName name="TABLE_RELATED_1" localSheetId="25">'x-302'!$B$17</definedName>
    <definedName name="TABLE_RELATED_1" localSheetId="26">'x-303'!$B$17</definedName>
    <definedName name="TABLE_RELATED_1" localSheetId="27">'x-304'!$B$17</definedName>
    <definedName name="TABLE_RELATED_1" localSheetId="28">'x-305'!$B$17</definedName>
    <definedName name="TABLE_RELATED_1" localSheetId="29">'x-306'!$B$17</definedName>
    <definedName name="TABLE_RELATED_1" localSheetId="30">'x-307'!$B$17</definedName>
    <definedName name="TABLE_RELATED_1" localSheetId="31">'x-308'!$B$17</definedName>
    <definedName name="TABLE_RELATED_1" localSheetId="32">'x-401'!$B$17</definedName>
    <definedName name="TABLE_RELATED_1" localSheetId="33">'x-402'!$B$17</definedName>
    <definedName name="TABLE_RELATED_1" localSheetId="34">'x-403'!$B$17</definedName>
    <definedName name="TABLE_RELATED_1" localSheetId="35">'x-404'!$B$17</definedName>
    <definedName name="TABLE_RELATED_1" localSheetId="36">'x-405'!$B$17</definedName>
    <definedName name="TABLE_RELATED_1" localSheetId="37">'x-406'!$B$17</definedName>
    <definedName name="TABLE_RELATED_1" localSheetId="38">'x-407'!$B$17</definedName>
    <definedName name="TABLE_RELATED_1" localSheetId="39">'x-408'!$B$17</definedName>
    <definedName name="TABLE_RELATED_1" localSheetId="40">'x-409'!$B$17</definedName>
    <definedName name="TABLE_RELATED_1" localSheetId="41">'x-410'!$B$17</definedName>
    <definedName name="TABLE_RELATED_1" localSheetId="42">'x-411'!$B$17</definedName>
    <definedName name="TABLE_RELATED_1" localSheetId="43">'x-412'!$B$17</definedName>
    <definedName name="TABLE_RELATED_1" localSheetId="44">'x-413'!$B$17</definedName>
    <definedName name="TABLE_RELATED_1" localSheetId="45">'x-414'!$B$17</definedName>
    <definedName name="TABLE_RELATED_1" localSheetId="46">'x-415'!$B$17</definedName>
    <definedName name="TABLE_RELATED_1" localSheetId="47">'x-416'!$B$17</definedName>
    <definedName name="TABLE_RELATED_1" localSheetId="48">'x-417'!$B$17</definedName>
    <definedName name="TABLE_RELATED_1" localSheetId="49">'x-418'!$B$17</definedName>
    <definedName name="TABLE_RELATED_1" localSheetId="50">'x-419'!$B$17</definedName>
    <definedName name="TABLE_RELATED_1" localSheetId="51">'x-420'!$B$17</definedName>
    <definedName name="TABLE_RELATED_1" localSheetId="52">'x-421'!$B$17</definedName>
    <definedName name="TABLE_RELATED_1" localSheetId="53">'x-422'!$B$17</definedName>
    <definedName name="TABLE_RELATED_1" localSheetId="54">'x-423'!$B$17</definedName>
    <definedName name="TABLE_RELATED_1" localSheetId="55">'x-501'!$B$17</definedName>
    <definedName name="TABLE_RELATED_1" localSheetId="56">'x-502'!$B$17</definedName>
    <definedName name="TABLE_RELATED_1" localSheetId="57">'x-503'!$B$17</definedName>
    <definedName name="TABLE_RELATED_1" localSheetId="58">'x-504'!$B$17</definedName>
    <definedName name="TABLE_RELATED_1" localSheetId="59">'x-505'!$B$17</definedName>
    <definedName name="TABLE_RELATED_1" localSheetId="60">'x-601'!$B$17</definedName>
    <definedName name="TABLE_RELATED_1" localSheetId="61">'x-602'!$B$17</definedName>
    <definedName name="TABLE_RELATED_1" localSheetId="62">'x-603'!$B$17</definedName>
    <definedName name="TABLE_RELATED_1" localSheetId="63">'x-604'!$B$17</definedName>
    <definedName name="TABLE_RELATED_1" localSheetId="64">'x-605'!$B$17</definedName>
    <definedName name="TABLE_RELATED_1" localSheetId="65">'x-606'!$B$17</definedName>
    <definedName name="TABLE_RELATED_1" localSheetId="66">'x-703'!$B$17</definedName>
    <definedName name="TABLE_RELATED_1" localSheetId="67">'x-704'!$B$17</definedName>
    <definedName name="TABLE_RELATED_1" localSheetId="68">'x-705'!$B$17</definedName>
    <definedName name="TABLE_RELATED_1" localSheetId="69">'x-706'!$B$17</definedName>
    <definedName name="TABLE_RELATED_1" localSheetId="70">'x-707'!$B$17</definedName>
    <definedName name="TABLE_RELATED_1" localSheetId="71">'x-708'!$B$17</definedName>
    <definedName name="TABLE_RELATED_1" localSheetId="72">'x-709'!$B$17</definedName>
    <definedName name="TABLE_RELATED_1" localSheetId="73">'x-710'!$B$17</definedName>
    <definedName name="TABLE_RELATED_1" localSheetId="74">'x-711'!$B$17</definedName>
    <definedName name="TABLE_RELATED_1" localSheetId="75">'x-712'!$B$17</definedName>
    <definedName name="TABLE_RELATED_1" localSheetId="76">'x-713'!$B$17</definedName>
    <definedName name="TABLE_RELATED_1" localSheetId="77">'x-714'!$B$17</definedName>
    <definedName name="TABLE_RELATED_1" localSheetId="78">'x-715'!$B$17</definedName>
    <definedName name="TABLE_RELATED_1" localSheetId="79">'x-716'!$B$17</definedName>
    <definedName name="TABLE_RELATED_1" localSheetId="80">'x-717'!$B$17</definedName>
    <definedName name="TABLE_RELATED_1" localSheetId="81">'x-718'!$B$17</definedName>
    <definedName name="TABLE_RELATED_1" localSheetId="82">'x-719'!$B$17</definedName>
    <definedName name="TABLE_RELATED_1" localSheetId="83">'x-720'!$B$17</definedName>
    <definedName name="TABLE_RELATED_1" localSheetId="84">'x-721'!$B$17</definedName>
    <definedName name="TABLE_RELATED_1" localSheetId="85">'x-722'!$B$17</definedName>
    <definedName name="TABLE_RELATED_1" localSheetId="86">'x-724'!$B$17</definedName>
    <definedName name="TABLE_RELATED_1" localSheetId="87">'x-801'!$B$17</definedName>
    <definedName name="TABLE_RELATED_1" localSheetId="88">'x-802'!$B$17</definedName>
    <definedName name="TABLE_RELATED_1" localSheetId="89">'x-803'!$B$17</definedName>
    <definedName name="TABLE_RELATED_1" localSheetId="90">'x-804'!$B$17</definedName>
    <definedName name="TABLE_RELATED_1" localSheetId="91">'x-805'!$B$17</definedName>
    <definedName name="TABLE_RELATED_1" localSheetId="92">'x-806'!$B$17</definedName>
    <definedName name="TABLE_RELATED_1" localSheetId="93">'x-807'!$B$17</definedName>
    <definedName name="TABLE_RELATED_1" localSheetId="94">'x-808'!$B$17</definedName>
    <definedName name="TABLE_RELATED_1" localSheetId="95">'x-809'!$B$17</definedName>
    <definedName name="TABLE_RELATED_1" localSheetId="96">'x-810'!$B$17</definedName>
    <definedName name="TABLE_RELATED_1" localSheetId="97">'x-811'!$B$17</definedName>
    <definedName name="TABLE_RELATED_1" localSheetId="98">'x-812'!$B$17</definedName>
    <definedName name="TABLE_RELATED_1" localSheetId="99">'x-813'!$B$17</definedName>
    <definedName name="TABLE_RELATED_1" localSheetId="100">'x-814'!$B$17</definedName>
    <definedName name="TABLE_RELATED_1" localSheetId="101">'x-815'!$B$17</definedName>
    <definedName name="TABLE_RELATED_1" localSheetId="102">'x-816'!$B$17</definedName>
    <definedName name="TABLE_RELATED_1" localSheetId="103">'x-template'!$B$17</definedName>
    <definedName name="TABLE_RELATED_2" localSheetId="13">'x-204'!$I$17</definedName>
    <definedName name="TABLE_RELATED_2" localSheetId="34">'x-403'!$Q$17</definedName>
    <definedName name="TABLE_RELATED_2" localSheetId="35">'x-404'!$Q$17</definedName>
    <definedName name="TABLE_RELATED_2" localSheetId="40">'x-409'!$Q$17</definedName>
    <definedName name="TABLE_RELATED_2" localSheetId="41">'x-410'!$Q$17</definedName>
    <definedName name="TABLE_RELATED_2" localSheetId="46">'x-415'!$Q$17</definedName>
    <definedName name="TABLE_RELATED_2" localSheetId="93">'x-807'!$Q$17</definedName>
    <definedName name="TABLE_SECTION_1" localSheetId="5">'x-101'!$B$8</definedName>
    <definedName name="TABLE_SECTION_1" localSheetId="6">'x-102'!$B$8</definedName>
    <definedName name="TABLE_SECTION_1" localSheetId="7">'x-103'!$B$8</definedName>
    <definedName name="TABLE_SECTION_1" localSheetId="8">'x-104'!$B$8</definedName>
    <definedName name="TABLE_SECTION_1" localSheetId="9">'x-105'!$B$8</definedName>
    <definedName name="TABLE_SECTION_1" localSheetId="10">'x-201'!$B$8</definedName>
    <definedName name="TABLE_SECTION_1" localSheetId="11">'x-202'!$B$8</definedName>
    <definedName name="TABLE_SECTION_1" localSheetId="12">'x-203'!$B$8</definedName>
    <definedName name="TABLE_SECTION_1" localSheetId="13">'x-204'!$B$8</definedName>
    <definedName name="TABLE_SECTION_1" localSheetId="14">'x-205'!$B$8</definedName>
    <definedName name="TABLE_SECTION_1" localSheetId="15">'x-206'!$B$8</definedName>
    <definedName name="TABLE_SECTION_1" localSheetId="16">'x-207'!$B$8</definedName>
    <definedName name="TABLE_SECTION_1" localSheetId="17">'x-208'!$B$8</definedName>
    <definedName name="TABLE_SECTION_1" localSheetId="18">'x-209'!$B$8</definedName>
    <definedName name="TABLE_SECTION_1" localSheetId="19">'x-213'!$B$8</definedName>
    <definedName name="TABLE_SECTION_1" localSheetId="20">'x-214'!$B$8</definedName>
    <definedName name="TABLE_SECTION_1" localSheetId="21">'x-215'!$B$8</definedName>
    <definedName name="TABLE_SECTION_1" localSheetId="22">'x-216'!$B$8</definedName>
    <definedName name="TABLE_SECTION_1" localSheetId="23">'x-217'!$B$8</definedName>
    <definedName name="TABLE_SECTION_1" localSheetId="24">'x-301'!$B$8</definedName>
    <definedName name="TABLE_SECTION_1" localSheetId="25">'x-302'!$B$8</definedName>
    <definedName name="TABLE_SECTION_1" localSheetId="26">'x-303'!$B$8</definedName>
    <definedName name="TABLE_SECTION_1" localSheetId="27">'x-304'!$B$8</definedName>
    <definedName name="TABLE_SECTION_1" localSheetId="28">'x-305'!$B$8</definedName>
    <definedName name="TABLE_SECTION_1" localSheetId="29">'x-306'!$B$8</definedName>
    <definedName name="TABLE_SECTION_1" localSheetId="30">'x-307'!$B$8</definedName>
    <definedName name="TABLE_SECTION_1" localSheetId="31">'x-308'!$B$8</definedName>
    <definedName name="TABLE_SECTION_1" localSheetId="32">'x-401'!$B$8</definedName>
    <definedName name="TABLE_SECTION_1" localSheetId="33">'x-402'!$B$8</definedName>
    <definedName name="TABLE_SECTION_1" localSheetId="34">'x-403'!$B$8</definedName>
    <definedName name="TABLE_SECTION_1" localSheetId="35">'x-404'!$B$8</definedName>
    <definedName name="TABLE_SECTION_1" localSheetId="36">'x-405'!$B$8</definedName>
    <definedName name="TABLE_SECTION_1" localSheetId="37">'x-406'!$B$8</definedName>
    <definedName name="TABLE_SECTION_1" localSheetId="38">'x-407'!$B$8</definedName>
    <definedName name="TABLE_SECTION_1" localSheetId="39">'x-408'!$B$8</definedName>
    <definedName name="TABLE_SECTION_1" localSheetId="40">'x-409'!$B$8</definedName>
    <definedName name="TABLE_SECTION_1" localSheetId="41">'x-410'!$B$8</definedName>
    <definedName name="TABLE_SECTION_1" localSheetId="42">'x-411'!$B$8</definedName>
    <definedName name="TABLE_SECTION_1" localSheetId="43">'x-412'!$B$8</definedName>
    <definedName name="TABLE_SECTION_1" localSheetId="44">'x-413'!$B$8</definedName>
    <definedName name="TABLE_SECTION_1" localSheetId="45">'x-414'!$B$8</definedName>
    <definedName name="TABLE_SECTION_1" localSheetId="46">'x-415'!$B$8</definedName>
    <definedName name="TABLE_SECTION_1" localSheetId="47">'x-416'!$B$8</definedName>
    <definedName name="TABLE_SECTION_1" localSheetId="48">'x-417'!$B$8</definedName>
    <definedName name="TABLE_SECTION_1" localSheetId="49">'x-418'!$B$8</definedName>
    <definedName name="TABLE_SECTION_1" localSheetId="50">'x-419'!$B$8</definedName>
    <definedName name="TABLE_SECTION_1" localSheetId="51">'x-420'!$B$8</definedName>
    <definedName name="TABLE_SECTION_1" localSheetId="52">'x-421'!$B$8</definedName>
    <definedName name="TABLE_SECTION_1" localSheetId="53">'x-422'!$B$8</definedName>
    <definedName name="TABLE_SECTION_1" localSheetId="54">'x-423'!$B$8</definedName>
    <definedName name="TABLE_SECTION_1" localSheetId="55">'x-501'!$B$8</definedName>
    <definedName name="TABLE_SECTION_1" localSheetId="56">'x-502'!$B$8</definedName>
    <definedName name="TABLE_SECTION_1" localSheetId="57">'x-503'!$B$8</definedName>
    <definedName name="TABLE_SECTION_1" localSheetId="58">'x-504'!$B$8</definedName>
    <definedName name="TABLE_SECTION_1" localSheetId="59">'x-505'!$B$8</definedName>
    <definedName name="TABLE_SECTION_1" localSheetId="60">'x-601'!$B$8</definedName>
    <definedName name="TABLE_SECTION_1" localSheetId="61">'x-602'!$B$8</definedName>
    <definedName name="TABLE_SECTION_1" localSheetId="62">'x-603'!$B$8</definedName>
    <definedName name="TABLE_SECTION_1" localSheetId="63">'x-604'!$B$8</definedName>
    <definedName name="TABLE_SECTION_1" localSheetId="64">'x-605'!$B$8</definedName>
    <definedName name="TABLE_SECTION_1" localSheetId="65">'x-606'!$B$8</definedName>
    <definedName name="TABLE_SECTION_1" localSheetId="66">'x-703'!$B$8</definedName>
    <definedName name="TABLE_SECTION_1" localSheetId="67">'x-704'!$B$8</definedName>
    <definedName name="TABLE_SECTION_1" localSheetId="68">'x-705'!$B$8</definedName>
    <definedName name="TABLE_SECTION_1" localSheetId="69">'x-706'!$B$8</definedName>
    <definedName name="TABLE_SECTION_1" localSheetId="70">'x-707'!$B$8</definedName>
    <definedName name="TABLE_SECTION_1" localSheetId="71">'x-708'!$B$8</definedName>
    <definedName name="TABLE_SECTION_1" localSheetId="72">'x-709'!$B$8</definedName>
    <definedName name="TABLE_SECTION_1" localSheetId="73">'x-710'!$B$8</definedName>
    <definedName name="TABLE_SECTION_1" localSheetId="74">'x-711'!$B$8</definedName>
    <definedName name="TABLE_SECTION_1" localSheetId="75">'x-712'!$B$8</definedName>
    <definedName name="TABLE_SECTION_1" localSheetId="76">'x-713'!$B$8</definedName>
    <definedName name="TABLE_SECTION_1" localSheetId="77">'x-714'!$B$8</definedName>
    <definedName name="TABLE_SECTION_1" localSheetId="78">'x-715'!$B$8</definedName>
    <definedName name="TABLE_SECTION_1" localSheetId="79">'x-716'!$B$8</definedName>
    <definedName name="TABLE_SECTION_1" localSheetId="80">'x-717'!$B$8</definedName>
    <definedName name="TABLE_SECTION_1" localSheetId="81">'x-718'!$B$8</definedName>
    <definedName name="TABLE_SECTION_1" localSheetId="82">'x-719'!$B$8</definedName>
    <definedName name="TABLE_SECTION_1" localSheetId="83">'x-720'!$B$8</definedName>
    <definedName name="TABLE_SECTION_1" localSheetId="84">'x-721'!$B$8</definedName>
    <definedName name="TABLE_SECTION_1" localSheetId="85">'x-722'!$B$8</definedName>
    <definedName name="TABLE_SECTION_1" localSheetId="86">'x-724'!$B$8</definedName>
    <definedName name="TABLE_SECTION_1" localSheetId="87">'x-801'!$B$8</definedName>
    <definedName name="TABLE_SECTION_1" localSheetId="88">'x-802'!$B$8</definedName>
    <definedName name="TABLE_SECTION_1" localSheetId="89">'x-803'!$B$8</definedName>
    <definedName name="TABLE_SECTION_1" localSheetId="90">'x-804'!$B$8</definedName>
    <definedName name="TABLE_SECTION_1" localSheetId="91">'x-805'!$B$8</definedName>
    <definedName name="TABLE_SECTION_1" localSheetId="92">'x-806'!$B$8</definedName>
    <definedName name="TABLE_SECTION_1" localSheetId="93">'x-807'!$B$8</definedName>
    <definedName name="TABLE_SECTION_1" localSheetId="94">'x-808'!$B$8</definedName>
    <definedName name="TABLE_SECTION_1" localSheetId="95">'x-809'!$B$8</definedName>
    <definedName name="TABLE_SECTION_1" localSheetId="96">'x-810'!$B$8</definedName>
    <definedName name="TABLE_SECTION_1" localSheetId="97">'x-811'!$B$8</definedName>
    <definedName name="TABLE_SECTION_1" localSheetId="98">'x-812'!$B$8</definedName>
    <definedName name="TABLE_SECTION_1" localSheetId="99">'x-813'!$B$8</definedName>
    <definedName name="TABLE_SECTION_1" localSheetId="100">'x-814'!$B$8</definedName>
    <definedName name="TABLE_SECTION_1" localSheetId="101">'x-815'!$B$8</definedName>
    <definedName name="TABLE_SECTION_1" localSheetId="102">'x-816'!$B$8</definedName>
    <definedName name="TABLE_SECTION_1" localSheetId="103">'x-template'!$B$8</definedName>
    <definedName name="TABLE_SECTION_2" localSheetId="13">'x-204'!$I$8</definedName>
    <definedName name="TABLE_SECTION_2" localSheetId="34">'x-403'!$Q$8</definedName>
    <definedName name="TABLE_SECTION_2" localSheetId="35">'x-404'!$Q$8</definedName>
    <definedName name="TABLE_SECTION_2" localSheetId="40">'x-409'!$Q$8</definedName>
    <definedName name="TABLE_SECTION_2" localSheetId="41">'x-410'!$Q$8</definedName>
    <definedName name="TABLE_SECTION_2" localSheetId="46">'x-415'!$Q$8</definedName>
    <definedName name="TABLE_SECTION_2" localSheetId="93">'x-807'!$Q$8</definedName>
    <definedName name="TABLE_SECTION_NUMBER_1" localSheetId="5">'x-101'!$B$13</definedName>
    <definedName name="TABLE_SECTION_NUMBER_1" localSheetId="6">'x-102'!$B$13</definedName>
    <definedName name="TABLE_SECTION_NUMBER_1" localSheetId="7">'x-103'!$B$13</definedName>
    <definedName name="TABLE_SECTION_NUMBER_1" localSheetId="8">'x-104'!$B$13</definedName>
    <definedName name="TABLE_SECTION_NUMBER_1" localSheetId="9">'x-105'!$B$13</definedName>
    <definedName name="TABLE_SECTION_NUMBER_1" localSheetId="10">'x-201'!$B$13</definedName>
    <definedName name="TABLE_SECTION_NUMBER_1" localSheetId="11">'x-202'!$B$13</definedName>
    <definedName name="TABLE_SECTION_NUMBER_1" localSheetId="12">'x-203'!$B$13</definedName>
    <definedName name="TABLE_SECTION_NUMBER_1" localSheetId="13">'x-204'!$B$13</definedName>
    <definedName name="TABLE_SECTION_NUMBER_1" localSheetId="14">'x-205'!$B$13</definedName>
    <definedName name="TABLE_SECTION_NUMBER_1" localSheetId="15">'x-206'!$B$13</definedName>
    <definedName name="TABLE_SECTION_NUMBER_1" localSheetId="16">'x-207'!$B$13</definedName>
    <definedName name="TABLE_SECTION_NUMBER_1" localSheetId="17">'x-208'!$B$13</definedName>
    <definedName name="TABLE_SECTION_NUMBER_1" localSheetId="18">'x-209'!$B$13</definedName>
    <definedName name="TABLE_SECTION_NUMBER_1" localSheetId="19">'x-213'!$B$13</definedName>
    <definedName name="TABLE_SECTION_NUMBER_1" localSheetId="20">'x-214'!$B$13</definedName>
    <definedName name="TABLE_SECTION_NUMBER_1" localSheetId="21">'x-215'!$B$13</definedName>
    <definedName name="TABLE_SECTION_NUMBER_1" localSheetId="22">'x-216'!$B$13</definedName>
    <definedName name="TABLE_SECTION_NUMBER_1" localSheetId="23">'x-217'!$B$13</definedName>
    <definedName name="TABLE_SECTION_NUMBER_1" localSheetId="24">'x-301'!$B$13</definedName>
    <definedName name="TABLE_SECTION_NUMBER_1" localSheetId="25">'x-302'!$B$13</definedName>
    <definedName name="TABLE_SECTION_NUMBER_1" localSheetId="26">'x-303'!$B$13</definedName>
    <definedName name="TABLE_SECTION_NUMBER_1" localSheetId="27">'x-304'!$B$13</definedName>
    <definedName name="TABLE_SECTION_NUMBER_1" localSheetId="28">'x-305'!$B$13</definedName>
    <definedName name="TABLE_SECTION_NUMBER_1" localSheetId="29">'x-306'!$B$13</definedName>
    <definedName name="TABLE_SECTION_NUMBER_1" localSheetId="30">'x-307'!$B$13</definedName>
    <definedName name="TABLE_SECTION_NUMBER_1" localSheetId="31">'x-308'!$B$13</definedName>
    <definedName name="TABLE_SECTION_NUMBER_1" localSheetId="32">'x-401'!$B$13</definedName>
    <definedName name="TABLE_SECTION_NUMBER_1" localSheetId="33">'x-402'!$B$13</definedName>
    <definedName name="TABLE_SECTION_NUMBER_1" localSheetId="34">'x-403'!$B$13</definedName>
    <definedName name="TABLE_SECTION_NUMBER_1" localSheetId="35">'x-404'!$B$13</definedName>
    <definedName name="TABLE_SECTION_NUMBER_1" localSheetId="36">'x-405'!$B$13</definedName>
    <definedName name="TABLE_SECTION_NUMBER_1" localSheetId="37">'x-406'!$B$13</definedName>
    <definedName name="TABLE_SECTION_NUMBER_1" localSheetId="38">'x-407'!$B$13</definedName>
    <definedName name="TABLE_SECTION_NUMBER_1" localSheetId="39">'x-408'!$B$13</definedName>
    <definedName name="TABLE_SECTION_NUMBER_1" localSheetId="40">'x-409'!$B$13</definedName>
    <definedName name="TABLE_SECTION_NUMBER_1" localSheetId="41">'x-410'!$B$13</definedName>
    <definedName name="TABLE_SECTION_NUMBER_1" localSheetId="42">'x-411'!$B$13</definedName>
    <definedName name="TABLE_SECTION_NUMBER_1" localSheetId="43">'x-412'!$B$13</definedName>
    <definedName name="TABLE_SECTION_NUMBER_1" localSheetId="44">'x-413'!$B$13</definedName>
    <definedName name="TABLE_SECTION_NUMBER_1" localSheetId="45">'x-414'!$B$13</definedName>
    <definedName name="TABLE_SECTION_NUMBER_1" localSheetId="46">'x-415'!$B$13</definedName>
    <definedName name="TABLE_SECTION_NUMBER_1" localSheetId="47">'x-416'!$B$13</definedName>
    <definedName name="TABLE_SECTION_NUMBER_1" localSheetId="48">'x-417'!$B$13</definedName>
    <definedName name="TABLE_SECTION_NUMBER_1" localSheetId="49">'x-418'!$B$13</definedName>
    <definedName name="TABLE_SECTION_NUMBER_1" localSheetId="50">'x-419'!$B$13</definedName>
    <definedName name="TABLE_SECTION_NUMBER_1" localSheetId="51">'x-420'!$B$13</definedName>
    <definedName name="TABLE_SECTION_NUMBER_1" localSheetId="52">'x-421'!$B$13</definedName>
    <definedName name="TABLE_SECTION_NUMBER_1" localSheetId="53">'x-422'!$B$13</definedName>
    <definedName name="TABLE_SECTION_NUMBER_1" localSheetId="54">'x-423'!$B$13</definedName>
    <definedName name="TABLE_SECTION_NUMBER_1" localSheetId="55">'x-501'!$B$13</definedName>
    <definedName name="TABLE_SECTION_NUMBER_1" localSheetId="56">'x-502'!$B$13</definedName>
    <definedName name="TABLE_SECTION_NUMBER_1" localSheetId="57">'x-503'!$B$13</definedName>
    <definedName name="TABLE_SECTION_NUMBER_1" localSheetId="58">'x-504'!$B$13</definedName>
    <definedName name="TABLE_SECTION_NUMBER_1" localSheetId="59">'x-505'!$B$13</definedName>
    <definedName name="TABLE_SECTION_NUMBER_1" localSheetId="60">'x-601'!$B$13</definedName>
    <definedName name="TABLE_SECTION_NUMBER_1" localSheetId="61">'x-602'!$B$13</definedName>
    <definedName name="TABLE_SECTION_NUMBER_1" localSheetId="62">'x-603'!$B$13</definedName>
    <definedName name="TABLE_SECTION_NUMBER_1" localSheetId="63">'x-604'!$B$13</definedName>
    <definedName name="TABLE_SECTION_NUMBER_1" localSheetId="64">'x-605'!$B$13</definedName>
    <definedName name="TABLE_SECTION_NUMBER_1" localSheetId="65">'x-606'!$B$13</definedName>
    <definedName name="TABLE_SECTION_NUMBER_1" localSheetId="66">'x-703'!$B$13</definedName>
    <definedName name="TABLE_SECTION_NUMBER_1" localSheetId="67">'x-704'!$B$13</definedName>
    <definedName name="TABLE_SECTION_NUMBER_1" localSheetId="68">'x-705'!$B$13</definedName>
    <definedName name="TABLE_SECTION_NUMBER_1" localSheetId="69">'x-706'!$B$13</definedName>
    <definedName name="TABLE_SECTION_NUMBER_1" localSheetId="70">'x-707'!$B$13</definedName>
    <definedName name="TABLE_SECTION_NUMBER_1" localSheetId="71">'x-708'!$B$13</definedName>
    <definedName name="TABLE_SECTION_NUMBER_1" localSheetId="72">'x-709'!$B$13</definedName>
    <definedName name="TABLE_SECTION_NUMBER_1" localSheetId="73">'x-710'!$B$13</definedName>
    <definedName name="TABLE_SECTION_NUMBER_1" localSheetId="74">'x-711'!$B$13</definedName>
    <definedName name="TABLE_SECTION_NUMBER_1" localSheetId="75">'x-712'!$B$13</definedName>
    <definedName name="TABLE_SECTION_NUMBER_1" localSheetId="76">'x-713'!$B$13</definedName>
    <definedName name="TABLE_SECTION_NUMBER_1" localSheetId="77">'x-714'!$B$13</definedName>
    <definedName name="TABLE_SECTION_NUMBER_1" localSheetId="78">'x-715'!$B$13</definedName>
    <definedName name="TABLE_SECTION_NUMBER_1" localSheetId="79">'x-716'!$B$13</definedName>
    <definedName name="TABLE_SECTION_NUMBER_1" localSheetId="80">'x-717'!$B$13</definedName>
    <definedName name="TABLE_SECTION_NUMBER_1" localSheetId="81">'x-718'!$B$13</definedName>
    <definedName name="TABLE_SECTION_NUMBER_1" localSheetId="82">'x-719'!$B$13</definedName>
    <definedName name="TABLE_SECTION_NUMBER_1" localSheetId="83">'x-720'!$B$13</definedName>
    <definedName name="TABLE_SECTION_NUMBER_1" localSheetId="84">'x-721'!$B$13</definedName>
    <definedName name="TABLE_SECTION_NUMBER_1" localSheetId="85">'x-722'!$B$13</definedName>
    <definedName name="TABLE_SECTION_NUMBER_1" localSheetId="86">'x-724'!$B$13</definedName>
    <definedName name="TABLE_SECTION_NUMBER_1" localSheetId="87">'x-801'!$B$13</definedName>
    <definedName name="TABLE_SECTION_NUMBER_1" localSheetId="88">'x-802'!$B$13</definedName>
    <definedName name="TABLE_SECTION_NUMBER_1" localSheetId="89">'x-803'!$B$13</definedName>
    <definedName name="TABLE_SECTION_NUMBER_1" localSheetId="90">'x-804'!$B$13</definedName>
    <definedName name="TABLE_SECTION_NUMBER_1" localSheetId="91">'x-805'!$B$13</definedName>
    <definedName name="TABLE_SECTION_NUMBER_1" localSheetId="92">'x-806'!$B$13</definedName>
    <definedName name="TABLE_SECTION_NUMBER_1" localSheetId="93">'x-807'!$B$13</definedName>
    <definedName name="TABLE_SECTION_NUMBER_1" localSheetId="94">'x-808'!$B$13</definedName>
    <definedName name="TABLE_SECTION_NUMBER_1" localSheetId="95">'x-809'!$B$13</definedName>
    <definedName name="TABLE_SECTION_NUMBER_1" localSheetId="96">'x-810'!$B$13</definedName>
    <definedName name="TABLE_SECTION_NUMBER_1" localSheetId="97">'x-811'!$B$13</definedName>
    <definedName name="TABLE_SECTION_NUMBER_1" localSheetId="98">'x-812'!$B$13</definedName>
    <definedName name="TABLE_SECTION_NUMBER_1" localSheetId="99">'x-813'!$B$13</definedName>
    <definedName name="TABLE_SECTION_NUMBER_1" localSheetId="100">'x-814'!$B$13</definedName>
    <definedName name="TABLE_SECTION_NUMBER_1" localSheetId="101">'x-815'!$B$13</definedName>
    <definedName name="TABLE_SECTION_NUMBER_1" localSheetId="102">'x-816'!$B$13</definedName>
    <definedName name="TABLE_SECTION_NUMBER_1" localSheetId="103">'x-template'!$B$13</definedName>
    <definedName name="TABLE_SECTION_NUMBER_2" localSheetId="13">'x-204'!$I$13</definedName>
    <definedName name="TABLE_SECTION_NUMBER_2" localSheetId="34">'x-403'!$Q$13</definedName>
    <definedName name="TABLE_SECTION_NUMBER_2" localSheetId="35">'x-404'!$Q$13</definedName>
    <definedName name="TABLE_SECTION_NUMBER_2" localSheetId="40">'x-409'!$Q$13</definedName>
    <definedName name="TABLE_SECTION_NUMBER_2" localSheetId="41">'x-410'!$Q$13</definedName>
    <definedName name="TABLE_SECTION_NUMBER_2" localSheetId="46">'x-415'!$Q$13</definedName>
    <definedName name="TABLE_SECTION_NUMBER_2" localSheetId="93">'x-807'!$Q$13</definedName>
    <definedName name="TABLE_SERIES_NUMBER_1" localSheetId="5">'x-101'!$B$14</definedName>
    <definedName name="TABLE_SERIES_NUMBER_1" localSheetId="6">'x-102'!$B$14</definedName>
    <definedName name="TABLE_SERIES_NUMBER_1" localSheetId="7">'x-103'!$B$14</definedName>
    <definedName name="TABLE_SERIES_NUMBER_1" localSheetId="8">'x-104'!$B$14</definedName>
    <definedName name="TABLE_SERIES_NUMBER_1" localSheetId="9">'x-105'!$B$14</definedName>
    <definedName name="TABLE_SERIES_NUMBER_1" localSheetId="10">'x-201'!$B$14</definedName>
    <definedName name="TABLE_SERIES_NUMBER_1" localSheetId="11">'x-202'!$B$14</definedName>
    <definedName name="TABLE_SERIES_NUMBER_1" localSheetId="12">'x-203'!$B$14</definedName>
    <definedName name="TABLE_SERIES_NUMBER_1" localSheetId="13">'x-204'!$B$14</definedName>
    <definedName name="TABLE_SERIES_NUMBER_1" localSheetId="14">'x-205'!$B$14</definedName>
    <definedName name="TABLE_SERIES_NUMBER_1" localSheetId="15">'x-206'!$B$14</definedName>
    <definedName name="TABLE_SERIES_NUMBER_1" localSheetId="16">'x-207'!$B$14</definedName>
    <definedName name="TABLE_SERIES_NUMBER_1" localSheetId="17">'x-208'!$B$14</definedName>
    <definedName name="TABLE_SERIES_NUMBER_1" localSheetId="18">'x-209'!$B$14</definedName>
    <definedName name="TABLE_SERIES_NUMBER_1" localSheetId="19">'x-213'!$B$14</definedName>
    <definedName name="TABLE_SERIES_NUMBER_1" localSheetId="20">'x-214'!$B$14</definedName>
    <definedName name="TABLE_SERIES_NUMBER_1" localSheetId="21">'x-215'!$B$14</definedName>
    <definedName name="TABLE_SERIES_NUMBER_1" localSheetId="22">'x-216'!$B$14</definedName>
    <definedName name="TABLE_SERIES_NUMBER_1" localSheetId="23">'x-217'!$B$14</definedName>
    <definedName name="TABLE_SERIES_NUMBER_1" localSheetId="24">'x-301'!$B$14</definedName>
    <definedName name="TABLE_SERIES_NUMBER_1" localSheetId="25">'x-302'!$B$14</definedName>
    <definedName name="TABLE_SERIES_NUMBER_1" localSheetId="26">'x-303'!$B$14</definedName>
    <definedName name="TABLE_SERIES_NUMBER_1" localSheetId="27">'x-304'!$B$14</definedName>
    <definedName name="TABLE_SERIES_NUMBER_1" localSheetId="28">'x-305'!$B$14</definedName>
    <definedName name="TABLE_SERIES_NUMBER_1" localSheetId="29">'x-306'!$B$14</definedName>
    <definedName name="TABLE_SERIES_NUMBER_1" localSheetId="30">'x-307'!$B$14</definedName>
    <definedName name="TABLE_SERIES_NUMBER_1" localSheetId="31">'x-308'!$B$14</definedName>
    <definedName name="TABLE_SERIES_NUMBER_1" localSheetId="32">'x-401'!$B$14</definedName>
    <definedName name="TABLE_SERIES_NUMBER_1" localSheetId="33">'x-402'!$B$14</definedName>
    <definedName name="TABLE_SERIES_NUMBER_1" localSheetId="34">'x-403'!$B$14</definedName>
    <definedName name="TABLE_SERIES_NUMBER_1" localSheetId="35">'x-404'!$B$14</definedName>
    <definedName name="TABLE_SERIES_NUMBER_1" localSheetId="36">'x-405'!$B$14</definedName>
    <definedName name="TABLE_SERIES_NUMBER_1" localSheetId="37">'x-406'!$B$14</definedName>
    <definedName name="TABLE_SERIES_NUMBER_1" localSheetId="38">'x-407'!$B$14</definedName>
    <definedName name="TABLE_SERIES_NUMBER_1" localSheetId="39">'x-408'!$B$14</definedName>
    <definedName name="TABLE_SERIES_NUMBER_1" localSheetId="40">'x-409'!$B$14</definedName>
    <definedName name="TABLE_SERIES_NUMBER_1" localSheetId="41">'x-410'!$B$14</definedName>
    <definedName name="TABLE_SERIES_NUMBER_1" localSheetId="42">'x-411'!$B$14</definedName>
    <definedName name="TABLE_SERIES_NUMBER_1" localSheetId="43">'x-412'!$B$14</definedName>
    <definedName name="TABLE_SERIES_NUMBER_1" localSheetId="44">'x-413'!$B$14</definedName>
    <definedName name="TABLE_SERIES_NUMBER_1" localSheetId="45">'x-414'!$B$14</definedName>
    <definedName name="TABLE_SERIES_NUMBER_1" localSheetId="46">'x-415'!$B$14</definedName>
    <definedName name="TABLE_SERIES_NUMBER_1" localSheetId="47">'x-416'!$B$14</definedName>
    <definedName name="TABLE_SERIES_NUMBER_1" localSheetId="48">'x-417'!$B$14</definedName>
    <definedName name="TABLE_SERIES_NUMBER_1" localSheetId="49">'x-418'!$B$14</definedName>
    <definedName name="TABLE_SERIES_NUMBER_1" localSheetId="50">'x-419'!$B$14</definedName>
    <definedName name="TABLE_SERIES_NUMBER_1" localSheetId="51">'x-420'!$B$14</definedName>
    <definedName name="TABLE_SERIES_NUMBER_1" localSheetId="52">'x-421'!$B$14</definedName>
    <definedName name="TABLE_SERIES_NUMBER_1" localSheetId="53">'x-422'!$B$14</definedName>
    <definedName name="TABLE_SERIES_NUMBER_1" localSheetId="54">'x-423'!$B$14</definedName>
    <definedName name="TABLE_SERIES_NUMBER_1" localSheetId="55">'x-501'!$B$14</definedName>
    <definedName name="TABLE_SERIES_NUMBER_1" localSheetId="56">'x-502'!$B$14</definedName>
    <definedName name="TABLE_SERIES_NUMBER_1" localSheetId="57">'x-503'!$B$14</definedName>
    <definedName name="TABLE_SERIES_NUMBER_1" localSheetId="58">'x-504'!$B$14</definedName>
    <definedName name="TABLE_SERIES_NUMBER_1" localSheetId="59">'x-505'!$B$14</definedName>
    <definedName name="TABLE_SERIES_NUMBER_1" localSheetId="60">'x-601'!$B$14</definedName>
    <definedName name="TABLE_SERIES_NUMBER_1" localSheetId="61">'x-602'!$B$14</definedName>
    <definedName name="TABLE_SERIES_NUMBER_1" localSheetId="62">'x-603'!$B$14</definedName>
    <definedName name="TABLE_SERIES_NUMBER_1" localSheetId="63">'x-604'!$B$14</definedName>
    <definedName name="TABLE_SERIES_NUMBER_1" localSheetId="64">'x-605'!$B$14</definedName>
    <definedName name="TABLE_SERIES_NUMBER_1" localSheetId="65">'x-606'!$B$14</definedName>
    <definedName name="TABLE_SERIES_NUMBER_1" localSheetId="66">'x-703'!$B$14</definedName>
    <definedName name="TABLE_SERIES_NUMBER_1" localSheetId="67">'x-704'!$B$14</definedName>
    <definedName name="TABLE_SERIES_NUMBER_1" localSheetId="68">'x-705'!$B$14</definedName>
    <definedName name="TABLE_SERIES_NUMBER_1" localSheetId="69">'x-706'!$B$14</definedName>
    <definedName name="TABLE_SERIES_NUMBER_1" localSheetId="70">'x-707'!$B$14</definedName>
    <definedName name="TABLE_SERIES_NUMBER_1" localSheetId="71">'x-708'!$B$14</definedName>
    <definedName name="TABLE_SERIES_NUMBER_1" localSheetId="72">'x-709'!$B$14</definedName>
    <definedName name="TABLE_SERIES_NUMBER_1" localSheetId="73">'x-710'!$B$14</definedName>
    <definedName name="TABLE_SERIES_NUMBER_1" localSheetId="74">'x-711'!$B$14</definedName>
    <definedName name="TABLE_SERIES_NUMBER_1" localSheetId="75">'x-712'!$B$14</definedName>
    <definedName name="TABLE_SERIES_NUMBER_1" localSheetId="76">'x-713'!$B$14</definedName>
    <definedName name="TABLE_SERIES_NUMBER_1" localSheetId="77">'x-714'!$B$14</definedName>
    <definedName name="TABLE_SERIES_NUMBER_1" localSheetId="78">'x-715'!$B$14</definedName>
    <definedName name="TABLE_SERIES_NUMBER_1" localSheetId="79">'x-716'!$B$14</definedName>
    <definedName name="TABLE_SERIES_NUMBER_1" localSheetId="80">'x-717'!$B$14</definedName>
    <definedName name="TABLE_SERIES_NUMBER_1" localSheetId="81">'x-718'!$B$14</definedName>
    <definedName name="TABLE_SERIES_NUMBER_1" localSheetId="82">'x-719'!$B$14</definedName>
    <definedName name="TABLE_SERIES_NUMBER_1" localSheetId="83">'x-720'!$B$14</definedName>
    <definedName name="TABLE_SERIES_NUMBER_1" localSheetId="84">'x-721'!$B$14</definedName>
    <definedName name="TABLE_SERIES_NUMBER_1" localSheetId="85">'x-722'!$B$14</definedName>
    <definedName name="TABLE_SERIES_NUMBER_1" localSheetId="86">'x-724'!$B$14</definedName>
    <definedName name="TABLE_SERIES_NUMBER_1" localSheetId="87">'x-801'!$B$14</definedName>
    <definedName name="TABLE_SERIES_NUMBER_1" localSheetId="88">'x-802'!$B$14</definedName>
    <definedName name="TABLE_SERIES_NUMBER_1" localSheetId="89">'x-803'!$B$14</definedName>
    <definedName name="TABLE_SERIES_NUMBER_1" localSheetId="90">'x-804'!$B$14</definedName>
    <definedName name="TABLE_SERIES_NUMBER_1" localSheetId="91">'x-805'!$B$14</definedName>
    <definedName name="TABLE_SERIES_NUMBER_1" localSheetId="92">'x-806'!$B$14</definedName>
    <definedName name="TABLE_SERIES_NUMBER_1" localSheetId="93">'x-807'!$B$14</definedName>
    <definedName name="TABLE_SERIES_NUMBER_1" localSheetId="94">'x-808'!$B$14</definedName>
    <definedName name="TABLE_SERIES_NUMBER_1" localSheetId="95">'x-809'!$B$14</definedName>
    <definedName name="TABLE_SERIES_NUMBER_1" localSheetId="96">'x-810'!$B$14</definedName>
    <definedName name="TABLE_SERIES_NUMBER_1" localSheetId="97">'x-811'!$B$14</definedName>
    <definedName name="TABLE_SERIES_NUMBER_1" localSheetId="98">'x-812'!$B$14</definedName>
    <definedName name="TABLE_SERIES_NUMBER_1" localSheetId="99">'x-813'!$B$14</definedName>
    <definedName name="TABLE_SERIES_NUMBER_1" localSheetId="100">'x-814'!$B$14</definedName>
    <definedName name="TABLE_SERIES_NUMBER_1" localSheetId="101">'x-815'!$B$14</definedName>
    <definedName name="TABLE_SERIES_NUMBER_1" localSheetId="102">'x-816'!$B$14</definedName>
    <definedName name="TABLE_SERIES_NUMBER_1" localSheetId="103">'x-template'!$B$14</definedName>
    <definedName name="TABLE_SERIES_NUMBER_2" localSheetId="13">'x-204'!$I$14</definedName>
    <definedName name="TABLE_SERIES_NUMBER_2" localSheetId="34">'x-403'!$Q$14</definedName>
    <definedName name="TABLE_SERIES_NUMBER_2" localSheetId="35">'x-404'!$Q$14</definedName>
    <definedName name="TABLE_SERIES_NUMBER_2" localSheetId="40">'x-409'!$Q$14</definedName>
    <definedName name="TABLE_SERIES_NUMBER_2" localSheetId="41">'x-410'!$Q$14</definedName>
    <definedName name="TABLE_SERIES_NUMBER_2" localSheetId="46">'x-415'!$Q$14</definedName>
    <definedName name="TABLE_SERIES_NUMBER_2" localSheetId="93">'x-807'!$Q$14</definedName>
    <definedName name="update_from_factor_list">#REF!</definedName>
    <definedName name="wb_title">Cover!$B$2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35" i="9" l="1"/>
  <c r="A36" i="9"/>
  <c r="A37" i="9"/>
  <c r="A38" i="9"/>
  <c r="A39" i="9"/>
  <c r="A40" i="9"/>
  <c r="A41" i="9"/>
  <c r="A42" i="9"/>
  <c r="A43" i="9"/>
  <c r="A44" i="9"/>
  <c r="A45" i="9"/>
  <c r="A46" i="9"/>
  <c r="A47" i="9"/>
  <c r="A48" i="9"/>
  <c r="A49" i="9"/>
  <c r="A50" i="9"/>
  <c r="A51" i="9"/>
  <c r="A52" i="9"/>
  <c r="A53" i="9"/>
  <c r="A54" i="9"/>
  <c r="A55" i="9"/>
  <c r="A56" i="9"/>
  <c r="A57" i="9"/>
  <c r="A58" i="9"/>
  <c r="A59" i="9"/>
  <c r="A60" i="9"/>
  <c r="A61" i="9"/>
  <c r="A62" i="9"/>
  <c r="A63" i="9"/>
  <c r="A64" i="9"/>
  <c r="A65" i="9"/>
  <c r="A66" i="9"/>
  <c r="A67" i="9"/>
  <c r="A68" i="9"/>
  <c r="A69" i="9"/>
  <c r="A70" i="9"/>
  <c r="A71" i="9"/>
  <c r="A72" i="9"/>
  <c r="A73" i="9"/>
  <c r="A74" i="9"/>
  <c r="A75" i="9"/>
  <c r="A76" i="9"/>
  <c r="A77" i="9"/>
  <c r="A78" i="9"/>
  <c r="A79" i="9"/>
  <c r="A80" i="9"/>
  <c r="A81" i="9"/>
  <c r="A82" i="9"/>
  <c r="A83" i="9"/>
  <c r="A84" i="9"/>
  <c r="A85" i="9"/>
  <c r="A86" i="9"/>
  <c r="A87" i="9"/>
  <c r="A88" i="9"/>
  <c r="A89" i="9"/>
  <c r="A90" i="9"/>
  <c r="A91" i="9"/>
  <c r="A92" i="9"/>
  <c r="A93" i="9"/>
  <c r="A94" i="9"/>
  <c r="A95" i="9"/>
  <c r="A96" i="9"/>
  <c r="A97" i="9"/>
  <c r="A98" i="9"/>
  <c r="A99" i="9"/>
  <c r="A100" i="9"/>
  <c r="A101" i="9"/>
  <c r="A102" i="9"/>
  <c r="A103" i="9"/>
  <c r="A104" i="9"/>
  <c r="A105" i="9"/>
  <c r="A106" i="9"/>
  <c r="A107" i="9"/>
  <c r="A108" i="9"/>
  <c r="A109" i="9"/>
  <c r="A110" i="9"/>
  <c r="A111" i="9"/>
  <c r="A112" i="9"/>
  <c r="A34" i="9" l="1"/>
  <c r="A33" i="9"/>
  <c r="A32" i="9"/>
  <c r="A31" i="9"/>
  <c r="A30" i="9"/>
  <c r="A29" i="9"/>
  <c r="A28" i="9"/>
  <c r="A27" i="9"/>
  <c r="A26" i="9"/>
  <c r="A25" i="9"/>
  <c r="A24" i="9"/>
  <c r="A23" i="9"/>
  <c r="A22" i="9"/>
  <c r="A21" i="9"/>
  <c r="A20" i="9"/>
  <c r="A19" i="9"/>
  <c r="A18" i="9"/>
  <c r="A17" i="9"/>
  <c r="A16" i="9"/>
  <c r="A15" i="9"/>
  <c r="A14" i="9"/>
  <c r="A13" i="9"/>
  <c r="A12" i="9"/>
  <c r="A11" i="9"/>
  <c r="A10" i="9"/>
  <c r="A9" i="9"/>
  <c r="A8" i="9"/>
  <c r="B23" i="113"/>
  <c r="A23" i="113"/>
  <c r="B3" i="113"/>
  <c r="B23" i="112"/>
  <c r="A23" i="112"/>
  <c r="B3" i="112"/>
  <c r="B23" i="111"/>
  <c r="A23" i="111"/>
  <c r="B3" i="111"/>
  <c r="B23" i="110"/>
  <c r="A23" i="110"/>
  <c r="B3" i="110"/>
  <c r="B23" i="109"/>
  <c r="A23" i="109"/>
  <c r="B3" i="109"/>
  <c r="B23" i="108"/>
  <c r="A23" i="108"/>
  <c r="B3" i="108"/>
  <c r="B23" i="107"/>
  <c r="A23" i="107"/>
  <c r="B3" i="107"/>
  <c r="B23" i="106"/>
  <c r="A23" i="106"/>
  <c r="B3" i="106"/>
  <c r="B23" i="105"/>
  <c r="A23" i="105"/>
  <c r="B3" i="105"/>
  <c r="B23" i="104"/>
  <c r="A23" i="104"/>
  <c r="B3" i="104"/>
  <c r="B23" i="103"/>
  <c r="A23" i="103"/>
  <c r="B3" i="103"/>
  <c r="B23" i="102"/>
  <c r="A23" i="102"/>
  <c r="B3" i="102"/>
  <c r="B23" i="101"/>
  <c r="A23" i="101"/>
  <c r="B3" i="101"/>
  <c r="B23" i="100"/>
  <c r="A23" i="100"/>
  <c r="B3" i="100"/>
  <c r="B23" i="99"/>
  <c r="A23" i="99"/>
  <c r="B3" i="99"/>
  <c r="B23" i="98"/>
  <c r="A23" i="98"/>
  <c r="B3" i="98"/>
  <c r="B23" i="97"/>
  <c r="A23" i="97"/>
  <c r="B3" i="97"/>
  <c r="B23" i="96"/>
  <c r="A23" i="96"/>
  <c r="B3" i="96"/>
  <c r="B23" i="95"/>
  <c r="A23" i="95"/>
  <c r="B3" i="95"/>
  <c r="B23" i="94"/>
  <c r="A23" i="94"/>
  <c r="B3" i="94"/>
  <c r="B23" i="93"/>
  <c r="A23" i="93"/>
  <c r="B3" i="93"/>
  <c r="B23" i="92"/>
  <c r="A23" i="92"/>
  <c r="B3" i="92"/>
  <c r="B23" i="91"/>
  <c r="A23" i="91"/>
  <c r="B3" i="91"/>
  <c r="B23" i="90"/>
  <c r="A23" i="90"/>
  <c r="B3" i="90"/>
  <c r="B23" i="89"/>
  <c r="A23" i="89"/>
  <c r="B3" i="89"/>
  <c r="B23" i="88"/>
  <c r="A23" i="88"/>
  <c r="B3" i="88"/>
  <c r="B23" i="87"/>
  <c r="A23" i="87"/>
  <c r="B3" i="87"/>
  <c r="B23" i="86"/>
  <c r="A23" i="86"/>
  <c r="B3" i="86"/>
  <c r="B23" i="85"/>
  <c r="A23" i="85"/>
  <c r="B3" i="85"/>
  <c r="B23" i="84"/>
  <c r="A23" i="84"/>
  <c r="B3" i="84"/>
  <c r="B23" i="83"/>
  <c r="A23" i="83"/>
  <c r="B3" i="83"/>
  <c r="B23" i="82"/>
  <c r="A23" i="82"/>
  <c r="B3" i="82"/>
  <c r="B23" i="81"/>
  <c r="A23" i="81"/>
  <c r="B3" i="81"/>
  <c r="B23" i="80"/>
  <c r="A23" i="80"/>
  <c r="B3" i="80"/>
  <c r="B23" i="79"/>
  <c r="A23" i="79"/>
  <c r="B3" i="79"/>
  <c r="B23" i="78"/>
  <c r="A23" i="78"/>
  <c r="B3" i="78"/>
  <c r="B23" i="77"/>
  <c r="A23" i="77"/>
  <c r="B3" i="77"/>
  <c r="B23" i="76"/>
  <c r="A23" i="76"/>
  <c r="B3" i="76"/>
  <c r="B23" i="75"/>
  <c r="A23" i="75"/>
  <c r="B3" i="75"/>
  <c r="B23" i="74"/>
  <c r="A23" i="74"/>
  <c r="B3" i="74"/>
  <c r="B23" i="73"/>
  <c r="A23" i="73"/>
  <c r="B3" i="73"/>
  <c r="B23" i="72"/>
  <c r="A23" i="72"/>
  <c r="B3" i="72"/>
  <c r="B23" i="71"/>
  <c r="A23" i="71"/>
  <c r="B3" i="71"/>
  <c r="B23" i="70"/>
  <c r="A23" i="70"/>
  <c r="B3" i="70"/>
  <c r="B23" i="69"/>
  <c r="A23" i="69"/>
  <c r="B3" i="69"/>
  <c r="B23" i="68"/>
  <c r="A23" i="68"/>
  <c r="B3" i="68"/>
  <c r="B23" i="67"/>
  <c r="A23" i="67"/>
  <c r="B3" i="67"/>
  <c r="B23" i="66"/>
  <c r="A23" i="66"/>
  <c r="B3" i="66"/>
  <c r="B23" i="65"/>
  <c r="A23" i="65"/>
  <c r="B3" i="65"/>
  <c r="B23" i="64"/>
  <c r="A23" i="64"/>
  <c r="B3" i="64"/>
  <c r="B23" i="63"/>
  <c r="A23" i="63"/>
  <c r="B3" i="63"/>
  <c r="B23" i="62"/>
  <c r="A23" i="62"/>
  <c r="B3" i="62"/>
  <c r="B23" i="61"/>
  <c r="A23" i="61"/>
  <c r="B3" i="61"/>
  <c r="B23" i="60"/>
  <c r="A23" i="60"/>
  <c r="B3" i="60"/>
  <c r="B23" i="59"/>
  <c r="A23" i="59"/>
  <c r="B3" i="59"/>
  <c r="B23" i="58"/>
  <c r="A23" i="58"/>
  <c r="B3" i="58"/>
  <c r="B23" i="57"/>
  <c r="A23" i="57"/>
  <c r="B3" i="57"/>
  <c r="B23" i="56"/>
  <c r="A23" i="56"/>
  <c r="B3" i="56"/>
  <c r="B23" i="55"/>
  <c r="A23" i="55"/>
  <c r="B3" i="55"/>
  <c r="B23" i="54"/>
  <c r="A23" i="54"/>
  <c r="B3" i="54"/>
  <c r="B23" i="53"/>
  <c r="A23" i="53"/>
  <c r="B3" i="53"/>
  <c r="B23" i="52"/>
  <c r="A23" i="52"/>
  <c r="B3" i="52"/>
  <c r="B23" i="51"/>
  <c r="A23" i="51"/>
  <c r="B3" i="51"/>
  <c r="B23" i="50"/>
  <c r="A23" i="50"/>
  <c r="B3" i="50"/>
  <c r="B23" i="49"/>
  <c r="A23" i="49"/>
  <c r="B3" i="49"/>
  <c r="B23" i="48"/>
  <c r="A23" i="48"/>
  <c r="B3" i="48"/>
  <c r="B23" i="47"/>
  <c r="A23" i="47"/>
  <c r="B3" i="47"/>
  <c r="B23" i="46"/>
  <c r="A23" i="46"/>
  <c r="B3" i="46"/>
  <c r="B23" i="45"/>
  <c r="A23" i="45"/>
  <c r="B3" i="45"/>
  <c r="B23" i="44"/>
  <c r="A23" i="44"/>
  <c r="B3" i="44"/>
  <c r="B23" i="43"/>
  <c r="A23" i="43"/>
  <c r="B3" i="43"/>
  <c r="B23" i="42"/>
  <c r="A23" i="42"/>
  <c r="B3" i="42"/>
  <c r="B23" i="41"/>
  <c r="A23" i="41"/>
  <c r="B3" i="41"/>
  <c r="B23" i="40"/>
  <c r="A23" i="40"/>
  <c r="B3" i="40"/>
  <c r="B23" i="39"/>
  <c r="A23" i="39"/>
  <c r="B3" i="39"/>
  <c r="B23" i="38"/>
  <c r="A23" i="38"/>
  <c r="B3" i="38"/>
  <c r="B23" i="37"/>
  <c r="A23" i="37"/>
  <c r="B3" i="37"/>
  <c r="B23" i="36"/>
  <c r="A23" i="36"/>
  <c r="B3" i="36"/>
  <c r="B23" i="35"/>
  <c r="A23" i="35"/>
  <c r="B3" i="35"/>
  <c r="B23" i="34"/>
  <c r="A23" i="34"/>
  <c r="B3" i="34"/>
  <c r="B23" i="33"/>
  <c r="A23" i="33"/>
  <c r="B3" i="33"/>
  <c r="B23" i="32"/>
  <c r="A23" i="32"/>
  <c r="B3" i="32"/>
  <c r="B23" i="31"/>
  <c r="A23" i="31"/>
  <c r="B3" i="31"/>
  <c r="B23" i="30"/>
  <c r="A23" i="30"/>
  <c r="B3" i="30"/>
  <c r="B23" i="29"/>
  <c r="A23" i="29"/>
  <c r="B3" i="29"/>
  <c r="B23" i="28"/>
  <c r="A23" i="28"/>
  <c r="B3" i="28"/>
  <c r="B23" i="27"/>
  <c r="A23" i="27"/>
  <c r="B3" i="27"/>
  <c r="B23" i="26"/>
  <c r="A23" i="26"/>
  <c r="B3" i="26"/>
  <c r="B23" i="25"/>
  <c r="A23" i="25"/>
  <c r="B3" i="25"/>
  <c r="B23" i="24"/>
  <c r="A23" i="24"/>
  <c r="B3" i="24"/>
  <c r="B23" i="23"/>
  <c r="A23" i="23"/>
  <c r="B3" i="23"/>
  <c r="B23" i="22"/>
  <c r="A23" i="22"/>
  <c r="B3" i="22"/>
  <c r="B23" i="21"/>
  <c r="A23" i="21"/>
  <c r="B3" i="21"/>
  <c r="B23" i="20"/>
  <c r="A23" i="20"/>
  <c r="B3" i="20"/>
  <c r="B23" i="19"/>
  <c r="A23" i="19"/>
  <c r="B3" i="19"/>
  <c r="B23" i="18"/>
  <c r="A23" i="18"/>
  <c r="B3" i="18"/>
  <c r="B23" i="17"/>
  <c r="A23" i="17"/>
  <c r="B3" i="17"/>
  <c r="B23" i="16"/>
  <c r="A23" i="16"/>
  <c r="B3" i="16"/>
  <c r="B3" i="14" l="1"/>
  <c r="A23" i="14"/>
  <c r="B23" i="14"/>
  <c r="A8" i="10"/>
  <c r="A6" i="7"/>
  <c r="B9" i="7"/>
  <c r="B8" i="7"/>
  <c r="B6" i="13"/>
  <c r="B2" i="13"/>
  <c r="B2" i="104" l="1"/>
  <c r="B2" i="93"/>
  <c r="B2" i="82"/>
  <c r="B2" i="71"/>
  <c r="B2" i="60"/>
  <c r="B2" i="49"/>
  <c r="B2" i="38"/>
  <c r="B2" i="27"/>
  <c r="B2" i="16"/>
  <c r="B2" i="108"/>
  <c r="B2" i="86"/>
  <c r="B2" i="75"/>
  <c r="B2" i="47"/>
  <c r="B2" i="36"/>
  <c r="B2" i="25"/>
  <c r="B2" i="52"/>
  <c r="B2" i="19"/>
  <c r="B2" i="112"/>
  <c r="B2" i="57"/>
  <c r="B2" i="95"/>
  <c r="B2" i="73"/>
  <c r="B2" i="62"/>
  <c r="B2" i="51"/>
  <c r="B2" i="40"/>
  <c r="B2" i="29"/>
  <c r="B2" i="105"/>
  <c r="B2" i="17"/>
  <c r="B2" i="44"/>
  <c r="B2" i="33"/>
  <c r="B2" i="59"/>
  <c r="B2" i="53"/>
  <c r="B2" i="31"/>
  <c r="B2" i="20"/>
  <c r="B2" i="113"/>
  <c r="B2" i="80"/>
  <c r="B2" i="69"/>
  <c r="B2" i="96"/>
  <c r="B2" i="85"/>
  <c r="B2" i="41"/>
  <c r="B2" i="101"/>
  <c r="B2" i="90"/>
  <c r="B2" i="106"/>
  <c r="B2" i="84"/>
  <c r="B2" i="67"/>
  <c r="B2" i="56"/>
  <c r="B2" i="23"/>
  <c r="B2" i="83"/>
  <c r="B2" i="61"/>
  <c r="B2" i="50"/>
  <c r="B2" i="39"/>
  <c r="B2" i="66"/>
  <c r="B2" i="55"/>
  <c r="B2" i="109"/>
  <c r="B2" i="98"/>
  <c r="B2" i="87"/>
  <c r="B2" i="76"/>
  <c r="B2" i="65"/>
  <c r="B2" i="54"/>
  <c r="B2" i="43"/>
  <c r="B2" i="32"/>
  <c r="B2" i="21"/>
  <c r="B2" i="103"/>
  <c r="B2" i="92"/>
  <c r="B2" i="81"/>
  <c r="B2" i="70"/>
  <c r="B2" i="48"/>
  <c r="B2" i="37"/>
  <c r="B2" i="26"/>
  <c r="B2" i="97"/>
  <c r="B2" i="64"/>
  <c r="B2" i="42"/>
  <c r="B2" i="102"/>
  <c r="B2" i="91"/>
  <c r="B2" i="58"/>
  <c r="B2" i="107"/>
  <c r="B2" i="74"/>
  <c r="B2" i="63"/>
  <c r="B2" i="30"/>
  <c r="B2" i="79"/>
  <c r="B2" i="68"/>
  <c r="B2" i="46"/>
  <c r="B2" i="35"/>
  <c r="B2" i="24"/>
  <c r="B2" i="18"/>
  <c r="B2" i="111"/>
  <c r="B2" i="100"/>
  <c r="B2" i="89"/>
  <c r="B2" i="78"/>
  <c r="B2" i="45"/>
  <c r="B2" i="34"/>
  <c r="B2" i="94"/>
  <c r="B2" i="72"/>
  <c r="B2" i="28"/>
  <c r="B2" i="110"/>
  <c r="B2" i="99"/>
  <c r="B2" i="88"/>
  <c r="B2" i="77"/>
  <c r="B2" i="22"/>
  <c r="B2" i="14"/>
  <c r="B2" i="5"/>
  <c r="B2" i="9" l="1"/>
  <c r="B2" i="10"/>
  <c r="B2" i="7"/>
</calcChain>
</file>

<file path=xl/sharedStrings.xml><?xml version="1.0" encoding="utf-8"?>
<sst xmlns="http://schemas.openxmlformats.org/spreadsheetml/2006/main" count="4955" uniqueCount="592">
  <si>
    <t>Government Actuary's Department</t>
  </si>
  <si>
    <t>Workbook:</t>
  </si>
  <si>
    <t>Worksheet:</t>
  </si>
  <si>
    <t>Cover</t>
  </si>
  <si>
    <t>Specification</t>
  </si>
  <si>
    <t>Sheet</t>
  </si>
  <si>
    <t>Description</t>
  </si>
  <si>
    <t>Purpose of spreadsheet</t>
  </si>
  <si>
    <t>This sheet sets out the purpose of the spreadsheet and includes caveats on the use of the spreadsheet.</t>
  </si>
  <si>
    <t xml:space="preserve">Version Control </t>
  </si>
  <si>
    <t>This sheet is used to show which factor tables have been updated since the last issued version of the consolidated factor spreadsheet.</t>
  </si>
  <si>
    <t>Assumptions</t>
  </si>
  <si>
    <t>This sheet lists the assumptions that were used to derive the factor tables.</t>
  </si>
  <si>
    <t>Factor List</t>
  </si>
  <si>
    <t xml:space="preserve">This sheet lists the full suite of factors that are in force together with the following information: </t>
  </si>
  <si>
    <t>x-101 and onwards</t>
  </si>
  <si>
    <t>The 100 series factors contain the club transfer factors. Each different type of club transfer factor is set out on a separate sheet starting with sheet x-101, where x relates to the scheme section (if applicable).</t>
  </si>
  <si>
    <t>x-201 and onwards</t>
  </si>
  <si>
    <t>The 200 series factors contain the non club transfer factors. Each different type of non club transfer factor is set out on a separate sheet starting with sheet x-201, where x relates to the scheme section (if applicable).</t>
  </si>
  <si>
    <t>x-301 and onwards</t>
  </si>
  <si>
    <t>The 300 series factors contain the pension sharing on divorce factors. Each different type of pension sharing on divorce factor is set out on a separate sheet starting with sheet x-301, where x relates to the scheme section (if applicable).</t>
  </si>
  <si>
    <t>x-401 and onwards</t>
  </si>
  <si>
    <t>The 400 series factors contain the early of late retirement factors. Each different type of early or late retirement factor is set out on a separate sheet starting with sheet x-401, where x relates to the scheme section (if applicable).</t>
  </si>
  <si>
    <t>x-501 and onwards</t>
  </si>
  <si>
    <t>The 500 series factors contain the commutation factors. Each different type of commutation factor is set out on a separate sheet starting with sheet x-501, where x relates to the scheme section (if applicable).</t>
  </si>
  <si>
    <t>x-601 and onwards</t>
  </si>
  <si>
    <t>The 600 series factors contain the scheme pays factors. Each different type of scheme pays factor is set out on a separate sheet starting with sheet x-601, where x relates to the scheme section (if applicable).</t>
  </si>
  <si>
    <t>x-701 and onwards</t>
  </si>
  <si>
    <t>The 700 series factors contain the additional benefit or additional contribution factors. Each different type of additional benefit or additional contribution factor is set out on a separate sheet starting with sheet x-701, where x relates to the scheme section (if applicable).</t>
  </si>
  <si>
    <t>x-801 and onwards</t>
  </si>
  <si>
    <t>The 800 series factors contain the other scheme specific factors. Each different type of other scheme specific factor is set out on a separate sheet starting with sheet x-801, where x relates to the scheme section (if applicable).</t>
  </si>
  <si>
    <t>NHSPS_EW</t>
  </si>
  <si>
    <t xml:space="preserve">This spreadsheet should not be made available online without the express permission of GAD. </t>
  </si>
  <si>
    <t xml:space="preserve">This spreadsheet is password protected. </t>
  </si>
  <si>
    <t>Version control</t>
  </si>
  <si>
    <t>Version control on this sheet commences with the 2017/18 factor review (version 2018-1)</t>
  </si>
  <si>
    <t>Version 2018 - 10  (10 February 2020)</t>
  </si>
  <si>
    <t>Provides the following new factor tables:</t>
  </si>
  <si>
    <t>Not applicable.</t>
  </si>
  <si>
    <t>Provides the following revised factors:</t>
  </si>
  <si>
    <t>101-105 (Club transfers), 201-211 (CETV), 212-217 (Transfer-in), 301-307 (Divorce), 401-422 (ERF &amp; LRF), 501-504 (Commutation), 601-606 (Scheme pays), 701-719 (Added Pension), 720-722 (Allocation), 724 (ERRBO), 801-802 (FPC), 803-808 (Redundancy) and 809-815 (Abatement).</t>
  </si>
  <si>
    <t>Confirms that the following factor table is no longer required by DHSC:</t>
  </si>
  <si>
    <t>Factors still to follow:</t>
  </si>
  <si>
    <t>None.</t>
  </si>
  <si>
    <t>Methodology changes:</t>
  </si>
  <si>
    <t>Date modified:</t>
  </si>
  <si>
    <t>Version 2023-01</t>
  </si>
  <si>
    <t>Provides the following updated factor tables:</t>
  </si>
  <si>
    <t>x-201 to x-209, x-301 to x-307, x-601 to x-606</t>
  </si>
  <si>
    <t>Withdrawn factor tables:</t>
  </si>
  <si>
    <t>x-210 to x-211 removed (GMP factor tables)</t>
  </si>
  <si>
    <t>Date Modified:</t>
  </si>
  <si>
    <t>Version 2023-02</t>
  </si>
  <si>
    <t>x-215, x-401 to x-422</t>
  </si>
  <si>
    <t>x-212-214 removed (FS Transfer in tables), x-216 &amp; x-217 removed (GMP Tables)</t>
  </si>
  <si>
    <t>Version 2023-03</t>
  </si>
  <si>
    <t>x-213 to x-214, x-501 to x-504, x-801 to x-815</t>
  </si>
  <si>
    <t>Version 2023-04</t>
  </si>
  <si>
    <t>x-101 to x-105, x-703 to x-722, x-724</t>
  </si>
  <si>
    <t>x-701 to x-702 (1995/2008 scheme added pension lump sum contributions)</t>
  </si>
  <si>
    <t>Version 2025-01</t>
  </si>
  <si>
    <t>x-308, x-423, x-505, x-216, x-217, x-816</t>
  </si>
  <si>
    <t>Other changes:</t>
  </si>
  <si>
    <t>The key assumptions underlying the factors have been added on a separate tab called "Assumptions".</t>
  </si>
  <si>
    <t>x-605, x-606</t>
  </si>
  <si>
    <t>Removed LTA tables and set to withdrawn</t>
  </si>
  <si>
    <t>Assumptions underlying factors</t>
  </si>
  <si>
    <t>2026 factor review set</t>
  </si>
  <si>
    <t>2023 factor review set</t>
  </si>
  <si>
    <t>Discount rate net of CPI</t>
  </si>
  <si>
    <t>2% pa</t>
  </si>
  <si>
    <t>1.7% pa</t>
  </si>
  <si>
    <t>Discount rate net of post88 GMP</t>
  </si>
  <si>
    <t>2.452% pa</t>
  </si>
  <si>
    <t>2.302% pa</t>
  </si>
  <si>
    <t>Nominal discount rate</t>
  </si>
  <si>
    <t>4.040% pa</t>
  </si>
  <si>
    <t>3.734% pa</t>
  </si>
  <si>
    <t>CPI</t>
  </si>
  <si>
    <t>Post 88 GMP increases</t>
  </si>
  <si>
    <t>1.55% pa</t>
  </si>
  <si>
    <t>1.4% pa</t>
  </si>
  <si>
    <t>RPI</t>
  </si>
  <si>
    <t>2.145% pa</t>
  </si>
  <si>
    <t>3.15% pa pre 2030
2.1% pa post 2030</t>
  </si>
  <si>
    <t>RPI capped at 5% pa</t>
  </si>
  <si>
    <t>n/a</t>
  </si>
  <si>
    <t>Long-term earnings growth</t>
  </si>
  <si>
    <t>3.8% pa</t>
  </si>
  <si>
    <t>Allowance for short term salary increases</t>
  </si>
  <si>
    <t>Nil</t>
  </si>
  <si>
    <t>CARE scheme in-service revaluation</t>
  </si>
  <si>
    <t>3.5% pa</t>
  </si>
  <si>
    <t>Male pensioners</t>
  </si>
  <si>
    <t>96% of S4NMA</t>
  </si>
  <si>
    <t>91% of S3NMA</t>
  </si>
  <si>
    <t>Female pensioners</t>
  </si>
  <si>
    <t>101% of S4NFA_M</t>
  </si>
  <si>
    <t>103% of S3NFA</t>
  </si>
  <si>
    <t>Male pensioners (ill-health)</t>
  </si>
  <si>
    <t xml:space="preserve">116% of S4IMA </t>
  </si>
  <si>
    <t xml:space="preserve">134% of S3IMA </t>
  </si>
  <si>
    <t>Female pensioners (ill-health)</t>
  </si>
  <si>
    <t>122% of S4IFA</t>
  </si>
  <si>
    <t>134% of S3IFA</t>
  </si>
  <si>
    <t>Male dependants</t>
  </si>
  <si>
    <t>78% of S4DMA</t>
  </si>
  <si>
    <t xml:space="preserve">82% of S3DMA </t>
  </si>
  <si>
    <t>Female dependants</t>
  </si>
  <si>
    <t>94% of S4DFA_L</t>
  </si>
  <si>
    <t>89% of S3DFA</t>
  </si>
  <si>
    <t>Future mortality improvements</t>
  </si>
  <si>
    <t>Based on ONS 2022 principal UK population projections</t>
  </si>
  <si>
    <t>Based on ONS 2020 principal UK population projection</t>
  </si>
  <si>
    <t>Year of use</t>
  </si>
  <si>
    <t xml:space="preserve">2024 for most factors. For factors intended to set a member contribution rate that is payable for the duration of a contract, we select a year of use that reflects the cohort of members who could use those factors </t>
  </si>
  <si>
    <t>Proportion of male and female members for unisex factors</t>
  </si>
  <si>
    <t>Members: 30% male, 70% female
Dependants: 70% male, 30% female</t>
  </si>
  <si>
    <t>Expense loading</t>
  </si>
  <si>
    <t>Allowance for short-term dependants’ pensions</t>
  </si>
  <si>
    <t>Normal pension age in the 2015 scheme</t>
  </si>
  <si>
    <t>In line with HMT valuation directions</t>
  </si>
  <si>
    <t>Proportion partnered at retirement</t>
  </si>
  <si>
    <t>Generally in line with proposed 2024 valuation assumptions
100% for options where the member can purchase additional dependant benefits</t>
  </si>
  <si>
    <t>Generally in line with 2020 valuation assumptions. 100% for options where the member can purchase additional dependant benefits</t>
  </si>
  <si>
    <t>Age difference between member and partner</t>
  </si>
  <si>
    <t>Male: 3 years older than partner
Female: 3 years younger than partner</t>
  </si>
  <si>
    <t>Rates of ill-health retirement</t>
  </si>
  <si>
    <t>In line with proposed 2024 valuation assumptions</t>
  </si>
  <si>
    <t>in line with 2020 valuation assumptions</t>
  </si>
  <si>
    <t>Mortality before retirement</t>
  </si>
  <si>
    <t>Rates of leaving service</t>
  </si>
  <si>
    <t>Retirement ages</t>
  </si>
  <si>
    <t>All retirements take place at normal pension age</t>
  </si>
  <si>
    <t>Salary scale for transfers-in</t>
  </si>
  <si>
    <t>Not applicable</t>
  </si>
  <si>
    <t>Allowance for commutation</t>
  </si>
  <si>
    <t>Factor list</t>
  </si>
  <si>
    <t>Link to Tables</t>
  </si>
  <si>
    <t>Scheme</t>
  </si>
  <si>
    <t>Section</t>
  </si>
  <si>
    <t>Factor Type</t>
  </si>
  <si>
    <t>Gender</t>
  </si>
  <si>
    <t>Factor Age/Period Definition</t>
  </si>
  <si>
    <t>Section Number (x)</t>
  </si>
  <si>
    <t>Series Number</t>
  </si>
  <si>
    <t>Table Reference
(Section-Series Number)</t>
  </si>
  <si>
    <t>Table Reference in Guidance</t>
  </si>
  <si>
    <t>Related Factor Guidance</t>
  </si>
  <si>
    <t>Date Factors Issued to Client</t>
  </si>
  <si>
    <t>Date Factors Implemented (if known)</t>
  </si>
  <si>
    <t>Factor Status</t>
  </si>
  <si>
    <t>Assumption set</t>
  </si>
  <si>
    <t>NHSPS 2015</t>
  </si>
  <si>
    <t xml:space="preserve">Club - CARE Benefit Adjustment Factors </t>
  </si>
  <si>
    <t>Sending scheme: TPS 2015 or PCSPS 2015</t>
  </si>
  <si>
    <t>Male / female factors</t>
  </si>
  <si>
    <t>Age last birthday at guarantee date</t>
  </si>
  <si>
    <t>0-101</t>
  </si>
  <si>
    <t>Table A1</t>
  </si>
  <si>
    <t>Issued</t>
  </si>
  <si>
    <t>Sending scheme: LGPS 2014</t>
  </si>
  <si>
    <t>0-102</t>
  </si>
  <si>
    <t>Table A2</t>
  </si>
  <si>
    <t>Sending scheme: AFPS 15</t>
  </si>
  <si>
    <t>0-103</t>
  </si>
  <si>
    <t>Table A3</t>
  </si>
  <si>
    <t>Sending scheme: PPS 2015 or FPS 2015</t>
  </si>
  <si>
    <t>0-104</t>
  </si>
  <si>
    <t>Table A4</t>
  </si>
  <si>
    <t>Sending scheme: Guernsey Transitional CARE (For members who joined prior to 1 May 2015)</t>
  </si>
  <si>
    <t>0-105</t>
  </si>
  <si>
    <t>Table A5</t>
  </si>
  <si>
    <t>NHSPS</t>
  </si>
  <si>
    <t>CETV</t>
  </si>
  <si>
    <t>Males Normal pension age 60 -1995 section</t>
  </si>
  <si>
    <t>Male</t>
  </si>
  <si>
    <t>1-201</t>
  </si>
  <si>
    <t>TV1</t>
  </si>
  <si>
    <t>Females Normal pension age 60 -1995 section</t>
  </si>
  <si>
    <t>Female</t>
  </si>
  <si>
    <t>1-202</t>
  </si>
  <si>
    <t>TV2</t>
  </si>
  <si>
    <t>Males Normal pension age 65 - 2008 section</t>
  </si>
  <si>
    <t>2-203</t>
  </si>
  <si>
    <t>TV3</t>
  </si>
  <si>
    <t>Females Normal pension age 65 - 2008 section (up to age 59)</t>
  </si>
  <si>
    <t>2-204A</t>
  </si>
  <si>
    <t>TV4</t>
  </si>
  <si>
    <t>Females Normal pension age 65 - 2008 section (age 60 and above)</t>
  </si>
  <si>
    <t>2-204B</t>
  </si>
  <si>
    <t>Males Normal pension age 55 -1995 section</t>
  </si>
  <si>
    <t>1-205</t>
  </si>
  <si>
    <t>TV5</t>
  </si>
  <si>
    <t>Females Normal pension age 55 -1995 section</t>
  </si>
  <si>
    <t>1-206</t>
  </si>
  <si>
    <t>TV6</t>
  </si>
  <si>
    <t>Males Normal pension age 60 -1995 section (Reserved rights factors)</t>
  </si>
  <si>
    <t>Age last birthday at date of leaving</t>
  </si>
  <si>
    <t>1-207</t>
  </si>
  <si>
    <t>TV7</t>
  </si>
  <si>
    <t>Females Normal pension age 60 -1995 section (Reserved rights factors)</t>
  </si>
  <si>
    <t>1-208</t>
  </si>
  <si>
    <t>TV8</t>
  </si>
  <si>
    <t>Member and dependant CETV factors</t>
  </si>
  <si>
    <t>Unisex</t>
  </si>
  <si>
    <t>Years to PNPA (rounded up)</t>
  </si>
  <si>
    <t>0-209</t>
  </si>
  <si>
    <t>Table TV1</t>
  </si>
  <si>
    <t>TV In (non-club)</t>
  </si>
  <si>
    <t>1995 / 2008 Scheme - Factor to calculate service credits for officer members or earnings credits for practitioner members with NPA of 65</t>
  </si>
  <si>
    <t>Male &amp; Female</t>
  </si>
  <si>
    <t>Age last birthday at relevant date</t>
  </si>
  <si>
    <t>2-213</t>
  </si>
  <si>
    <t>TVIN3 &amp; TVIN4</t>
  </si>
  <si>
    <t>1995 / 2008 Scheme - Factor to calculate service credits for officer members or earnings credits for practitioner members for female members with NPA of 65 over age 60</t>
  </si>
  <si>
    <t>2-214</t>
  </si>
  <si>
    <t>TVIN5</t>
  </si>
  <si>
    <t>Factors to calculate credits for non club incoming transfers</t>
  </si>
  <si>
    <t>0-215</t>
  </si>
  <si>
    <t>TVINA</t>
  </si>
  <si>
    <t>2015 GMP coverage test table</t>
  </si>
  <si>
    <t>0-216</t>
  </si>
  <si>
    <t>x-216</t>
  </si>
  <si>
    <t>NHSPS 1995_2008</t>
  </si>
  <si>
    <t>1995_ 2008 GMP coverage test table</t>
  </si>
  <si>
    <t>x-217</t>
  </si>
  <si>
    <t>Pensioner CE</t>
  </si>
  <si>
    <t>1995 / 2008 Scheme - Factors to calculate pensioner cash equivalent on divorce - retirement not on grounds of ill health</t>
  </si>
  <si>
    <t>Member's age last birthday at relevant date</t>
  </si>
  <si>
    <t>1-301</t>
  </si>
  <si>
    <t>Table DIV1</t>
  </si>
  <si>
    <t>1995 / 2008 Scheme - Factors to calculate pensioner cash equivalent on divorce - retirement on grounds of ill health</t>
  </si>
  <si>
    <t>1-302</t>
  </si>
  <si>
    <t>Table DIV2</t>
  </si>
  <si>
    <t>1995 / 2008 Scheme - Factor to adjust for supplementary lump sum due at age 55 where pensioners retired from deferred status and are under age 55 at the date of calculation. Factors applicable for males and females (retirement due to ill health and non-ill health)</t>
  </si>
  <si>
    <t>1-303</t>
  </si>
  <si>
    <t>Table DIV4 &amp; DIV5</t>
  </si>
  <si>
    <t>Factors to calculate pensioner cash equivalent on divorce - retirement not on grounds of ill health</t>
  </si>
  <si>
    <t>0-304</t>
  </si>
  <si>
    <t>Factors to calculate pensioner cash equivalent on divorce - retirement on grounds of ill health</t>
  </si>
  <si>
    <t>0-305</t>
  </si>
  <si>
    <t>Pension Credit</t>
  </si>
  <si>
    <t>Factors for the calculation of pension credits - factors to calculate pension credit for ex-spouse where NPA attained</t>
  </si>
  <si>
    <t>Ex-spouse's age last birthday at relevant date</t>
  </si>
  <si>
    <t>1-306</t>
  </si>
  <si>
    <t>Table DIV3</t>
  </si>
  <si>
    <t>Factors for the calculation of pension credits - factors to calculate pension credit for ex spouse</t>
  </si>
  <si>
    <t>0-307</t>
  </si>
  <si>
    <t>1-308</t>
  </si>
  <si>
    <t>ERF60ADJ</t>
  </si>
  <si>
    <t>ERF</t>
  </si>
  <si>
    <t>Voluntary early retirement - members of 1995 section (relative to NPA 60) - pension factors</t>
  </si>
  <si>
    <t>Age (complete years &amp; months)</t>
  </si>
  <si>
    <t>1-401</t>
  </si>
  <si>
    <t>ERF1</t>
  </si>
  <si>
    <t>Voluntary early retirement - members of 1995 or 2008 section (relative to NPA 65) - pension factors</t>
  </si>
  <si>
    <t>1-402</t>
  </si>
  <si>
    <t>ERF2</t>
  </si>
  <si>
    <t>Voluntary early retirement - former members of 1995 section with preserved benefits (relative to NPA 60) - pension factors</t>
  </si>
  <si>
    <t>1-403A</t>
  </si>
  <si>
    <t>ERF3(A)</t>
  </si>
  <si>
    <t>Voluntary early retirement - former members of 1995 section with preserved benefits (relative to NPA 60) - adjustment factors</t>
  </si>
  <si>
    <t>Age</t>
  </si>
  <si>
    <t>1-403B</t>
  </si>
  <si>
    <t>ERF3(B)</t>
  </si>
  <si>
    <t>Voluntary early retirement - former members of 1995 section with preserved added years benefits (relative to NPA 65) - pension factors</t>
  </si>
  <si>
    <t>1-404A</t>
  </si>
  <si>
    <t>ERF4(A)</t>
  </si>
  <si>
    <t>Voluntary early retirement - former members of 1995 section with preserved added years benefits (relative to NPA 65) - adjustment factors</t>
  </si>
  <si>
    <t>1-404B</t>
  </si>
  <si>
    <t>ERF4(B)</t>
  </si>
  <si>
    <t>Voluntary early retirement - members of 1995 section - NPA 60 additional pension contracts exercised before 1 April 2011 - pension factors</t>
  </si>
  <si>
    <t>1-405</t>
  </si>
  <si>
    <t>ERF5</t>
  </si>
  <si>
    <t>Voluntary early retirement - members of 1995 or 2008 section - NPA 65 additional pension contracts exercised before 1 April 2011 - pension factors</t>
  </si>
  <si>
    <t>1-406</t>
  </si>
  <si>
    <t>ERF6</t>
  </si>
  <si>
    <t>Voluntary early retirement - members of 1995 section (relative to NPA 60) - lump sum factors</t>
  </si>
  <si>
    <t>1-407</t>
  </si>
  <si>
    <t>ERF7</t>
  </si>
  <si>
    <t>Voluntary early retirement - members of 1995 section with NPA 65 added year's benefits (relative to NPA 65) - lump sum factors</t>
  </si>
  <si>
    <t>1-408</t>
  </si>
  <si>
    <t>ERF8</t>
  </si>
  <si>
    <t>Voluntary early retirement - former members of 1995 section with preserved benefits (relative to NPA 60) - lump sum factors A</t>
  </si>
  <si>
    <t>1-409A</t>
  </si>
  <si>
    <t>ERF9(A)</t>
  </si>
  <si>
    <t>Voluntary early retirement - former members of 1995 section with preserved benefits (relative to NPA 60) - lump sum factors B</t>
  </si>
  <si>
    <t>1-409B</t>
  </si>
  <si>
    <t>ERF9(B)</t>
  </si>
  <si>
    <t>Voluntary early retirement - former members of 1995 section with preserved added years benefits (relative to NPA 65) - lump sum factors C</t>
  </si>
  <si>
    <t>1-410A</t>
  </si>
  <si>
    <t>ERF10(C)</t>
  </si>
  <si>
    <t>Voluntary early retirement - former members of 1995 section with preserved added years benefits (relative to NPA 65) - lump sum factors D</t>
  </si>
  <si>
    <t>1-410B</t>
  </si>
  <si>
    <t>ERF10(D)</t>
  </si>
  <si>
    <t>Voluntary early retirement - members of 2008 section with a mandatory lump sum (relative to NPA 65) - adjustment factors</t>
  </si>
  <si>
    <t>2-411</t>
  </si>
  <si>
    <t>ERF11</t>
  </si>
  <si>
    <t>Voluntary early retirement - members of 1995 section with NPA 55 added years benefits (relative to NPA 55) - pension factors</t>
  </si>
  <si>
    <t>1-412</t>
  </si>
  <si>
    <t>ERF12</t>
  </si>
  <si>
    <t>Voluntary early retirement - members of 1995 section with NPA 55 added years benefits (relative to NPA 55) - lump sum factors</t>
  </si>
  <si>
    <t>1-413</t>
  </si>
  <si>
    <t>ERF13</t>
  </si>
  <si>
    <t>Voluntary early retirement - former members of 1995 section with preserved added years benefits (relative to NPA 55) - pension factors</t>
  </si>
  <si>
    <t>1-414</t>
  </si>
  <si>
    <t>ERF14</t>
  </si>
  <si>
    <t>Voluntary early retirement - former members of 1995 section with preserved benefits (relative to NPA 55) - lump sum factors E</t>
  </si>
  <si>
    <t>1-415A</t>
  </si>
  <si>
    <t>ERF15(E)</t>
  </si>
  <si>
    <t>Voluntary early retirement - former members of 1995 section with preserved benefits (relative to NPA 55) - lump sum factors F</t>
  </si>
  <si>
    <t>1-415B</t>
  </si>
  <si>
    <t>ERF15(F)</t>
  </si>
  <si>
    <t>LRF</t>
  </si>
  <si>
    <t>Late retirement - members of 2008 section (relative to NPA 65) - pension factors</t>
  </si>
  <si>
    <t>2-416</t>
  </si>
  <si>
    <t>LRF1</t>
  </si>
  <si>
    <t>Late retirement - members of 2008 section - purchansed NPA 65 additional pension contracts exercised before 1 April 2011 - pension factors</t>
  </si>
  <si>
    <t>2-417</t>
  </si>
  <si>
    <t>LRF2</t>
  </si>
  <si>
    <t>Late retirement - members of 2008 section - purchansed NPA 65 additional pension contracts exercised after 1 April 2011 - pension factors</t>
  </si>
  <si>
    <t>2-418</t>
  </si>
  <si>
    <t>LRF3</t>
  </si>
  <si>
    <t>Late retirement - members of 2008 section with a mandatory lump sum (relative to NPA 65) - adjustment factors</t>
  </si>
  <si>
    <t>2-419</t>
  </si>
  <si>
    <t>LRF4</t>
  </si>
  <si>
    <t>Voluntary early retirement - main scheme pension and additional pension - pension factors</t>
  </si>
  <si>
    <t>Time to NPA</t>
  </si>
  <si>
    <t>0-420</t>
  </si>
  <si>
    <t>Late retirement - main scheme pension for members retiring from active status - pension factors</t>
  </si>
  <si>
    <t>Time after NPA</t>
  </si>
  <si>
    <t>0-421</t>
  </si>
  <si>
    <t>Late retirement - additional pension and pension debits for members retiring from active status - pension factors</t>
  </si>
  <si>
    <t>0-422</t>
  </si>
  <si>
    <t>Eligibility for actuarially reduced early retirement – factor for applying to the revalued annual GMP at retirement, which is for use in the GMP test, where GMP data is held.</t>
  </si>
  <si>
    <t>1-423</t>
  </si>
  <si>
    <t>ERF16</t>
  </si>
  <si>
    <t>Triv Comm</t>
  </si>
  <si>
    <t>Trivial Commutation factors</t>
  </si>
  <si>
    <t>1-501</t>
  </si>
  <si>
    <t>TRIV1_NHSPS_1995 Section</t>
  </si>
  <si>
    <t>2-502</t>
  </si>
  <si>
    <t>TRIV2_NHSPS_2008 Section</t>
  </si>
  <si>
    <t>0-503</t>
  </si>
  <si>
    <t>Appendix B</t>
  </si>
  <si>
    <t>Inverse Comm</t>
  </si>
  <si>
    <t>Inverse Commutation Factors</t>
  </si>
  <si>
    <t>1-504</t>
  </si>
  <si>
    <t>INVCOMM1_NHSPS</t>
  </si>
  <si>
    <t>1-505</t>
  </si>
  <si>
    <t>ADD</t>
  </si>
  <si>
    <t>Scheme pays AA</t>
  </si>
  <si>
    <t>Reduction to pension for AA charges - retirement not on grounds of ill health</t>
  </si>
  <si>
    <t>Age last birthday</t>
  </si>
  <si>
    <t>1-601</t>
  </si>
  <si>
    <t>Table SP1</t>
  </si>
  <si>
    <t>Reduction to pension for AA charges - retirement on grounds of ill health</t>
  </si>
  <si>
    <t>1-602</t>
  </si>
  <si>
    <t>Table SP2</t>
  </si>
  <si>
    <t>0-603</t>
  </si>
  <si>
    <t>0-604</t>
  </si>
  <si>
    <t>Scheme pays LTA</t>
  </si>
  <si>
    <t>Factors to calculate reduction to pension for LTA charges</t>
  </si>
  <si>
    <t>0-605</t>
  </si>
  <si>
    <t>Table SP3</t>
  </si>
  <si>
    <t>Withdrawn</t>
  </si>
  <si>
    <t>0-606</t>
  </si>
  <si>
    <t>Added pension</t>
  </si>
  <si>
    <t>2015 scheme - Lump sum election, personal and personal and dependant's (single premium £ per £250 AP at date of election)</t>
  </si>
  <si>
    <t>Age when notice of election given</t>
  </si>
  <si>
    <t>0-703</t>
  </si>
  <si>
    <t>Table S</t>
  </si>
  <si>
    <t>1995 / 2008 Scheme - Additional pension - regular contributions elections made after 31.03.2011, personal benefits, NRA 60 (monthly contribution per £250 AP at date of election)</t>
  </si>
  <si>
    <t>Payment period (in years)/Age when notice of election given</t>
  </si>
  <si>
    <t>1-704</t>
  </si>
  <si>
    <t>Table PC60</t>
  </si>
  <si>
    <t>1995 / 2008 Scheme - Additional pension - regular contributions- elections made after 31.3.11, personal and dependant's benefits NRA 60 (monthly contribution per £250 AP at date of election)</t>
  </si>
  <si>
    <t>1-705</t>
  </si>
  <si>
    <t>Table DC60</t>
  </si>
  <si>
    <t>1995 / 2008 Scheme - Additional pension - regular contributions elections made after 31.03.2011, personal benefits, NRA 65 (monthly contribution per £250 AP at date of election)</t>
  </si>
  <si>
    <t>1-706</t>
  </si>
  <si>
    <t>Table PC65</t>
  </si>
  <si>
    <t>1995 / 2008 Scheme - Additional pension - regular contributions- elections made after 31.3.11, personal and dependant's benefits NRA 65 (monthly contribution per £250 AP at date of election)</t>
  </si>
  <si>
    <t>1-707</t>
  </si>
  <si>
    <t>Table DC65</t>
  </si>
  <si>
    <t>1995 / 2008 Scheme - Additional pension - regular contributions elections made on or before 31.03.2011, personal benefits, NRA 60 (monthly contribution per £250 AP at date of election)</t>
  </si>
  <si>
    <t>1-708</t>
  </si>
  <si>
    <t>Table PR60</t>
  </si>
  <si>
    <t>1995 / 2008 Scheme - Additional pension - regular contributions elections made on or before 31.03.2011, personal and dependant's benefits, NRA 60 (monthly contribution per £250 AP at date of election)</t>
  </si>
  <si>
    <t>1-709</t>
  </si>
  <si>
    <t>Table DR60</t>
  </si>
  <si>
    <t>1995 / 2008 Scheme - Additional pension - regular contributions elections made on or before 31.03.2011, personal benefits, NRA 65 (monthly contribution per £250 AP at date of election)</t>
  </si>
  <si>
    <t>1-710</t>
  </si>
  <si>
    <t>Table PR65</t>
  </si>
  <si>
    <t>1995 / 2008 Scheme - Additional pension - regular contributions elections made on or before 31.03.2011, personal and dependant's benefits, NRA 65 (monthly contribution per £250 AP at date of election)</t>
  </si>
  <si>
    <t>1-711</t>
  </si>
  <si>
    <t>Table DR65</t>
  </si>
  <si>
    <t>Regular contribution elections - personal benefits NRA 65 - Monthly contribution (per £250 AP at date of election)</t>
  </si>
  <si>
    <t>0-712</t>
  </si>
  <si>
    <t>Table P65</t>
  </si>
  <si>
    <t>Regular contribution elections - personal benefits NRA 66 - Monthly contribution (per £250 AP at date of election)</t>
  </si>
  <si>
    <t>0-713</t>
  </si>
  <si>
    <t>Table P66</t>
  </si>
  <si>
    <t>Regular contribution elections - personal benefits NRA 67 - Monthly contribution (per £250 AP at date of election)</t>
  </si>
  <si>
    <t>0-714</t>
  </si>
  <si>
    <t>Table P67</t>
  </si>
  <si>
    <t>Regular contribution elections - personal benefits NRA 68 - Monthly contribution (per £250 AP at date of election)</t>
  </si>
  <si>
    <t>0-715</t>
  </si>
  <si>
    <t>Table P68</t>
  </si>
  <si>
    <t>Regular contribution elections - personal  and dependant's  benefits NRA 65 - Monthly contribution (per £250 AP at date of election)</t>
  </si>
  <si>
    <t>0-716</t>
  </si>
  <si>
    <t>Table D65</t>
  </si>
  <si>
    <t>Regular contribution elections - personal  and dependant's  benefits NRA 66 - Monthly contribution (per £250 AP at date of election)</t>
  </si>
  <si>
    <t>0-717</t>
  </si>
  <si>
    <t>Table D66</t>
  </si>
  <si>
    <t>Regular contribution elections - personal  and dependant's  benefits NRA 67 - Monthly contribution (per £250 AP at date of election)</t>
  </si>
  <si>
    <t>0-718</t>
  </si>
  <si>
    <t>Table D67</t>
  </si>
  <si>
    <t>Regular contribution elections - personal  and dependant's  benefits NRA 68 - Monthly contribution (per £250 AP at date of election)</t>
  </si>
  <si>
    <t>0-719</t>
  </si>
  <si>
    <t>Table D68</t>
  </si>
  <si>
    <t>Allocation</t>
  </si>
  <si>
    <t>1995 / 2008 Scheme - Additional benefits payable to the dependant per £1 pension allocated by the member</t>
  </si>
  <si>
    <t>Age: Member / Dependant</t>
  </si>
  <si>
    <t>1-720</t>
  </si>
  <si>
    <t>Table A</t>
  </si>
  <si>
    <t>1-721</t>
  </si>
  <si>
    <t>Table B</t>
  </si>
  <si>
    <t>Additional benefits payable to dependant per £1 pension allocated by the member</t>
  </si>
  <si>
    <t>0-722</t>
  </si>
  <si>
    <t>Appendix B: Allocation</t>
  </si>
  <si>
    <t>Early retirement reduction buy out</t>
  </si>
  <si>
    <t>Factors for determining ERRBO contributions</t>
  </si>
  <si>
    <t>Complete years at previous 31 March</t>
  </si>
  <si>
    <t>0-724</t>
  </si>
  <si>
    <t>Table in Appendix B</t>
  </si>
  <si>
    <t>Final Pay</t>
  </si>
  <si>
    <t>Final Pay control factors applicable to members retiring with an immediate pension</t>
  </si>
  <si>
    <t>1-801</t>
  </si>
  <si>
    <t>Table B1</t>
  </si>
  <si>
    <t>Final Pay control factors applicable to members transferring out benefits</t>
  </si>
  <si>
    <t>1-802</t>
  </si>
  <si>
    <t>Table B2</t>
  </si>
  <si>
    <t>Redundancy</t>
  </si>
  <si>
    <t>1995 / 2008 Scheme - Cost for a member leaving on compulsory early retirement - main scheme pension</t>
  </si>
  <si>
    <t>1-803</t>
  </si>
  <si>
    <t>Table CER1</t>
  </si>
  <si>
    <t>1995 / 2008 Scheme - Employer costs for enhancement payments after age 55</t>
  </si>
  <si>
    <t>1-804</t>
  </si>
  <si>
    <t>Table CER2</t>
  </si>
  <si>
    <t>1995 / 2008 Scheme - Employer costs for early payment of lump sum (including MLS for choice optants)</t>
  </si>
  <si>
    <t>Period to NPA</t>
  </si>
  <si>
    <t>1-805</t>
  </si>
  <si>
    <t>Table CER3</t>
  </si>
  <si>
    <t>1995 / 2008 Scheme - Employer cost for a member with NPA 55 retiring before age 55 with deferred PI - Lump sum factors</t>
  </si>
  <si>
    <t>1-806</t>
  </si>
  <si>
    <t>Table CER4</t>
  </si>
  <si>
    <t>1995 / 2008 Scheme - Costs for a member with NPA 60 retiring before age 55 with deferred PI  - Pension factors (A)</t>
  </si>
  <si>
    <t>1-807A</t>
  </si>
  <si>
    <t>CER5(A)</t>
  </si>
  <si>
    <t>1995 / 2008 Scheme - Costs for a member with NPA 60 retiring before age 55 with deferred PI - Lump sum factors (B)</t>
  </si>
  <si>
    <t>1-807B</t>
  </si>
  <si>
    <t>CER5(B)</t>
  </si>
  <si>
    <t>Cost for a member leaving on compulsory early retirement - main scheme pension - pension factors</t>
  </si>
  <si>
    <t>0-808</t>
  </si>
  <si>
    <t>Abatement</t>
  </si>
  <si>
    <t xml:space="preserve">1995 / 2008 Scheme - NHS Pension Scheme (E&amp;W): Actuarial Factors - Factors for use in abatement cases - Members of 1995 section (relative to pension age of 60) </t>
  </si>
  <si>
    <t>Age (completed years &amp; months)</t>
  </si>
  <si>
    <t>1-809</t>
  </si>
  <si>
    <t>Table AB1</t>
  </si>
  <si>
    <t>1995 / 2008 Scheme - NHS Pension Scheme (E&amp;W): Actuarial Factors - Factors for use in abatement cases - Members of 2008 section (relative to pension age of 65)</t>
  </si>
  <si>
    <t>1-810</t>
  </si>
  <si>
    <t>Table AB2</t>
  </si>
  <si>
    <t>1995 / 2008 Scheme - NHS Pension Scheme (E&amp;W): Actuarial Factors - Factors for use in abatement cases - Members of 1995 section – NPA 60 additional pension contracts exercised before 1 April 2011</t>
  </si>
  <si>
    <t>1-811</t>
  </si>
  <si>
    <t>Table AB3</t>
  </si>
  <si>
    <t>1995 / 2008 Scheme - NHS Pension Scheme (E&amp;W): Actuarial Factors - Factors for use in abatement cases - Members of 1995 or 2008 section – NPA 65 additional pension contracts exercised before 1 April 2011</t>
  </si>
  <si>
    <t>1-812</t>
  </si>
  <si>
    <t>Table AB4</t>
  </si>
  <si>
    <t xml:space="preserve">1995 / 2008 Scheme - NHS Pension Scheme (E&amp;W): Actuarial Factors - Factors for use in abatement cases - Members of 1995 section with NPA 55 added years’ benefits </t>
  </si>
  <si>
    <t>1-813</t>
  </si>
  <si>
    <t>Table AB5</t>
  </si>
  <si>
    <t>1995 / 2008 Scheme - NHS Pension Scheme (E&amp;W): Actuarial Factors - Factors for use in abatement cases - Members of 2008 section with mandatory lump sum (relative to pension age of 65)</t>
  </si>
  <si>
    <t>1-814</t>
  </si>
  <si>
    <t>Table AB6</t>
  </si>
  <si>
    <t>NHSPS 2015 (E&amp;W): Actuarial Factors - Factors for use in abatement cases</t>
  </si>
  <si>
    <t>0-815</t>
  </si>
  <si>
    <t>1995 / 2008 Scheme - NHS Pension Scheme (E&amp;W): Actuarial Factors - Factors for use in abatement cases - calculation of earned pension</t>
  </si>
  <si>
    <t>1-816</t>
  </si>
  <si>
    <t>NHS95 AY</t>
  </si>
  <si>
    <t>Data Item</t>
  </si>
  <si>
    <t>Factor Table Information</t>
  </si>
  <si>
    <t>Client</t>
  </si>
  <si>
    <t>Section Number</t>
  </si>
  <si>
    <t>Table Reference</t>
  </si>
  <si>
    <t>Related Factor Table Reference</t>
  </si>
  <si>
    <t>Assumption Set</t>
  </si>
  <si>
    <t>Male / female factor</t>
  </si>
  <si>
    <t>Pension Factor (Factor A)</t>
  </si>
  <si>
    <t>Lump Sum Factor (Factor B)</t>
  </si>
  <si>
    <t>Surviving Partner's Pension Factor (Factor C)</t>
  </si>
  <si>
    <t>Deduction for NI Modification (Factor E)</t>
  </si>
  <si>
    <t>Deduction for NI Modification (Factor F)</t>
  </si>
  <si>
    <t>Pension factor (Factor A)</t>
  </si>
  <si>
    <t>Lump sum factor (choice optants only) (Factor B)</t>
  </si>
  <si>
    <t>Surviving partner's pension factor (Factor C)</t>
  </si>
  <si>
    <t>Deduction for NI modification (Factor E)</t>
  </si>
  <si>
    <t>Deduction for NI modification (Factor †F)</t>
  </si>
  <si>
    <t>Deduction for NI Modification (Factor B)</t>
  </si>
  <si>
    <t>Lump Sum Factor (Factor C)</t>
  </si>
  <si>
    <t>Widow's Pension (Factor D)</t>
  </si>
  <si>
    <t>Years Early</t>
  </si>
  <si>
    <t>Surviving Partner's Pension Factor (Factor B)</t>
  </si>
  <si>
    <t>Accrued TV Factor (Factor A) - Male officers</t>
  </si>
  <si>
    <t>Accrued TV Factor (Factor A) - Female officers</t>
  </si>
  <si>
    <t>Accrued TV Factor (Factor A)</t>
  </si>
  <si>
    <t>Member's age next birthday at calculation date (complete years)</t>
  </si>
  <si>
    <t>Appropriate factor</t>
  </si>
  <si>
    <t>29 or under</t>
  </si>
  <si>
    <t>30-39</t>
  </si>
  <si>
    <t>40-49</t>
  </si>
  <si>
    <t>50s or over</t>
  </si>
  <si>
    <t>1995, 2008</t>
  </si>
  <si>
    <t>Unisex, male &amp; female</t>
  </si>
  <si>
    <t>DIV1</t>
  </si>
  <si>
    <t>Gross pension of £1 pa (Factor A)</t>
  </si>
  <si>
    <t>Surviving partner's pension of £1 pa (Factor B)</t>
  </si>
  <si>
    <t>Deduction for GMP of £1 pa (Factor C) - Males</t>
  </si>
  <si>
    <t>Deduction for GMP of £1 pa (Factor C) - Females</t>
  </si>
  <si>
    <t>Deduction for NI Modification of £1 pa (Factor D) - Males</t>
  </si>
  <si>
    <t>Deduction for NI modification of £1 pa (Factor D) - Females</t>
  </si>
  <si>
    <t>DIV2</t>
  </si>
  <si>
    <t>DIV4 &amp; DIV5</t>
  </si>
  <si>
    <t>DIV 4 Adjustment A factor for lump sum supplement at age 55</t>
  </si>
  <si>
    <t>DIV 5 Adjustment B factor for lump sum supplement at age 55</t>
  </si>
  <si>
    <t>Factors for the calculation of pension credits - factors to calculate pension credit for ex-partner where NPA attained</t>
  </si>
  <si>
    <t>DIV3</t>
  </si>
  <si>
    <t>1995 Section - Gross pension of £1 pa (Factor A)</t>
  </si>
  <si>
    <t>1995 &amp; 2008 Section - Lump sum of £1 pa (Factor B)</t>
  </si>
  <si>
    <t>2008 Section - Gross pension of £1 pa (Factor C)</t>
  </si>
  <si>
    <t>Factors for the calculation of pension credits - factors to calculate pension credit for ex-partner</t>
  </si>
  <si>
    <t>Gross pension of £1 pa</t>
  </si>
  <si>
    <t>The ERF60ADJ is the NPA 60 adjustment factor for 1995 Section members.</t>
  </si>
  <si>
    <t>Factor</t>
  </si>
  <si>
    <t>Value</t>
  </si>
  <si>
    <t>Age/Months</t>
  </si>
  <si>
    <t>Pension</t>
  </si>
  <si>
    <t>Years/Months Early</t>
  </si>
  <si>
    <t>Years/Months Late</t>
  </si>
  <si>
    <t>Former contributing member – Member factor</t>
  </si>
  <si>
    <t>Former contributing member – Contingent spouse factor</t>
  </si>
  <si>
    <t>Former contributing member – Combined member and spouse factor</t>
  </si>
  <si>
    <t>Factor for dependant of former contributing member</t>
  </si>
  <si>
    <t>Addition</t>
  </si>
  <si>
    <t>1995 Section</t>
  </si>
  <si>
    <t>2008 Section</t>
  </si>
  <si>
    <t>2015 Section</t>
  </si>
  <si>
    <t>Related Factor Table Guidance</t>
  </si>
  <si>
    <t>26 May 2023</t>
  </si>
  <si>
    <t>Personal</t>
  </si>
  <si>
    <t>Personal and dependant’s</t>
  </si>
  <si>
    <t>Payment period 1 year</t>
  </si>
  <si>
    <t>Payment period 2 years</t>
  </si>
  <si>
    <t>Payment period 3 years</t>
  </si>
  <si>
    <t>Payment period 4 years</t>
  </si>
  <si>
    <t>Payment period 5 years</t>
  </si>
  <si>
    <t>Payment period 6 years</t>
  </si>
  <si>
    <t>Payment period 7 years</t>
  </si>
  <si>
    <t>Payment period 8 years</t>
  </si>
  <si>
    <t>Payment period 9 years</t>
  </si>
  <si>
    <t>Payment period 10 years</t>
  </si>
  <si>
    <t>Payment period 11 years</t>
  </si>
  <si>
    <t>Payment period 12 years</t>
  </si>
  <si>
    <t>Payment period 13 years</t>
  </si>
  <si>
    <t>Payment period 14 years</t>
  </si>
  <si>
    <t>Payment period 15 years</t>
  </si>
  <si>
    <t>Payment period 16 years</t>
  </si>
  <si>
    <t>Payment period 17 years</t>
  </si>
  <si>
    <t>Payment period 18 years</t>
  </si>
  <si>
    <t>Payment period 19 years</t>
  </si>
  <si>
    <t>Payment period 20 years</t>
  </si>
  <si>
    <t>99+</t>
  </si>
  <si>
    <t>90+</t>
  </si>
  <si>
    <t>Contribution rate (% of pay) to secure RRA for service after commencement of ERRBO contributions equal to - NPA-1</t>
  </si>
  <si>
    <t>Contribution rate (% of pay) to secure RRA for service after commencement of ERRBO contributions equal to - NPA-2</t>
  </si>
  <si>
    <t>Contribution rate (% of pay) to secure RRA for service after commencement of ERRBO contributions equal to - NPA-3</t>
  </si>
  <si>
    <t>Pension Factor</t>
  </si>
  <si>
    <t>Lump Sum Factor</t>
  </si>
  <si>
    <t>NPA</t>
  </si>
  <si>
    <t>Version 2026-01</t>
  </si>
  <si>
    <t>x-201 to x-209, x-301 to x308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</si>
</sst>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164" formatCode="0.000"/>
    <numFmt numFmtId="165" formatCode="#,###"/>
    <numFmt numFmtId="166" formatCode="0.0000"/>
    <numFmt numFmtId="167" formatCode="[$-F800]dddd\,\ mmmm\ dd\,\ yyyy"/>
  </numFmts>
  <fonts count="35" x14ac:knownFonts="1">
    <font>
      <sz val="10"/>
      <name val="Arial"/>
      <family val="2"/>
    </font>
    <font>
      <sz val="11"/>
      <color theme="1"/>
      <name val="Arial"/>
      <family val="2"/>
      <scheme val="minor"/>
    </font>
    <font>
      <b/>
      <sz val="12"/>
      <name val="Arial"/>
      <family val="2"/>
    </font>
    <font>
      <sz val="12"/>
      <color theme="8"/>
      <name val="Arial"/>
      <family val="2"/>
    </font>
    <font>
      <sz val="12"/>
      <color rgb="FF000000"/>
      <name val="Arial"/>
      <family val="2"/>
    </font>
    <font>
      <b/>
      <sz val="12"/>
      <color rgb="FF000000"/>
      <name val="Arial"/>
      <family val="2"/>
    </font>
    <font>
      <sz val="12"/>
      <color theme="9"/>
      <name val="Arial"/>
      <family val="2"/>
    </font>
    <font>
      <sz val="10"/>
      <name val="Arial"/>
      <family val="2"/>
    </font>
    <font>
      <b/>
      <sz val="11"/>
      <color rgb="FFFA7D00"/>
      <name val="Arial"/>
      <family val="2"/>
      <scheme val="minor"/>
    </font>
    <font>
      <i/>
      <sz val="11"/>
      <color rgb="FF7F7F7F"/>
      <name val="Arial"/>
      <family val="2"/>
      <scheme val="minor"/>
    </font>
    <font>
      <sz val="11"/>
      <color theme="9" tint="0.39994506668294322"/>
      <name val="Arial"/>
      <family val="2"/>
      <scheme val="minor"/>
    </font>
    <font>
      <sz val="10"/>
      <color theme="0"/>
      <name val="Arial"/>
      <family val="2"/>
    </font>
    <font>
      <sz val="18"/>
      <color theme="3"/>
      <name val="Arial"/>
      <family val="2"/>
      <scheme val="major"/>
    </font>
    <font>
      <b/>
      <sz val="15"/>
      <color theme="3"/>
      <name val="Arial"/>
      <family val="2"/>
    </font>
    <font>
      <b/>
      <sz val="13"/>
      <color theme="3"/>
      <name val="Arial"/>
      <family val="2"/>
    </font>
    <font>
      <b/>
      <sz val="11"/>
      <color theme="3"/>
      <name val="Arial"/>
      <family val="2"/>
    </font>
    <font>
      <sz val="12"/>
      <color rgb="FF006100"/>
      <name val="Arial"/>
      <family val="2"/>
    </font>
    <font>
      <sz val="12"/>
      <color rgb="FF9C0006"/>
      <name val="Arial"/>
      <family val="2"/>
    </font>
    <font>
      <b/>
      <sz val="12"/>
      <color rgb="FF3F3F3F"/>
      <name val="Arial"/>
      <family val="2"/>
    </font>
    <font>
      <sz val="12"/>
      <color rgb="FFFA7D00"/>
      <name val="Arial"/>
      <family val="2"/>
    </font>
    <font>
      <b/>
      <sz val="12"/>
      <color theme="0"/>
      <name val="Arial"/>
      <family val="2"/>
    </font>
    <font>
      <sz val="12"/>
      <color rgb="FFFF0000"/>
      <name val="Arial"/>
      <family val="2"/>
    </font>
    <font>
      <b/>
      <sz val="12"/>
      <color theme="1"/>
      <name val="Arial"/>
      <family val="2"/>
    </font>
    <font>
      <sz val="12"/>
      <color theme="7"/>
      <name val="Arial"/>
      <family val="2"/>
    </font>
    <font>
      <sz val="12"/>
      <color theme="6"/>
      <name val="Arial"/>
      <family val="2"/>
    </font>
    <font>
      <u/>
      <sz val="10"/>
      <color theme="10"/>
      <name val="Arial"/>
      <family val="2"/>
    </font>
    <font>
      <sz val="12"/>
      <color theme="3"/>
      <name val="Arial"/>
      <family val="2"/>
    </font>
    <font>
      <b/>
      <sz val="16"/>
      <color rgb="FF000000"/>
      <name val="Arial"/>
      <family val="2"/>
    </font>
    <font>
      <b/>
      <sz val="12"/>
      <color rgb="FF00635B"/>
      <name val="Arial"/>
      <family val="2"/>
    </font>
    <font>
      <sz val="10"/>
      <color rgb="FF808080"/>
      <name val="Arial"/>
      <family val="2"/>
    </font>
    <font>
      <u/>
      <sz val="10"/>
      <color rgb="FF0070C0"/>
      <name val="Arial"/>
      <family val="2"/>
    </font>
    <font>
      <b/>
      <sz val="10"/>
      <name val="Arial"/>
      <family val="2"/>
    </font>
    <font>
      <b/>
      <sz val="10"/>
      <color rgb="FF000000"/>
      <name val="Arial"/>
      <family val="2"/>
    </font>
    <font>
      <sz val="10"/>
      <color rgb="FF000000"/>
      <name val="Arial"/>
      <family val="2"/>
    </font>
    <font>
      <sz val="8"/>
      <name val="Arial"/>
      <family val="2"/>
    </font>
  </fonts>
  <fills count="13">
    <fill>
      <patternFill patternType="none"/>
    </fill>
    <fill>
      <patternFill patternType="gray125"/>
    </fill>
    <fill>
      <patternFill patternType="solid">
        <fgColor theme="9"/>
        <bgColor indexed="64"/>
      </patternFill>
    </fill>
    <fill>
      <patternFill patternType="solid">
        <fgColor theme="8" tint="0.59999389629810485"/>
        <bgColor indexed="64"/>
      </patternFill>
    </fill>
    <fill>
      <patternFill patternType="solid">
        <fgColor theme="4" tint="0.499984740745262"/>
        <bgColor indexed="64"/>
      </patternFill>
    </fill>
    <fill>
      <patternFill patternType="solid">
        <fgColor rgb="FFF2F2F2"/>
      </patternFill>
    </fill>
    <fill>
      <patternFill patternType="solid">
        <fgColor theme="4" tint="0.79998168889431442"/>
        <bgColor indexed="65"/>
      </patternFill>
    </fill>
    <fill>
      <patternFill patternType="solid">
        <fgColor theme="4" tint="0.59999389629810485"/>
        <bgColor indexed="65"/>
      </patternFill>
    </fill>
    <fill>
      <patternFill patternType="solid">
        <fgColor rgb="FFC6EFCE"/>
      </patternFill>
    </fill>
    <fill>
      <patternFill patternType="solid">
        <fgColor rgb="FFFFC7CE"/>
      </patternFill>
    </fill>
    <fill>
      <patternFill patternType="solid">
        <fgColor rgb="FFA5A5A5"/>
      </patternFill>
    </fill>
    <fill>
      <patternFill patternType="solid">
        <fgColor theme="2" tint="0.59999389629810485"/>
        <bgColor indexed="64"/>
      </patternFill>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32">
    <xf numFmtId="0" fontId="0" fillId="0" borderId="0" applyNumberFormat="0" applyFill="0" applyBorder="0" applyAlignment="0" applyProtection="0"/>
    <xf numFmtId="0" fontId="8" fillId="5" borderId="2" applyNumberFormat="0" applyAlignment="0" applyProtection="0"/>
    <xf numFmtId="0" fontId="9" fillId="0" borderId="0" applyNumberFormat="0" applyFill="0" applyBorder="0" applyAlignment="0" applyProtection="0"/>
    <xf numFmtId="0" fontId="1" fillId="6" borderId="0" applyNumberFormat="0" applyBorder="0" applyAlignment="0" applyProtection="0"/>
    <xf numFmtId="0" fontId="1" fillId="7" borderId="0" applyNumberFormat="0" applyBorder="0" applyAlignment="0" applyProtection="0"/>
    <xf numFmtId="9" fontId="7" fillId="0" borderId="0" applyFont="0" applyFill="0" applyBorder="0" applyAlignment="0" applyProtection="0"/>
    <xf numFmtId="0" fontId="10" fillId="0" borderId="2" applyNumberFormat="0" applyAlignment="0" applyProtection="0"/>
    <xf numFmtId="0" fontId="11" fillId="2" borderId="3" applyNumberFormat="0" applyAlignment="0" applyProtection="0"/>
    <xf numFmtId="0" fontId="12" fillId="0" borderId="0" applyNumberFormat="0" applyFill="0" applyBorder="0" applyAlignment="0" applyProtection="0"/>
    <xf numFmtId="0" fontId="13" fillId="0" borderId="4" applyNumberFormat="0" applyFill="0" applyAlignment="0" applyProtection="0"/>
    <xf numFmtId="0" fontId="14" fillId="0" borderId="5" applyNumberFormat="0" applyFill="0" applyAlignment="0" applyProtection="0"/>
    <xf numFmtId="0" fontId="15" fillId="0" borderId="6" applyNumberFormat="0" applyFill="0" applyAlignment="0" applyProtection="0"/>
    <xf numFmtId="0" fontId="15" fillId="0" borderId="0" applyNumberFormat="0" applyFill="0" applyBorder="0" applyAlignment="0" applyProtection="0"/>
    <xf numFmtId="0" fontId="16" fillId="8" borderId="0" applyNumberFormat="0" applyBorder="0" applyAlignment="0" applyProtection="0"/>
    <xf numFmtId="0" fontId="17" fillId="9" borderId="0" applyNumberFormat="0" applyBorder="0" applyAlignment="0" applyProtection="0"/>
    <xf numFmtId="0" fontId="7" fillId="0" borderId="0"/>
    <xf numFmtId="0" fontId="18" fillId="5" borderId="7" applyNumberFormat="0" applyAlignment="0" applyProtection="0"/>
    <xf numFmtId="0" fontId="19" fillId="0" borderId="8" applyNumberFormat="0" applyFill="0" applyAlignment="0" applyProtection="0"/>
    <xf numFmtId="0" fontId="20" fillId="10" borderId="9" applyNumberFormat="0" applyAlignment="0" applyProtection="0"/>
    <xf numFmtId="0" fontId="21" fillId="0" borderId="0" applyNumberFormat="0" applyFill="0" applyBorder="0" applyAlignment="0" applyProtection="0"/>
    <xf numFmtId="0" fontId="22" fillId="0" borderId="10" applyNumberFormat="0" applyFill="0" applyAlignment="0" applyProtection="0"/>
    <xf numFmtId="0" fontId="4" fillId="0" borderId="1">
      <alignment horizontal="left" vertical="top" wrapText="1"/>
    </xf>
    <xf numFmtId="0" fontId="6" fillId="0" borderId="1">
      <alignment horizontal="left" vertical="top" wrapText="1"/>
    </xf>
    <xf numFmtId="0" fontId="24" fillId="0" borderId="1">
      <alignment horizontal="left" vertical="top" wrapText="1"/>
    </xf>
    <xf numFmtId="0" fontId="26" fillId="0" borderId="1">
      <alignment horizontal="left" vertical="top" wrapText="1"/>
    </xf>
    <xf numFmtId="0" fontId="3" fillId="0" borderId="1">
      <alignment horizontal="left" vertical="top" wrapText="1"/>
    </xf>
    <xf numFmtId="0" fontId="2" fillId="4" borderId="1">
      <alignment horizontal="left" vertical="top" wrapText="1"/>
    </xf>
    <xf numFmtId="0" fontId="22" fillId="0" borderId="1">
      <alignment horizontal="left" vertical="top" wrapText="1"/>
    </xf>
    <xf numFmtId="0" fontId="23" fillId="0" borderId="1">
      <alignment horizontal="left" vertical="top" wrapText="1"/>
    </xf>
    <xf numFmtId="0" fontId="25" fillId="0" borderId="0" applyNumberFormat="0" applyFill="0" applyBorder="0" applyAlignment="0" applyProtection="0"/>
    <xf numFmtId="0" fontId="30" fillId="0" borderId="0" applyNumberFormat="0" applyFill="0" applyBorder="0" applyAlignment="0" applyProtection="0"/>
    <xf numFmtId="0" fontId="7" fillId="0" borderId="0"/>
  </cellStyleXfs>
  <cellXfs count="67">
    <xf numFmtId="0" fontId="0" fillId="0" borderId="0" xfId="0"/>
    <xf numFmtId="0" fontId="4" fillId="0" borderId="0" xfId="0" applyFont="1"/>
    <xf numFmtId="0" fontId="27" fillId="0" borderId="0" xfId="0" applyFont="1"/>
    <xf numFmtId="0" fontId="28" fillId="0" borderId="0" xfId="0" applyFont="1"/>
    <xf numFmtId="0" fontId="4" fillId="0" borderId="0" xfId="0" applyFont="1" applyAlignment="1">
      <alignment wrapText="1"/>
    </xf>
    <xf numFmtId="0" fontId="28" fillId="0" borderId="0" xfId="0" applyFont="1" applyAlignment="1">
      <alignment wrapText="1"/>
    </xf>
    <xf numFmtId="0" fontId="5" fillId="0" borderId="0" xfId="0" applyFont="1" applyAlignment="1">
      <alignment wrapText="1"/>
    </xf>
    <xf numFmtId="0" fontId="4" fillId="0" borderId="14" xfId="0" applyFont="1" applyBorder="1"/>
    <xf numFmtId="0" fontId="4" fillId="0" borderId="12" xfId="0" applyFont="1" applyBorder="1"/>
    <xf numFmtId="0" fontId="4" fillId="0" borderId="12" xfId="0" applyFont="1" applyBorder="1" applyAlignment="1">
      <alignment wrapText="1"/>
    </xf>
    <xf numFmtId="0" fontId="4" fillId="0" borderId="16" xfId="0" applyFont="1" applyBorder="1" applyAlignment="1">
      <alignment wrapText="1"/>
    </xf>
    <xf numFmtId="0" fontId="27" fillId="0" borderId="0" xfId="0" applyFont="1" applyAlignment="1">
      <alignment horizontal="left" indent="1"/>
    </xf>
    <xf numFmtId="0" fontId="4" fillId="0" borderId="0" xfId="0" applyFont="1" applyAlignment="1">
      <alignment horizontal="left" indent="1"/>
    </xf>
    <xf numFmtId="0" fontId="5" fillId="0" borderId="0" xfId="0" applyFont="1" applyAlignment="1">
      <alignment horizontal="left" indent="1"/>
    </xf>
    <xf numFmtId="0" fontId="4" fillId="11" borderId="0" xfId="0" applyFont="1" applyFill="1" applyAlignment="1">
      <alignment horizontal="left" indent="1"/>
    </xf>
    <xf numFmtId="0" fontId="4" fillId="12" borderId="0" xfId="0" applyFont="1" applyFill="1" applyAlignment="1">
      <alignment horizontal="left" indent="1"/>
    </xf>
    <xf numFmtId="0" fontId="4" fillId="3" borderId="0" xfId="0" applyFont="1" applyFill="1" applyAlignment="1">
      <alignment horizontal="left" indent="1"/>
    </xf>
    <xf numFmtId="0" fontId="5" fillId="0" borderId="13" xfId="0" applyFont="1" applyBorder="1" applyAlignment="1">
      <alignment horizontal="left" indent="1"/>
    </xf>
    <xf numFmtId="0" fontId="4" fillId="0" borderId="11" xfId="0" applyFont="1" applyBorder="1" applyAlignment="1">
      <alignment horizontal="left" indent="1"/>
    </xf>
    <xf numFmtId="0" fontId="4" fillId="0" borderId="15" xfId="0" applyFont="1" applyBorder="1" applyAlignment="1">
      <alignment horizontal="left" indent="1"/>
    </xf>
    <xf numFmtId="0" fontId="27" fillId="0" borderId="0" xfId="0" applyFont="1" applyAlignment="1"/>
    <xf numFmtId="0" fontId="4" fillId="0" borderId="0" xfId="0" applyFont="1" applyAlignment="1"/>
    <xf numFmtId="0" fontId="28" fillId="0" borderId="0" xfId="0" applyFont="1" applyAlignment="1"/>
    <xf numFmtId="0" fontId="30" fillId="0" borderId="0" xfId="30"/>
    <xf numFmtId="0" fontId="0" fillId="0" borderId="0" xfId="0" applyAlignment="1">
      <alignment wrapText="1"/>
    </xf>
    <xf numFmtId="0" fontId="5" fillId="0" borderId="0" xfId="0" applyFont="1" applyAlignment="1"/>
    <xf numFmtId="0" fontId="5" fillId="0" borderId="0" xfId="0" applyFont="1" applyBorder="1" applyAlignment="1">
      <alignment horizontal="left" indent="1"/>
    </xf>
    <xf numFmtId="0" fontId="4" fillId="0" borderId="0" xfId="0" applyFont="1" applyBorder="1"/>
    <xf numFmtId="0" fontId="4" fillId="0" borderId="0" xfId="0" applyFont="1" applyBorder="1" applyAlignment="1">
      <alignment horizontal="left" indent="1"/>
    </xf>
    <xf numFmtId="0" fontId="4" fillId="0" borderId="0" xfId="0" applyFont="1" applyBorder="1" applyAlignment="1">
      <alignment wrapText="1"/>
    </xf>
    <xf numFmtId="0" fontId="5" fillId="0" borderId="0" xfId="0" applyFont="1"/>
    <xf numFmtId="14" fontId="4" fillId="0" borderId="0" xfId="0" applyNumberFormat="1" applyFont="1"/>
    <xf numFmtId="0" fontId="33" fillId="0" borderId="0" xfId="0" applyFont="1"/>
    <xf numFmtId="14" fontId="33" fillId="0" borderId="0" xfId="0" applyNumberFormat="1" applyFont="1"/>
    <xf numFmtId="0" fontId="31" fillId="0" borderId="0" xfId="0" applyFont="1"/>
    <xf numFmtId="0" fontId="33" fillId="0" borderId="0" xfId="0" applyFont="1" applyAlignment="1">
      <alignment wrapText="1"/>
    </xf>
    <xf numFmtId="14" fontId="33" fillId="0" borderId="0" xfId="0" applyNumberFormat="1" applyFont="1" applyAlignment="1">
      <alignment wrapText="1"/>
    </xf>
    <xf numFmtId="0" fontId="32" fillId="0" borderId="0" xfId="0" applyFont="1" applyAlignment="1">
      <alignment wrapText="1"/>
    </xf>
    <xf numFmtId="0" fontId="33" fillId="0" borderId="0" xfId="0" applyFont="1" applyAlignment="1"/>
    <xf numFmtId="0" fontId="32" fillId="0" borderId="0" xfId="0" applyFont="1" applyAlignment="1"/>
    <xf numFmtId="0" fontId="0" fillId="0" borderId="0" xfId="0" applyFill="1"/>
    <xf numFmtId="0" fontId="0" fillId="0" borderId="0" xfId="0" applyFill="1" applyAlignment="1">
      <alignment wrapText="1"/>
    </xf>
    <xf numFmtId="1" fontId="0" fillId="0" borderId="0" xfId="0" applyNumberFormat="1" applyFill="1" applyAlignment="1">
      <alignment horizontal="center"/>
    </xf>
    <xf numFmtId="0" fontId="0" fillId="0" borderId="0" xfId="0" applyFill="1" applyAlignment="1">
      <alignment horizontal="center"/>
    </xf>
    <xf numFmtId="164" fontId="0" fillId="0" borderId="0" xfId="0" applyNumberFormat="1" applyFill="1" applyAlignment="1">
      <alignment horizontal="center"/>
    </xf>
    <xf numFmtId="2" fontId="0" fillId="0" borderId="0" xfId="0" applyNumberFormat="1" applyFill="1" applyAlignment="1">
      <alignment horizontal="center"/>
    </xf>
    <xf numFmtId="10" fontId="0" fillId="0" borderId="0" xfId="0" applyNumberFormat="1" applyFill="1" applyAlignment="1">
      <alignment horizontal="center"/>
    </xf>
    <xf numFmtId="165" fontId="0" fillId="0" borderId="0" xfId="0" applyNumberFormat="1" applyFill="1" applyAlignment="1">
      <alignment horizontal="center"/>
    </xf>
    <xf numFmtId="166" fontId="0" fillId="0" borderId="0" xfId="0" applyNumberFormat="1" applyFill="1" applyAlignment="1">
      <alignment horizontal="center"/>
    </xf>
    <xf numFmtId="0" fontId="0" fillId="0" borderId="0" xfId="0" applyFill="1" applyAlignment="1">
      <alignment horizontal="centerContinuous" wrapText="1"/>
    </xf>
    <xf numFmtId="14" fontId="0" fillId="0" borderId="0" xfId="0" applyNumberFormat="1" applyFill="1" applyAlignment="1">
      <alignment horizontal="centerContinuous" wrapText="1"/>
    </xf>
    <xf numFmtId="15" fontId="0" fillId="0" borderId="0" xfId="0" applyNumberFormat="1" applyFill="1" applyAlignment="1">
      <alignment horizontal="centerContinuous" wrapText="1"/>
    </xf>
    <xf numFmtId="0" fontId="29" fillId="0" borderId="0" xfId="0" applyFont="1" applyFill="1" applyAlignment="1"/>
    <xf numFmtId="167" fontId="29" fillId="0" borderId="0" xfId="0" applyNumberFormat="1" applyFont="1" applyFill="1" applyAlignment="1"/>
    <xf numFmtId="14" fontId="29" fillId="0" borderId="0" xfId="0" applyNumberFormat="1" applyFont="1" applyFill="1" applyAlignment="1"/>
    <xf numFmtId="0" fontId="32" fillId="0" borderId="0" xfId="0" applyFont="1" applyFill="1" applyAlignment="1"/>
    <xf numFmtId="0" fontId="33" fillId="0" borderId="0" xfId="0" applyFont="1" applyFill="1" applyAlignment="1"/>
    <xf numFmtId="0" fontId="33" fillId="0" borderId="0" xfId="0" applyFont="1" applyFill="1" applyAlignment="1">
      <alignment wrapText="1"/>
    </xf>
    <xf numFmtId="1" fontId="31" fillId="0" borderId="0" xfId="0" applyNumberFormat="1" applyFont="1" applyFill="1" applyAlignment="1">
      <alignment horizontal="center" vertical="center" wrapText="1"/>
    </xf>
    <xf numFmtId="0" fontId="31" fillId="0" borderId="0" xfId="0" applyFont="1" applyAlignment="1">
      <alignment vertical="center" wrapText="1"/>
    </xf>
    <xf numFmtId="10" fontId="31" fillId="0" borderId="0" xfId="0" applyNumberFormat="1" applyFont="1" applyFill="1" applyAlignment="1">
      <alignment horizontal="center" vertical="center" wrapText="1"/>
    </xf>
    <xf numFmtId="0" fontId="31" fillId="0" borderId="0" xfId="31" applyFont="1"/>
    <xf numFmtId="0" fontId="30" fillId="0" borderId="0" xfId="30" applyAlignment="1">
      <alignment vertical="center" wrapText="1"/>
    </xf>
    <xf numFmtId="0" fontId="33" fillId="0" borderId="0" xfId="0" applyFont="1" applyAlignment="1">
      <alignment vertical="center" wrapText="1"/>
    </xf>
    <xf numFmtId="0" fontId="33" fillId="0" borderId="0" xfId="0" applyFont="1" applyAlignment="1">
      <alignment horizontal="left" vertical="center" wrapText="1"/>
    </xf>
    <xf numFmtId="14" fontId="33" fillId="0" borderId="0" xfId="0" applyNumberFormat="1" applyFont="1" applyAlignment="1">
      <alignment vertical="center" wrapText="1"/>
    </xf>
    <xf numFmtId="14" fontId="33" fillId="0" borderId="0" xfId="0" applyNumberFormat="1" applyFont="1" applyFill="1" applyAlignment="1"/>
  </cellXfs>
  <cellStyles count="32">
    <cellStyle name="20% - Accent1" xfId="3" builtinId="30" customBuiltin="1"/>
    <cellStyle name="40% - Accent1" xfId="4" builtinId="31" customBuiltin="1"/>
    <cellStyle name="Assumptions" xfId="23" xr:uid="{893E497A-DC6D-432A-A7A6-F6AB189BB4F4}"/>
    <cellStyle name="Bad" xfId="14" builtinId="27" hidden="1"/>
    <cellStyle name="Calculation" xfId="1" builtinId="22" hidden="1" customBuiltin="1"/>
    <cellStyle name="Calculations" xfId="21" xr:uid="{56A1E66B-F870-4EF8-812E-25E3107A35F9}"/>
    <cellStyle name="Check Cell" xfId="18" builtinId="23" hidden="1"/>
    <cellStyle name="Checks" xfId="22" xr:uid="{962DF45F-6D61-46AF-BE3D-3A0189E23C07}"/>
    <cellStyle name="Explanatory Text" xfId="2" builtinId="53" hidden="1" customBuiltin="1"/>
    <cellStyle name="Good" xfId="13" builtinId="26" hidden="1"/>
    <cellStyle name="Heading 1" xfId="9" builtinId="16" hidden="1"/>
    <cellStyle name="Heading 2" xfId="10" builtinId="17" hidden="1"/>
    <cellStyle name="Heading 3" xfId="11" builtinId="18" hidden="1"/>
    <cellStyle name="Heading 4" xfId="12" builtinId="19" hidden="1"/>
    <cellStyle name="Hyperlink" xfId="29" builtinId="8" hidden="1"/>
    <cellStyle name="Hyperlink" xfId="30" builtinId="8" customBuiltin="1"/>
    <cellStyle name="Input" xfId="6" builtinId="20" hidden="1" customBuiltin="1"/>
    <cellStyle name="Input data" xfId="25" xr:uid="{403A6885-1FBC-477A-BDC5-D7AD98168C11}"/>
    <cellStyle name="Link from this workbook" xfId="24" xr:uid="{FDEF4AB4-BE14-4858-AAA2-060E5BDE7BD4}"/>
    <cellStyle name="Linked Cell" xfId="17" builtinId="24" hidden="1"/>
    <cellStyle name="Links to other workbook" xfId="28" xr:uid="{AC05BC44-E4DD-4F93-BBCA-A10B5F8F7968}"/>
    <cellStyle name="Neutral" xfId="15" builtinId="28" hidden="1" customBuiltin="1"/>
    <cellStyle name="Normal" xfId="0" builtinId="0" customBuiltin="1"/>
    <cellStyle name="Normal 2 2" xfId="31" xr:uid="{A6335039-0216-415A-963E-7C29FC6A4EF2}"/>
    <cellStyle name="Note" xfId="7" builtinId="10" hidden="1" customBuiltin="1"/>
    <cellStyle name="Output" xfId="16" builtinId="21" hidden="1"/>
    <cellStyle name="Per cent" xfId="5" builtinId="5" customBuiltin="1"/>
    <cellStyle name="Quoted in external advice" xfId="26" xr:uid="{C1EEB66F-F562-45FC-AE15-D444B015E489}"/>
    <cellStyle name="Result" xfId="27" xr:uid="{5369E0A0-2274-4945-8459-C9B57E2F6203}"/>
    <cellStyle name="Title" xfId="8" builtinId="15" hidden="1"/>
    <cellStyle name="Total" xfId="20" builtinId="25" hidden="1"/>
    <cellStyle name="Warning Text" xfId="19" builtinId="11" hidden="1"/>
  </cellStyles>
  <dxfs count="1140">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ont>
        <b/>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numFmt numFmtId="168" formatCode="m/d/yyyy"/>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numFmt numFmtId="168" formatCode="m/d/yyyy"/>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ill>
        <patternFill>
          <bgColor rgb="FFF7F7F7"/>
        </patternFill>
      </fill>
    </dxf>
    <dxf>
      <fill>
        <patternFill patternType="solid">
          <fgColor theme="9" tint="0.79995117038483843"/>
          <bgColor rgb="FFEDEDED"/>
        </patternFill>
      </fill>
    </dxf>
    <dxf>
      <font>
        <b/>
        <color theme="9" tint="-0.249977111117893"/>
      </font>
    </dxf>
    <dxf>
      <font>
        <b val="0"/>
        <i val="0"/>
        <color auto="1"/>
      </font>
      <border>
        <right/>
      </border>
    </dxf>
    <dxf>
      <font>
        <b/>
        <color theme="9" tint="-0.249977111117893"/>
      </font>
      <border>
        <top style="thin">
          <color theme="9"/>
        </top>
      </border>
    </dxf>
    <dxf>
      <font>
        <b/>
        <i val="0"/>
        <color auto="1"/>
      </font>
      <border>
        <top/>
        <bottom/>
        <horizontal/>
      </border>
    </dxf>
    <dxf>
      <font>
        <color auto="1"/>
      </font>
      <border>
        <top/>
        <bottom/>
        <horizontal/>
      </border>
    </dxf>
    <dxf>
      <fill>
        <patternFill patternType="solid">
          <fgColor theme="9" tint="0.79998168889431442"/>
          <bgColor theme="9" tint="0.79998168889431442"/>
        </patternFill>
      </fill>
    </dxf>
    <dxf>
      <font>
        <b/>
        <color theme="9" tint="-0.249977111117893"/>
      </font>
    </dxf>
    <dxf>
      <font>
        <b val="0"/>
        <i val="0"/>
        <color auto="1"/>
      </font>
      <border>
        <right/>
      </border>
    </dxf>
    <dxf>
      <font>
        <b/>
        <color theme="9" tint="-0.249977111117893"/>
      </font>
      <border>
        <top style="thin">
          <color theme="9"/>
        </top>
      </border>
    </dxf>
    <dxf>
      <font>
        <b/>
        <i val="0"/>
        <color auto="1"/>
      </font>
      <border>
        <top/>
        <bottom/>
        <horizontal/>
      </border>
    </dxf>
    <dxf>
      <font>
        <color auto="1"/>
      </font>
      <border>
        <top/>
        <bottom/>
        <horizontal/>
      </border>
    </dxf>
  </dxfs>
  <tableStyles count="3" defaultTableStyle="factors_info_tables" defaultPivotStyle="PivotStyleLight16">
    <tableStyle name="factors_info_tables" pivot="0" count="6" xr9:uid="{937D02E8-1A60-4466-B749-97D521449642}">
      <tableStyleElement type="wholeTable" dxfId="1139"/>
      <tableStyleElement type="headerRow" dxfId="1138"/>
      <tableStyleElement type="totalRow" dxfId="1137"/>
      <tableStyleElement type="firstColumn" dxfId="1136"/>
      <tableStyleElement type="lastColumn" dxfId="1135"/>
      <tableStyleElement type="firstRowStripe" dxfId="1134"/>
    </tableStyle>
    <tableStyle name="factors_info_tables 2" pivot="0" count="7" xr9:uid="{9019FDFC-327D-4A0C-8B7E-44ADBF2D9B56}">
      <tableStyleElement type="wholeTable" dxfId="1133"/>
      <tableStyleElement type="headerRow" dxfId="1132"/>
      <tableStyleElement type="totalRow" dxfId="1131"/>
      <tableStyleElement type="firstColumn" dxfId="1130"/>
      <tableStyleElement type="lastColumn" dxfId="1129"/>
      <tableStyleElement type="firstRowStripe" dxfId="1128"/>
      <tableStyleElement type="secondRowStripe" dxfId="1127"/>
    </tableStyle>
    <tableStyle name="Invisible" pivot="0" table="0" count="0" xr9:uid="{BD2F45AD-E6B1-48A0-986E-B3CE47C48FF5}"/>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2469"/>
      <rgbColor rgb="00808000"/>
      <rgbColor rgb="00800080"/>
      <rgbColor rgb="00008080"/>
      <rgbColor rgb="00C0C0C0"/>
      <rgbColor rgb="00808080"/>
      <rgbColor rgb="00CBCEA9"/>
      <rgbColor rgb="00B9CED0"/>
      <rgbColor rgb="00D6C5A3"/>
      <rgbColor rgb="00DAD1C7"/>
      <rgbColor rgb="00660066"/>
      <rgbColor rgb="00FF8080"/>
      <rgbColor rgb="000066CC"/>
      <rgbColor rgb="00CCCCFF"/>
      <rgbColor rgb="00A8AD70"/>
      <rgbColor rgb="008AADB0"/>
      <rgbColor rgb="00BA9E66"/>
      <rgbColor rgb="00C2B3A1"/>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8AADB0"/>
      <rgbColor rgb="00339966"/>
      <rgbColor rgb="00BA9E66"/>
      <rgbColor rgb="00C2B3A1"/>
      <rgbColor rgb="00A8AD70"/>
      <rgbColor rgb="00993366"/>
      <rgbColor rgb="009C1F2E"/>
      <rgbColor rgb="00333333"/>
    </indexedColors>
    <mruColors>
      <color rgb="FFF9F9FD"/>
      <color rgb="FF00212E"/>
      <color rgb="FF002B24"/>
      <color rgb="FFC5EFF7"/>
      <color rgb="FFFFFFFF"/>
      <color rgb="FF000000"/>
      <color rgb="FFEDD7EC"/>
      <color rgb="FFDCAFD8"/>
      <color rgb="FFCA87C5"/>
      <color rgb="FFCFE2E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12" Type="http://schemas.openxmlformats.org/officeDocument/2006/relationships/customXml" Target="../customXml/item4.xml"/><Relationship Id="rId16" Type="http://schemas.openxmlformats.org/officeDocument/2006/relationships/worksheet" Target="worksheets/sheet16.xml"/><Relationship Id="rId107" Type="http://schemas.openxmlformats.org/officeDocument/2006/relationships/sharedStrings" Target="sharedStrings.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worksheet" Target="worksheets/sheet102.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worksheet" Target="worksheets/sheet95.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80" Type="http://schemas.openxmlformats.org/officeDocument/2006/relationships/worksheet" Target="worksheets/sheet80.xml"/><Relationship Id="rId85" Type="http://schemas.openxmlformats.org/officeDocument/2006/relationships/worksheet" Target="worksheets/sheet85.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worksheet" Target="worksheets/sheet33.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08" Type="http://schemas.openxmlformats.org/officeDocument/2006/relationships/calcChain" Target="calcChain.xml"/><Relationship Id="rId54" Type="http://schemas.openxmlformats.org/officeDocument/2006/relationships/worksheet" Target="worksheets/sheet54.xml"/><Relationship Id="rId70" Type="http://schemas.openxmlformats.org/officeDocument/2006/relationships/worksheet" Target="worksheets/sheet70.xml"/><Relationship Id="rId75" Type="http://schemas.openxmlformats.org/officeDocument/2006/relationships/worksheet" Target="worksheets/sheet75.xml"/><Relationship Id="rId91" Type="http://schemas.openxmlformats.org/officeDocument/2006/relationships/worksheet" Target="worksheets/sheet91.xml"/><Relationship Id="rId96" Type="http://schemas.openxmlformats.org/officeDocument/2006/relationships/worksheet" Target="worksheets/sheet96.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6"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customXml" Target="../customXml/item1.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customXml" Target="../customXml/item2.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3" Type="http://schemas.openxmlformats.org/officeDocument/2006/relationships/worksheet" Target="worksheets/sheet3.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customXml" Target="../customXml/item3.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867D1E3-03AB-4746-8B71-91C0E9F37CC6}" name="assumps_table" displayName="assumps_table" ref="A6:C36" totalsRowShown="0" headerRowDxfId="1076" dataDxfId="1075">
  <autoFilter ref="A6:C36" xr:uid="{5867D1E3-03AB-4746-8B71-91C0E9F37CC6}"/>
  <tableColumns count="3">
    <tableColumn id="1" xr3:uid="{A0123B3F-DD51-4E80-AF96-8EE75733E5DE}" name="Assumptions underlying factors" dataDxfId="1074"/>
    <tableColumn id="2" xr3:uid="{364EC9BF-E51C-4E91-BFDB-864F1F09D986}" name="2026 factor review set" dataDxfId="1073"/>
    <tableColumn id="3" xr3:uid="{5BB598A0-04CA-466B-B3CD-3613DDBE97F5}" name="2023 factor review set" dataDxfId="1072"/>
  </tableColumns>
  <tableStyleInfo name="factors_info_tables" showFirstColumn="1"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C0DB539-FF7D-4AE8-A136-71294137EDDD}" name="factor_list_table" displayName="factor_list_table" ref="A7:P112" totalsRowShown="0" headerRowDxfId="1126" dataDxfId="1125">
  <autoFilter ref="A7:P112" xr:uid="{3C0DB539-FF7D-4AE8-A136-71294137EDDD}"/>
  <tableColumns count="16">
    <tableColumn id="16" xr3:uid="{AD00A7A2-1E25-4CED-B71E-C04F52532AF9}" name="Link to Tables" dataDxfId="1124" dataCellStyle="Hyperlink">
      <calculatedColumnFormula>HYPERLINK("#'x-" &amp; factor_list_table[[#This Row],[Series Number]] &amp; "'!A1", "x-" &amp; factor_list_table[[#This Row],[Series Number]])</calculatedColumnFormula>
    </tableColumn>
    <tableColumn id="1" xr3:uid="{31EF05DA-0C14-4B08-9BF5-EE7FBBB4706E}" name="Scheme" dataDxfId="1123"/>
    <tableColumn id="2" xr3:uid="{8F58F67B-E05E-4DB6-BF88-E92042A8F804}" name="Section" dataDxfId="1122"/>
    <tableColumn id="3" xr3:uid="{C0CC1951-45CA-47FA-980B-1AD23814E39F}" name="Factor Type" dataDxfId="1121"/>
    <tableColumn id="4" xr3:uid="{9F12BD33-F9DF-49F8-9914-453AC95DF880}" name="Description" dataDxfId="1120"/>
    <tableColumn id="5" xr3:uid="{26876318-934A-41B2-B629-0C93C4B8D47A}" name="Gender" dataDxfId="1119"/>
    <tableColumn id="6" xr3:uid="{D347DB19-8E22-4CF2-926B-735C5B28F5EB}" name="Factor Age/Period Definition" dataDxfId="1118"/>
    <tableColumn id="7" xr3:uid="{751250A1-458B-4196-8A5C-382ED39D5917}" name="Section Number (x)" dataDxfId="1117"/>
    <tableColumn id="8" xr3:uid="{07B464F6-6BE5-4432-B85B-EF35BE710CF8}" name="Series Number" dataDxfId="1116"/>
    <tableColumn id="9" xr3:uid="{E6205105-7908-4AAF-80B1-0CCFB94FF453}" name="Table Reference_x000a_(Section-Series Number)" dataDxfId="1115"/>
    <tableColumn id="10" xr3:uid="{179ECF6B-3231-4E3A-8DC5-94232DF189CF}" name="Table Reference in Guidance" dataDxfId="1114"/>
    <tableColumn id="11" xr3:uid="{5DF71A96-CC23-450E-A89E-249924BE2DF8}" name="Related Factor Guidance" dataDxfId="1113"/>
    <tableColumn id="12" xr3:uid="{4BE7D75B-29B3-4D4D-81BC-2D76080A84A0}" name="Date Factors Issued to Client" dataDxfId="1112"/>
    <tableColumn id="13" xr3:uid="{17725A31-2931-4C1D-A856-4290CBCE5D78}" name="Date Factors Implemented (if known)" dataDxfId="1111"/>
    <tableColumn id="14" xr3:uid="{C0DEF26D-D1B8-482B-B0F3-D897795941C7}" name="Factor Status" dataDxfId="1110"/>
    <tableColumn id="15" xr3:uid="{85E54397-0AFF-41E7-A379-C974577BD7C4}" name="Assumption set" dataDxfId="1109"/>
  </tableColumns>
  <tableStyleInfo name="factors_info_tables"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A1E63DE0-2684-4AAE-A1F7-0EAF3BB96AD2}" name="x_101_template_table_1" displayName="x_101_template_table_1" ref="A6:B21" totalsRowShown="0">
  <autoFilter ref="A6:B21" xr:uid="{C725761B-DC0A-4807-ABBB-1B10DF3821F0}">
    <filterColumn colId="0" hiddenButton="1"/>
    <filterColumn colId="1" hiddenButton="1"/>
  </autoFilter>
  <tableColumns count="2">
    <tableColumn id="1" xr3:uid="{32EE5C85-EF30-480F-8017-6946B7C7F50C}" name="Data Item" dataDxfId="1063"/>
    <tableColumn id="2" xr3:uid="{DD63B31A-BBB9-48E3-8C51-27441C1F9104}" name="Factor Table Information" dataDxfId="1062"/>
  </tableColumns>
  <tableStyleInfo name="factors_info_tables" showFirstColumn="1"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D8608C0-813E-4E35-9638-46EE98633587}" name="x_102_template_table_1" displayName="x_102_template_table_1" ref="A6:B21" totalsRowShown="0">
  <autoFilter ref="A6:B21" xr:uid="{C725761B-DC0A-4807-ABBB-1B10DF3821F0}">
    <filterColumn colId="0" hiddenButton="1"/>
    <filterColumn colId="1" hiddenButton="1"/>
  </autoFilter>
  <tableColumns count="2">
    <tableColumn id="1" xr3:uid="{3C9DB81F-D8C7-40D6-AC9F-90A1EEE8265F}" name="Data Item" dataDxfId="1053"/>
    <tableColumn id="2" xr3:uid="{A5F1FA2C-24F5-4A77-8C1D-27AF9E1F9412}" name="Factor Table Information" dataDxfId="1052"/>
  </tableColumns>
  <tableStyleInfo name="factors_info_tables" showFirstColumn="1"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A607A19D-681B-45E6-A30E-D5C4AE0FCBD6}" name="x_103_template_table_1" displayName="x_103_template_table_1" ref="A6:B21" totalsRowShown="0">
  <autoFilter ref="A6:B21" xr:uid="{C725761B-DC0A-4807-ABBB-1B10DF3821F0}">
    <filterColumn colId="0" hiddenButton="1"/>
    <filterColumn colId="1" hiddenButton="1"/>
  </autoFilter>
  <tableColumns count="2">
    <tableColumn id="1" xr3:uid="{A7ACE196-82DC-4E4A-9B7F-F3B3764E1BDB}" name="Data Item" dataDxfId="1043"/>
    <tableColumn id="2" xr3:uid="{36023668-E6EB-4698-9761-53ED4E389676}" name="Factor Table Information" dataDxfId="1042"/>
  </tableColumns>
  <tableStyleInfo name="factors_info_tables" showFirstColumn="1"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A686E0E1-B013-48C7-B19E-E3AD6D3FC1EA}" name="x_104_template_table_1" displayName="x_104_template_table_1" ref="A6:B21" totalsRowShown="0">
  <autoFilter ref="A6:B21" xr:uid="{C725761B-DC0A-4807-ABBB-1B10DF3821F0}">
    <filterColumn colId="0" hiddenButton="1"/>
    <filterColumn colId="1" hiddenButton="1"/>
  </autoFilter>
  <tableColumns count="2">
    <tableColumn id="1" xr3:uid="{CB575339-03D5-4093-A052-0B2C55026AA4}" name="Data Item" dataDxfId="1033"/>
    <tableColumn id="2" xr3:uid="{278B7182-4167-4E50-B304-FFE7A6646DAF}" name="Factor Table Information" dataDxfId="1032"/>
  </tableColumns>
  <tableStyleInfo name="factors_info_tables" showFirstColumn="1"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6428D24C-8153-42DD-BCB1-762D05757FD8}" name="x_105_template_table_1" displayName="x_105_template_table_1" ref="A6:B21" totalsRowShown="0">
  <autoFilter ref="A6:B21" xr:uid="{C725761B-DC0A-4807-ABBB-1B10DF3821F0}">
    <filterColumn colId="0" hiddenButton="1"/>
    <filterColumn colId="1" hiddenButton="1"/>
  </autoFilter>
  <tableColumns count="2">
    <tableColumn id="1" xr3:uid="{88F16C2A-A8E9-47A8-9A25-EE96AC5AC217}" name="Data Item" dataDxfId="1023"/>
    <tableColumn id="2" xr3:uid="{78096F74-F3FF-4327-BFA4-14D10AC54E92}" name="Factor Table Information" dataDxfId="1022"/>
  </tableColumns>
  <tableStyleInfo name="factors_info_tables" showFirstColumn="1"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3D0A1EF5-A69E-4ED6-9351-DE99E8C65749}" name="x_201_template_table_1" displayName="x_201_template_table_1" ref="A6:B21" totalsRowShown="0">
  <autoFilter ref="A6:B21" xr:uid="{C725761B-DC0A-4807-ABBB-1B10DF3821F0}">
    <filterColumn colId="0" hiddenButton="1"/>
    <filterColumn colId="1" hiddenButton="1"/>
  </autoFilter>
  <tableColumns count="2">
    <tableColumn id="1" xr3:uid="{C93E2C56-F9AD-45DC-A65D-B37A806955CC}" name="Data Item" dataDxfId="1013"/>
    <tableColumn id="2" xr3:uid="{15961233-0921-4D55-9FBA-B4A80831033E}" name="Factor Table Information" dataDxfId="1012"/>
  </tableColumns>
  <tableStyleInfo name="factors_info_tables" showFirstColumn="1"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99A330E9-14F2-472A-9D71-32404DA860B8}" name="x_202_template_table_1" displayName="x_202_template_table_1" ref="A6:B21" totalsRowShown="0">
  <autoFilter ref="A6:B21" xr:uid="{C725761B-DC0A-4807-ABBB-1B10DF3821F0}">
    <filterColumn colId="0" hiddenButton="1"/>
    <filterColumn colId="1" hiddenButton="1"/>
  </autoFilter>
  <tableColumns count="2">
    <tableColumn id="1" xr3:uid="{083D139B-E805-4028-9F25-B198F8F87D46}" name="Data Item" dataDxfId="1001"/>
    <tableColumn id="2" xr3:uid="{B72C463E-955A-4DB6-A00D-0BC4EB53A49C}" name="Factor Table Information" dataDxfId="1000"/>
  </tableColumns>
  <tableStyleInfo name="factors_info_tables" showFirstColumn="1"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F679F4CC-E17C-4258-AB24-E1A2811ACB03}" name="x_203_template_table_1" displayName="x_203_template_table_1" ref="A6:B21" totalsRowShown="0">
  <autoFilter ref="A6:B21" xr:uid="{C725761B-DC0A-4807-ABBB-1B10DF3821F0}">
    <filterColumn colId="0" hiddenButton="1"/>
    <filterColumn colId="1" hiddenButton="1"/>
  </autoFilter>
  <tableColumns count="2">
    <tableColumn id="1" xr3:uid="{DEB760FD-9631-48F0-9196-0DD3DFC945B6}" name="Data Item" dataDxfId="989"/>
    <tableColumn id="2" xr3:uid="{A0E6A048-4C14-4C59-861D-E3C6CB523C73}" name="Factor Table Information" dataDxfId="988"/>
  </tableColumns>
  <tableStyleInfo name="factors_info_tables" showFirstColumn="1"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70F0B90-98CA-4472-B8FC-33316BD11B29}" name="x_204_template_table_1" displayName="x_204_template_table_1" ref="A6:B21" totalsRowShown="0">
  <autoFilter ref="A6:B21" xr:uid="{C725761B-DC0A-4807-ABBB-1B10DF3821F0}">
    <filterColumn colId="0" hiddenButton="1"/>
    <filterColumn colId="1" hiddenButton="1"/>
  </autoFilter>
  <tableColumns count="2">
    <tableColumn id="1" xr3:uid="{4DB63F7A-1583-4CD0-A04E-1448FFB8EAFD}" name="Data Item" dataDxfId="967"/>
    <tableColumn id="2" xr3:uid="{366CBB3A-4A90-4D9C-932E-1136D62794A2}" name="Factor Table Information" dataDxfId="966"/>
  </tableColumns>
  <tableStyleInfo name="factors_info_tables" showFirstColumn="1"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A57C512-7D24-4A75-972F-32A31AE2351B}" name="x_204_template_table_2" displayName="x_204_template_table_2" ref="H6:I21" totalsRowShown="0">
  <tableColumns count="2">
    <tableColumn id="1" xr3:uid="{6F524D35-3C23-4A69-81CE-A70B9D7DAB68}" name="Data Item" dataDxfId="965"/>
    <tableColumn id="2" xr3:uid="{65D2EBBC-FC2D-472E-AFB9-B662C8BC89C7}" name="Factor Table Information" dataDxfId="964"/>
  </tableColumns>
  <tableStyleInfo name="factors_info_tables" showFirstColumn="1"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D4141007-C99F-4F12-96F4-01D14BDE139A}" name="x_205_template_table_1" displayName="x_205_template_table_1" ref="A6:B21" totalsRowShown="0">
  <autoFilter ref="A6:B21" xr:uid="{C725761B-DC0A-4807-ABBB-1B10DF3821F0}">
    <filterColumn colId="0" hiddenButton="1"/>
    <filterColumn colId="1" hiddenButton="1"/>
  </autoFilter>
  <tableColumns count="2">
    <tableColumn id="1" xr3:uid="{56EE79B2-2EF4-40EA-83AF-3BB53969D6ED}" name="Data Item" dataDxfId="953"/>
    <tableColumn id="2" xr3:uid="{8D6B9E50-A9F8-414F-8802-5ECB8A9AFE34}" name="Factor Table Information" dataDxfId="952"/>
  </tableColumns>
  <tableStyleInfo name="factors_info_tables" showFirstColumn="1"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87E8E821-044F-402E-A5BE-E31D4ABF5515}" name="x_206_template_table_1" displayName="x_206_template_table_1" ref="A6:B21" totalsRowShown="0">
  <autoFilter ref="A6:B21" xr:uid="{C725761B-DC0A-4807-ABBB-1B10DF3821F0}">
    <filterColumn colId="0" hiddenButton="1"/>
    <filterColumn colId="1" hiddenButton="1"/>
  </autoFilter>
  <tableColumns count="2">
    <tableColumn id="1" xr3:uid="{B2960D92-C895-48F9-9B60-A7B6D187665C}" name="Data Item" dataDxfId="941"/>
    <tableColumn id="2" xr3:uid="{96E28EB6-6A69-4A47-B4E8-5BFD1BEC3A5C}" name="Factor Table Information" dataDxfId="940"/>
  </tableColumns>
  <tableStyleInfo name="factors_info_tables" showFirstColumn="1"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20E0DA1D-CA25-48F7-BD44-553221D97C16}" name="x_207_template_table_1" displayName="x_207_template_table_1" ref="A6:B21" totalsRowShown="0">
  <autoFilter ref="A6:B21" xr:uid="{C725761B-DC0A-4807-ABBB-1B10DF3821F0}">
    <filterColumn colId="0" hiddenButton="1"/>
    <filterColumn colId="1" hiddenButton="1"/>
  </autoFilter>
  <tableColumns count="2">
    <tableColumn id="1" xr3:uid="{0BD3A561-087A-468F-B581-8E2A76F07F36}" name="Data Item" dataDxfId="931"/>
    <tableColumn id="2" xr3:uid="{D6587D15-B16D-4730-84AA-295004537772}" name="Factor Table Information" dataDxfId="930"/>
  </tableColumns>
  <tableStyleInfo name="factors_info_tables" showFirstColumn="1"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987FC7C3-1BDC-40AC-9AA0-1E2C6CAACB22}" name="x_208_template_table_1" displayName="x_208_template_table_1" ref="A6:B21" totalsRowShown="0">
  <autoFilter ref="A6:B21" xr:uid="{C725761B-DC0A-4807-ABBB-1B10DF3821F0}">
    <filterColumn colId="0" hiddenButton="1"/>
    <filterColumn colId="1" hiddenButton="1"/>
  </autoFilter>
  <tableColumns count="2">
    <tableColumn id="1" xr3:uid="{1794C834-2FE4-4359-8286-F9851886DE8B}" name="Data Item" dataDxfId="921"/>
    <tableColumn id="2" xr3:uid="{E05C8EC3-86CE-4AC6-A456-6FB0C759AC70}" name="Factor Table Information" dataDxfId="920"/>
  </tableColumns>
  <tableStyleInfo name="factors_info_tables" showFirstColumn="1"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E104B02D-A874-4E8C-9FC3-ACF6D0E330BA}" name="x_209_template_table_1" displayName="x_209_template_table_1" ref="A6:B21" totalsRowShown="0">
  <autoFilter ref="A6:B21" xr:uid="{C725761B-DC0A-4807-ABBB-1B10DF3821F0}">
    <filterColumn colId="0" hiddenButton="1"/>
    <filterColumn colId="1" hiddenButton="1"/>
  </autoFilter>
  <tableColumns count="2">
    <tableColumn id="1" xr3:uid="{FF91ECA1-604F-4931-A4FF-2EEC1DCD7819}" name="Data Item" dataDxfId="909"/>
    <tableColumn id="2" xr3:uid="{2B0CA25C-5443-4E1C-B918-50377F604AD6}" name="Factor Table Information" dataDxfId="908"/>
  </tableColumns>
  <tableStyleInfo name="factors_info_tables" showFirstColumn="1"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ED845D57-127C-440E-B115-AE5810159308}" name="x_213_template_table_1" displayName="x_213_template_table_1" ref="A6:B21" totalsRowShown="0">
  <autoFilter ref="A6:B21" xr:uid="{C725761B-DC0A-4807-ABBB-1B10DF3821F0}">
    <filterColumn colId="0" hiddenButton="1"/>
    <filterColumn colId="1" hiddenButton="1"/>
  </autoFilter>
  <tableColumns count="2">
    <tableColumn id="1" xr3:uid="{01451241-5AA3-4B98-9489-182A07210432}" name="Data Item" dataDxfId="899"/>
    <tableColumn id="2" xr3:uid="{F5BF7354-D6E1-47EA-B02D-EE24F0FC88F1}" name="Factor Table Information" dataDxfId="898"/>
  </tableColumns>
  <tableStyleInfo name="factors_info_tables" showFirstColumn="1"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0B58D90-C57F-4645-A1DE-21293B258DBC}" name="x_214_template_table_1" displayName="x_214_template_table_1" ref="A6:B21" totalsRowShown="0">
  <autoFilter ref="A6:B21" xr:uid="{C725761B-DC0A-4807-ABBB-1B10DF3821F0}">
    <filterColumn colId="0" hiddenButton="1"/>
    <filterColumn colId="1" hiddenButton="1"/>
  </autoFilter>
  <tableColumns count="2">
    <tableColumn id="1" xr3:uid="{BD887681-99B5-4FBE-AE5D-CED89E0B370C}" name="Data Item" dataDxfId="889"/>
    <tableColumn id="2" xr3:uid="{D875E90A-8525-48D3-A7F7-57859644B49C}" name="Factor Table Information" dataDxfId="888"/>
  </tableColumns>
  <tableStyleInfo name="factors_info_tables" showFirstColumn="1"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9066C71F-DBEC-4073-8DB9-BCDDDB493F7F}" name="x_215_template_table_1" displayName="x_215_template_table_1" ref="A6:B21" totalsRowShown="0">
  <autoFilter ref="A6:B21" xr:uid="{C725761B-DC0A-4807-ABBB-1B10DF3821F0}">
    <filterColumn colId="0" hiddenButton="1"/>
    <filterColumn colId="1" hiddenButton="1"/>
  </autoFilter>
  <tableColumns count="2">
    <tableColumn id="1" xr3:uid="{1B713D19-825E-47E8-A747-2AD1901F2424}" name="Data Item" dataDxfId="879"/>
    <tableColumn id="2" xr3:uid="{98BBC6EB-C647-4B5E-9287-B7A7201BC21B}" name="Factor Table Information" dataDxfId="878"/>
  </tableColumns>
  <tableStyleInfo name="factors_info_tables" showFirstColumn="1"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E8786AC9-8B8B-4C22-8F8D-600D11FC38C7}" name="x_216_template_table_1" displayName="x_216_template_table_1" ref="A6:B21" totalsRowShown="0">
  <autoFilter ref="A6:B21" xr:uid="{C725761B-DC0A-4807-ABBB-1B10DF3821F0}">
    <filterColumn colId="0" hiddenButton="1"/>
    <filterColumn colId="1" hiddenButton="1"/>
  </autoFilter>
  <tableColumns count="2">
    <tableColumn id="1" xr3:uid="{A341A63D-81B2-4906-BA97-9C3B8CF38B88}" name="Data Item" dataDxfId="869"/>
    <tableColumn id="2" xr3:uid="{B693A549-6E92-476C-825C-4482A43E0F4E}" name="Factor Table Information" dataDxfId="868"/>
  </tableColumns>
  <tableStyleInfo name="factors_info_tables" showFirstColumn="1"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D7923F2B-D233-418F-94A5-B2D33A51C74A}" name="x_217_template_table_1" displayName="x_217_template_table_1" ref="A6:B21" totalsRowShown="0">
  <autoFilter ref="A6:B21" xr:uid="{C725761B-DC0A-4807-ABBB-1B10DF3821F0}">
    <filterColumn colId="0" hiddenButton="1"/>
    <filterColumn colId="1" hiddenButton="1"/>
  </autoFilter>
  <tableColumns count="2">
    <tableColumn id="1" xr3:uid="{D120F336-A005-46CF-A18D-B3002B35036A}" name="Data Item" dataDxfId="859"/>
    <tableColumn id="2" xr3:uid="{83EB128E-B743-4C24-8A35-52BB7076E124}" name="Factor Table Information" dataDxfId="858"/>
  </tableColumns>
  <tableStyleInfo name="factors_info_tables" showFirstColumn="1"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73597051-8F29-45DB-BDCE-94C5697F6F7E}" name="x_301_template_table_1" displayName="x_301_template_table_1" ref="A6:B21" totalsRowShown="0">
  <autoFilter ref="A6:B21" xr:uid="{C725761B-DC0A-4807-ABBB-1B10DF3821F0}">
    <filterColumn colId="0" hiddenButton="1"/>
    <filterColumn colId="1" hiddenButton="1"/>
  </autoFilter>
  <tableColumns count="2">
    <tableColumn id="1" xr3:uid="{C75B6689-B968-4E5D-8FBE-A29A0C407C9D}" name="Data Item" dataDxfId="847"/>
    <tableColumn id="2" xr3:uid="{5667F1FC-6885-4AE0-B71F-2DC147F2D1BE}" name="Factor Table Information" dataDxfId="846"/>
  </tableColumns>
  <tableStyleInfo name="factors_info_tables" showFirstColumn="1"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1F79779B-604E-48FD-8AB1-77440D4BEF06}" name="x_302_template_table_1" displayName="x_302_template_table_1" ref="A6:B21" totalsRowShown="0">
  <autoFilter ref="A6:B21" xr:uid="{C725761B-DC0A-4807-ABBB-1B10DF3821F0}">
    <filterColumn colId="0" hiddenButton="1"/>
    <filterColumn colId="1" hiddenButton="1"/>
  </autoFilter>
  <tableColumns count="2">
    <tableColumn id="1" xr3:uid="{3FF4FF8F-A9E9-4B07-B93E-4D0B0281914E}" name="Data Item" dataDxfId="835"/>
    <tableColumn id="2" xr3:uid="{A929020C-5C2E-4DAE-9EDD-BBBCED52963A}" name="Factor Table Information" dataDxfId="834"/>
  </tableColumns>
  <tableStyleInfo name="factors_info_tables" showFirstColumn="1"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53630DC1-D3CC-43C2-B966-9BE9598670DC}" name="x_303_template_table_1" displayName="x_303_template_table_1" ref="A6:B21" totalsRowShown="0">
  <autoFilter ref="A6:B21" xr:uid="{C725761B-DC0A-4807-ABBB-1B10DF3821F0}">
    <filterColumn colId="0" hiddenButton="1"/>
    <filterColumn colId="1" hiddenButton="1"/>
  </autoFilter>
  <tableColumns count="2">
    <tableColumn id="1" xr3:uid="{4AE972FE-27E4-48EA-9E58-EC5B9362A817}" name="Data Item" dataDxfId="823"/>
    <tableColumn id="2" xr3:uid="{971FF7A7-627F-420C-8B81-EA3AEAAEB230}" name="Factor Table Information" dataDxfId="822"/>
  </tableColumns>
  <tableStyleInfo name="factors_info_tables" showFirstColumn="1"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42615309-D0D9-4EF0-B471-927E4029BE3B}" name="x_304_template_table_1" displayName="x_304_template_table_1" ref="A6:B21" totalsRowShown="0">
  <autoFilter ref="A6:B21" xr:uid="{C725761B-DC0A-4807-ABBB-1B10DF3821F0}">
    <filterColumn colId="0" hiddenButton="1"/>
    <filterColumn colId="1" hiddenButton="1"/>
  </autoFilter>
  <tableColumns count="2">
    <tableColumn id="1" xr3:uid="{60DC1D0C-553C-4567-9146-9024C9394830}" name="Data Item" dataDxfId="811"/>
    <tableColumn id="2" xr3:uid="{7CC26291-72E9-4F84-8AEE-7AE4F71BBFBC}" name="Factor Table Information" dataDxfId="810"/>
  </tableColumns>
  <tableStyleInfo name="factors_info_tables" showFirstColumn="1"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CC4F1931-75A6-43D8-A542-D62857569DD8}" name="x_305_template_table_1" displayName="x_305_template_table_1" ref="A6:B21" totalsRowShown="0">
  <autoFilter ref="A6:B21" xr:uid="{C725761B-DC0A-4807-ABBB-1B10DF3821F0}">
    <filterColumn colId="0" hiddenButton="1"/>
    <filterColumn colId="1" hiddenButton="1"/>
  </autoFilter>
  <tableColumns count="2">
    <tableColumn id="1" xr3:uid="{F746BAC3-549F-447B-A58F-EEF321ACF7B2}" name="Data Item" dataDxfId="799"/>
    <tableColumn id="2" xr3:uid="{C6F87B1A-1734-4A8A-A256-58C41E32C261}" name="Factor Table Information" dataDxfId="798"/>
  </tableColumns>
  <tableStyleInfo name="factors_info_tables" showFirstColumn="1"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CFCB20A7-B704-41D1-80A1-D26F12EA2B7F}" name="x_306_template_table_1" displayName="x_306_template_table_1" ref="A6:B21" totalsRowShown="0">
  <autoFilter ref="A6:B21" xr:uid="{C725761B-DC0A-4807-ABBB-1B10DF3821F0}">
    <filterColumn colId="0" hiddenButton="1"/>
    <filterColumn colId="1" hiddenButton="1"/>
  </autoFilter>
  <tableColumns count="2">
    <tableColumn id="1" xr3:uid="{D231893F-8652-4B5D-BD9A-994762441F12}" name="Data Item" dataDxfId="787"/>
    <tableColumn id="2" xr3:uid="{58BF6D60-53E2-4EAB-8DA3-19A2AC2CEAEF}" name="Factor Table Information" dataDxfId="786"/>
  </tableColumns>
  <tableStyleInfo name="factors_info_tables" showFirstColumn="1"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ABE4B82C-2481-467C-9EB7-4F23BD805ECF}" name="x_307_template_table_1" displayName="x_307_template_table_1" ref="A6:B21" totalsRowShown="0">
  <autoFilter ref="A6:B21" xr:uid="{C725761B-DC0A-4807-ABBB-1B10DF3821F0}">
    <filterColumn colId="0" hiddenButton="1"/>
    <filterColumn colId="1" hiddenButton="1"/>
  </autoFilter>
  <tableColumns count="2">
    <tableColumn id="1" xr3:uid="{AEBA7BA0-5116-4ACF-905E-D965B1E3504E}" name="Data Item" dataDxfId="775"/>
    <tableColumn id="2" xr3:uid="{B41B7049-4C61-4C39-9E69-C9768C7FC14D}" name="Factor Table Information" dataDxfId="774"/>
  </tableColumns>
  <tableStyleInfo name="factors_info_tables" showFirstColumn="1"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0D5B4CA5-1FF0-437B-A745-4C1B631D17C1}" name="x_308_template_table_1" displayName="x_308_template_table_1" ref="A6:B21" totalsRowShown="0">
  <autoFilter ref="A6:B21" xr:uid="{C725761B-DC0A-4807-ABBB-1B10DF3821F0}">
    <filterColumn colId="0" hiddenButton="1"/>
    <filterColumn colId="1" hiddenButton="1"/>
  </autoFilter>
  <tableColumns count="2">
    <tableColumn id="1" xr3:uid="{035147F5-D660-47C8-B6C7-44BCF5F02F28}" name="Data Item" dataDxfId="763"/>
    <tableColumn id="2" xr3:uid="{FCF7345C-8CD7-4048-88CC-E71F820736FB}" name="Factor Table Information" dataDxfId="762"/>
  </tableColumns>
  <tableStyleInfo name="factors_info_tables" showFirstColumn="1"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FF6620A3-F483-41E6-AB7C-1115F46F830B}" name="x_401_template_table_1" displayName="x_401_template_table_1" ref="A6:B21" totalsRowShown="0">
  <autoFilter ref="A6:B21" xr:uid="{C725761B-DC0A-4807-ABBB-1B10DF3821F0}">
    <filterColumn colId="0" hiddenButton="1"/>
    <filterColumn colId="1" hiddenButton="1"/>
  </autoFilter>
  <tableColumns count="2">
    <tableColumn id="1" xr3:uid="{3519CDA0-BD0B-4B00-9B97-10166D0D1E67}" name="Data Item" dataDxfId="753"/>
    <tableColumn id="2" xr3:uid="{CB45292A-9727-41F6-B620-134B21D2B66C}" name="Factor Table Information" dataDxfId="752"/>
  </tableColumns>
  <tableStyleInfo name="factors_info_tables" showFirstColumn="1"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5264BA14-C8B3-4892-BE94-19B44B8024DB}" name="x_402_template_table_1" displayName="x_402_template_table_1" ref="A6:B21" totalsRowShown="0">
  <autoFilter ref="A6:B21" xr:uid="{C725761B-DC0A-4807-ABBB-1B10DF3821F0}">
    <filterColumn colId="0" hiddenButton="1"/>
    <filterColumn colId="1" hiddenButton="1"/>
  </autoFilter>
  <tableColumns count="2">
    <tableColumn id="1" xr3:uid="{AA0BD226-C333-4846-8876-8B3199670F8E}" name="Data Item" dataDxfId="743"/>
    <tableColumn id="2" xr3:uid="{8B21C5AB-867F-40F7-AE7F-D48632A9060C}" name="Factor Table Information" dataDxfId="742"/>
  </tableColumns>
  <tableStyleInfo name="factors_info_tables" showFirstColumn="1"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735A1775-2587-44E4-AA07-794375AA1461}" name="x_403_template_table_1" displayName="x_403_template_table_1" ref="A6:B21" totalsRowShown="0">
  <autoFilter ref="A6:B21" xr:uid="{C725761B-DC0A-4807-ABBB-1B10DF3821F0}">
    <filterColumn colId="0" hiddenButton="1"/>
    <filterColumn colId="1" hiddenButton="1"/>
  </autoFilter>
  <tableColumns count="2">
    <tableColumn id="1" xr3:uid="{5D2AEB30-7EA0-466F-A8A3-64B60D863C81}" name="Data Item" dataDxfId="725"/>
    <tableColumn id="2" xr3:uid="{70A65614-455B-4ECE-B261-3C5E86509554}" name="Factor Table Information" dataDxfId="724"/>
  </tableColumns>
  <tableStyleInfo name="factors_info_tables" showFirstColumn="1"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E3DF2E20-1C32-4138-A07A-ECC88862707E}" name="x_403_template_table_2" displayName="x_403_template_table_2" ref="P6:Q21" totalsRowShown="0">
  <tableColumns count="2">
    <tableColumn id="1" xr3:uid="{8D405EA0-C0BD-466C-8EAC-7820A753E078}" name="Data Item" dataDxfId="723"/>
    <tableColumn id="2" xr3:uid="{6009C33A-5A60-4A83-925A-041BF5237748}" name="Factor Table Information" dataDxfId="722"/>
  </tableColumns>
  <tableStyleInfo name="factors_info_tables" showFirstColumn="1"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85D11FD8-A7AB-400A-AC36-D8FD1260F843}" name="x_404_template_table_1" displayName="x_404_template_table_1" ref="A6:B21" totalsRowShown="0">
  <autoFilter ref="A6:B21" xr:uid="{C725761B-DC0A-4807-ABBB-1B10DF3821F0}">
    <filterColumn colId="0" hiddenButton="1"/>
    <filterColumn colId="1" hiddenButton="1"/>
  </autoFilter>
  <tableColumns count="2">
    <tableColumn id="1" xr3:uid="{958D8E3C-BFB2-4C06-8BFA-22F73E27BD4A}" name="Data Item" dataDxfId="705"/>
    <tableColumn id="2" xr3:uid="{674B0A61-4D1D-43C3-8F9A-8507800C49CE}" name="Factor Table Information" dataDxfId="704"/>
  </tableColumns>
  <tableStyleInfo name="factors_info_tables" showFirstColumn="1"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09403B73-74D1-4469-9FF0-4B5CC0CBD4CE}" name="x_404_template_table_2" displayName="x_404_template_table_2" ref="P6:Q21" totalsRowShown="0">
  <tableColumns count="2">
    <tableColumn id="1" xr3:uid="{65926948-6ACB-4358-B4ED-3997993BE5EE}" name="Data Item" dataDxfId="703"/>
    <tableColumn id="2" xr3:uid="{515783D0-A19B-4BDF-A91D-E5C8D0529249}" name="Factor Table Information" dataDxfId="702"/>
  </tableColumns>
  <tableStyleInfo name="factors_info_tables" showFirstColumn="1"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EA76FE3F-EBE2-4D56-82CD-37D0F6B24D17}" name="x_405_template_table_1" displayName="x_405_template_table_1" ref="A6:B21" totalsRowShown="0">
  <autoFilter ref="A6:B21" xr:uid="{C725761B-DC0A-4807-ABBB-1B10DF3821F0}">
    <filterColumn colId="0" hiddenButton="1"/>
    <filterColumn colId="1" hiddenButton="1"/>
  </autoFilter>
  <tableColumns count="2">
    <tableColumn id="1" xr3:uid="{4853DE89-4DED-495B-BBB4-23C5F17D2129}" name="Data Item" dataDxfId="693"/>
    <tableColumn id="2" xr3:uid="{9B16436D-DA78-4F7C-9639-21E54F9BE38A}" name="Factor Table Information" dataDxfId="692"/>
  </tableColumns>
  <tableStyleInfo name="factors_info_tables" showFirstColumn="1"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54C37D41-46C3-467E-9F41-C8AEBFCFC7DF}" name="x_406_template_table_1" displayName="x_406_template_table_1" ref="A6:B21" totalsRowShown="0">
  <autoFilter ref="A6:B21" xr:uid="{C725761B-DC0A-4807-ABBB-1B10DF3821F0}">
    <filterColumn colId="0" hiddenButton="1"/>
    <filterColumn colId="1" hiddenButton="1"/>
  </autoFilter>
  <tableColumns count="2">
    <tableColumn id="1" xr3:uid="{70B82192-9F80-4E08-A6BB-BBDD0FBEC4BA}" name="Data Item" dataDxfId="683"/>
    <tableColumn id="2" xr3:uid="{E556E3C3-1E9D-4EA7-BBB4-9E65219CE31A}" name="Factor Table Information" dataDxfId="682"/>
  </tableColumns>
  <tableStyleInfo name="factors_info_tables" showFirstColumn="1"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DF767ABA-9117-483D-9B14-51BF30098017}" name="x_407_template_table_1" displayName="x_407_template_table_1" ref="A6:B21" totalsRowShown="0">
  <autoFilter ref="A6:B21" xr:uid="{C725761B-DC0A-4807-ABBB-1B10DF3821F0}">
    <filterColumn colId="0" hiddenButton="1"/>
    <filterColumn colId="1" hiddenButton="1"/>
  </autoFilter>
  <tableColumns count="2">
    <tableColumn id="1" xr3:uid="{9DF3F48C-62C7-4783-8E1F-EBF12226AA2F}" name="Data Item" dataDxfId="673"/>
    <tableColumn id="2" xr3:uid="{8C288141-A505-4BDF-A111-F187B414C76E}" name="Factor Table Information" dataDxfId="672"/>
  </tableColumns>
  <tableStyleInfo name="factors_info_tables" showFirstColumn="1"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9388850B-778D-44B2-9AF0-0C1803A0DA14}" name="x_408_template_table_1" displayName="x_408_template_table_1" ref="A6:B21" totalsRowShown="0">
  <autoFilter ref="A6:B21" xr:uid="{C725761B-DC0A-4807-ABBB-1B10DF3821F0}">
    <filterColumn colId="0" hiddenButton="1"/>
    <filterColumn colId="1" hiddenButton="1"/>
  </autoFilter>
  <tableColumns count="2">
    <tableColumn id="1" xr3:uid="{5E774C98-316D-48E5-A265-43BBE55FF5A8}" name="Data Item" dataDxfId="663"/>
    <tableColumn id="2" xr3:uid="{C9799C45-9207-4BBB-8AEA-AD21B273E40E}" name="Factor Table Information" dataDxfId="662"/>
  </tableColumns>
  <tableStyleInfo name="factors_info_tables" showFirstColumn="1"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61693524-2FFA-4F09-91B3-8F0049746E82}" name="x_409_template_table_1" displayName="x_409_template_table_1" ref="A6:B21" totalsRowShown="0">
  <autoFilter ref="A6:B21" xr:uid="{C725761B-DC0A-4807-ABBB-1B10DF3821F0}">
    <filterColumn colId="0" hiddenButton="1"/>
    <filterColumn colId="1" hiddenButton="1"/>
  </autoFilter>
  <tableColumns count="2">
    <tableColumn id="1" xr3:uid="{17539FC3-A55A-4307-BE5A-C40C422E6CC0}" name="Data Item" dataDxfId="645"/>
    <tableColumn id="2" xr3:uid="{4C32C622-4EDE-4070-AB16-4F3C13DB5DEB}" name="Factor Table Information" dataDxfId="644"/>
  </tableColumns>
  <tableStyleInfo name="factors_info_tables" showFirstColumn="1"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98AEB4C4-6F9C-4E87-AA0D-C52BBFE7607D}" name="x_409_template_table_2" displayName="x_409_template_table_2" ref="P6:Q21" totalsRowShown="0">
  <tableColumns count="2">
    <tableColumn id="1" xr3:uid="{9E8BF4FB-B10F-4D64-816A-336B106DBCA9}" name="Data Item" dataDxfId="643"/>
    <tableColumn id="2" xr3:uid="{483B8B43-1E28-42FD-984E-F33490E58CF3}" name="Factor Table Information" dataDxfId="642"/>
  </tableColumns>
  <tableStyleInfo name="factors_info_tables" showFirstColumn="1"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8C8F56CB-5406-40B2-BDEE-9957EAF1493E}" name="x_410_template_table_1" displayName="x_410_template_table_1" ref="A6:B21" totalsRowShown="0">
  <autoFilter ref="A6:B21" xr:uid="{C725761B-DC0A-4807-ABBB-1B10DF3821F0}">
    <filterColumn colId="0" hiddenButton="1"/>
    <filterColumn colId="1" hiddenButton="1"/>
  </autoFilter>
  <tableColumns count="2">
    <tableColumn id="1" xr3:uid="{C6492FFC-E111-43F6-993E-1556CD8249F2}" name="Data Item" dataDxfId="625"/>
    <tableColumn id="2" xr3:uid="{1DE62B34-7D78-4E5B-B4C1-00482D781C38}" name="Factor Table Information" dataDxfId="624"/>
  </tableColumns>
  <tableStyleInfo name="factors_info_tables" showFirstColumn="1"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94D53983-4959-4963-AA74-905A9FB33C94}" name="x_410_template_table_2" displayName="x_410_template_table_2" ref="P6:Q21" totalsRowShown="0">
  <tableColumns count="2">
    <tableColumn id="1" xr3:uid="{8BBD2E0F-2FA4-4835-A3E7-888D691E4795}" name="Data Item" dataDxfId="623"/>
    <tableColumn id="2" xr3:uid="{0D7D27B0-10BE-4E03-8198-9B4FC7EE0CE3}" name="Factor Table Information" dataDxfId="622"/>
  </tableColumns>
  <tableStyleInfo name="factors_info_tables" showFirstColumn="1"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0B65D469-8837-4BD6-872D-A77D71CAC7A3}" name="x_411_template_table_1" displayName="x_411_template_table_1" ref="A6:B21" totalsRowShown="0">
  <autoFilter ref="A6:B21" xr:uid="{C725761B-DC0A-4807-ABBB-1B10DF3821F0}">
    <filterColumn colId="0" hiddenButton="1"/>
    <filterColumn colId="1" hiddenButton="1"/>
  </autoFilter>
  <tableColumns count="2">
    <tableColumn id="1" xr3:uid="{61358A0F-B084-4251-91A7-21C4ADE0B739}" name="Data Item" dataDxfId="613"/>
    <tableColumn id="2" xr3:uid="{5959F93B-CA5A-48D9-AE2F-E0457A994AD1}" name="Factor Table Information" dataDxfId="612"/>
  </tableColumns>
  <tableStyleInfo name="factors_info_tables" showFirstColumn="1"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09F17F16-269E-47B5-B509-89C53FA6120E}" name="x_412_template_table_1" displayName="x_412_template_table_1" ref="A6:B21" totalsRowShown="0">
  <autoFilter ref="A6:B21" xr:uid="{C725761B-DC0A-4807-ABBB-1B10DF3821F0}">
    <filterColumn colId="0" hiddenButton="1"/>
    <filterColumn colId="1" hiddenButton="1"/>
  </autoFilter>
  <tableColumns count="2">
    <tableColumn id="1" xr3:uid="{5F0CAC87-AB25-4A68-8873-5109DC21F40E}" name="Data Item" dataDxfId="603"/>
    <tableColumn id="2" xr3:uid="{4CF1BEBF-0E1A-4C12-B6E7-6EDF8EEEF5F5}" name="Factor Table Information" dataDxfId="602"/>
  </tableColumns>
  <tableStyleInfo name="factors_info_tables" showFirstColumn="1"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92D90E33-5023-4380-92B2-86EE4CC8C569}" name="x_413_template_table_1" displayName="x_413_template_table_1" ref="A6:B21" totalsRowShown="0">
  <autoFilter ref="A6:B21" xr:uid="{C725761B-DC0A-4807-ABBB-1B10DF3821F0}">
    <filterColumn colId="0" hiddenButton="1"/>
    <filterColumn colId="1" hiddenButton="1"/>
  </autoFilter>
  <tableColumns count="2">
    <tableColumn id="1" xr3:uid="{17E21552-7E34-488F-A326-25EACED01F17}" name="Data Item" dataDxfId="593"/>
    <tableColumn id="2" xr3:uid="{6330D9E1-6DDB-41B0-BA42-FB23EA88F06B}" name="Factor Table Information" dataDxfId="592"/>
  </tableColumns>
  <tableStyleInfo name="factors_info_tables" showFirstColumn="1"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ED413B03-A06D-4C2E-AD4F-60C451605423}" name="x_414_template_table_1" displayName="x_414_template_table_1" ref="A6:B21" totalsRowShown="0">
  <autoFilter ref="A6:B21" xr:uid="{C725761B-DC0A-4807-ABBB-1B10DF3821F0}">
    <filterColumn colId="0" hiddenButton="1"/>
    <filterColumn colId="1" hiddenButton="1"/>
  </autoFilter>
  <tableColumns count="2">
    <tableColumn id="1" xr3:uid="{8003B941-1E6E-4F35-A829-2131E10F772B}" name="Data Item" dataDxfId="583"/>
    <tableColumn id="2" xr3:uid="{0E24DE0B-416C-4BF7-BF5B-2088B254CF60}" name="Factor Table Information" dataDxfId="582"/>
  </tableColumns>
  <tableStyleInfo name="factors_info_tables" showFirstColumn="1" showLastColumn="0"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D5EA305F-6609-46CD-9A58-327C265A6C72}" name="x_415_template_table_1" displayName="x_415_template_table_1" ref="A6:B21" totalsRowShown="0">
  <autoFilter ref="A6:B21" xr:uid="{C725761B-DC0A-4807-ABBB-1B10DF3821F0}">
    <filterColumn colId="0" hiddenButton="1"/>
    <filterColumn colId="1" hiddenButton="1"/>
  </autoFilter>
  <tableColumns count="2">
    <tableColumn id="1" xr3:uid="{5DF973F7-FA03-46DA-8754-2D580822613C}" name="Data Item" dataDxfId="565"/>
    <tableColumn id="2" xr3:uid="{F7AB24F8-A06C-4D28-959E-1936F53438B4}" name="Factor Table Information" dataDxfId="564"/>
  </tableColumns>
  <tableStyleInfo name="factors_info_tables" showFirstColumn="1" showLastColumn="0" showRowStripes="1" showColumnStripes="0"/>
</table>
</file>

<file path=xl/tables/table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 xr:uid="{01052FF0-3BB4-4BE4-A609-C3C1B41CD151}" name="x_415_template_table_2" displayName="x_415_template_table_2" ref="P6:Q21" totalsRowShown="0">
  <tableColumns count="2">
    <tableColumn id="1" xr3:uid="{68BDBA1F-9D81-443F-BB79-E7F6AE848BC4}" name="Data Item" dataDxfId="563"/>
    <tableColumn id="2" xr3:uid="{191C4E83-EE5C-4E52-950B-BFF2AC56FA00}" name="Factor Table Information" dataDxfId="562"/>
  </tableColumns>
  <tableStyleInfo name="factors_info_tables" showFirstColumn="1" showLastColumn="0" showRowStripes="1" showColumnStripes="0"/>
</table>
</file>

<file path=xl/tables/table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95C9A33A-EBEF-4C65-BE01-656CBFEAEA07}" name="x_416_template_table_1" displayName="x_416_template_table_1" ref="A6:B21" totalsRowShown="0">
  <autoFilter ref="A6:B21" xr:uid="{C725761B-DC0A-4807-ABBB-1B10DF3821F0}">
    <filterColumn colId="0" hiddenButton="1"/>
    <filterColumn colId="1" hiddenButton="1"/>
  </autoFilter>
  <tableColumns count="2">
    <tableColumn id="1" xr3:uid="{FC594408-5406-47B4-AFA6-DA5BACD63988}" name="Data Item" dataDxfId="553"/>
    <tableColumn id="2" xr3:uid="{A9E75948-3A39-47B7-87E2-C5203CABE279}" name="Factor Table Information" dataDxfId="552"/>
  </tableColumns>
  <tableStyleInfo name="factors_info_tables" showFirstColumn="1" showLastColumn="0" showRowStripes="1" showColumnStripes="0"/>
</table>
</file>

<file path=xl/tables/table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 xr:uid="{4EFA0994-7C6D-4023-A258-3CC9C0A104BE}" name="x_417_template_table_1" displayName="x_417_template_table_1" ref="A6:B21" totalsRowShown="0">
  <autoFilter ref="A6:B21" xr:uid="{C725761B-DC0A-4807-ABBB-1B10DF3821F0}">
    <filterColumn colId="0" hiddenButton="1"/>
    <filterColumn colId="1" hiddenButton="1"/>
  </autoFilter>
  <tableColumns count="2">
    <tableColumn id="1" xr3:uid="{63C360E2-5DC3-47EB-88AC-A2009035354E}" name="Data Item" dataDxfId="543"/>
    <tableColumn id="2" xr3:uid="{FAC31502-2843-4763-B2E8-31A2F6115A4F}" name="Factor Table Information" dataDxfId="542"/>
  </tableColumns>
  <tableStyleInfo name="factors_info_tables" showFirstColumn="1" showLastColumn="0" showRowStripes="1" showColumnStripes="0"/>
</table>
</file>

<file path=xl/tables/table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E4657CDC-5EA0-4FB6-BE06-27DBCBA87104}" name="x_418_template_table_1" displayName="x_418_template_table_1" ref="A6:B21" totalsRowShown="0">
  <autoFilter ref="A6:B21" xr:uid="{C725761B-DC0A-4807-ABBB-1B10DF3821F0}">
    <filterColumn colId="0" hiddenButton="1"/>
    <filterColumn colId="1" hiddenButton="1"/>
  </autoFilter>
  <tableColumns count="2">
    <tableColumn id="1" xr3:uid="{A471A6FF-0A96-4694-B23A-F9800E3C2B5B}" name="Data Item" dataDxfId="533"/>
    <tableColumn id="2" xr3:uid="{4C5B57D0-62CA-47F8-B1ED-CFF0CF0D55C9}" name="Factor Table Information" dataDxfId="532"/>
  </tableColumns>
  <tableStyleInfo name="factors_info_tables" showFirstColumn="1" showLastColumn="0" showRowStripes="1" showColumnStripes="0"/>
</table>
</file>

<file path=xl/tables/table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 xr:uid="{CFB1066E-3935-4A20-8EE1-568832F9DB53}" name="x_419_template_table_1" displayName="x_419_template_table_1" ref="A6:B21" totalsRowShown="0">
  <autoFilter ref="A6:B21" xr:uid="{C725761B-DC0A-4807-ABBB-1B10DF3821F0}">
    <filterColumn colId="0" hiddenButton="1"/>
    <filterColumn colId="1" hiddenButton="1"/>
  </autoFilter>
  <tableColumns count="2">
    <tableColumn id="1" xr3:uid="{E6A517D3-5221-4477-8565-B501BFC24255}" name="Data Item" dataDxfId="523"/>
    <tableColumn id="2" xr3:uid="{742A1456-50CA-4F97-9462-7112FFC606AE}" name="Factor Table Information" dataDxfId="522"/>
  </tableColumns>
  <tableStyleInfo name="factors_info_tables" showFirstColumn="1" showLastColumn="0" showRowStripes="1" showColumnStripes="0"/>
</table>
</file>

<file path=xl/tables/table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6" xr:uid="{95B5F891-18A4-4B67-AABB-E104D8123E6B}" name="x_420_template_table_1" displayName="x_420_template_table_1" ref="A6:B21" totalsRowShown="0">
  <autoFilter ref="A6:B21" xr:uid="{C725761B-DC0A-4807-ABBB-1B10DF3821F0}">
    <filterColumn colId="0" hiddenButton="1"/>
    <filterColumn colId="1" hiddenButton="1"/>
  </autoFilter>
  <tableColumns count="2">
    <tableColumn id="1" xr3:uid="{423E460E-D8D7-4DDA-9F60-32CD73A7FBEC}" name="Data Item" dataDxfId="513"/>
    <tableColumn id="2" xr3:uid="{B04B61F9-2D48-45F7-A1ED-70A3FDE9DE00}" name="Factor Table Information" dataDxfId="512"/>
  </tableColumns>
  <tableStyleInfo name="factors_info_tables" showFirstColumn="1" showLastColumn="0" showRowStripes="1" showColumnStripes="0"/>
</table>
</file>

<file path=xl/tables/table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7" xr:uid="{4FB71CEA-515E-40B1-ACC1-392E4FAA6B48}" name="x_421_template_table_1" displayName="x_421_template_table_1" ref="A6:B21" totalsRowShown="0">
  <autoFilter ref="A6:B21" xr:uid="{C725761B-DC0A-4807-ABBB-1B10DF3821F0}">
    <filterColumn colId="0" hiddenButton="1"/>
    <filterColumn colId="1" hiddenButton="1"/>
  </autoFilter>
  <tableColumns count="2">
    <tableColumn id="1" xr3:uid="{9F0286C7-8146-4E8F-AF98-4F6E2C374F71}" name="Data Item" dataDxfId="503"/>
    <tableColumn id="2" xr3:uid="{BE7EF568-985A-4CAD-9BA3-55F8674FD859}" name="Factor Table Information" dataDxfId="502"/>
  </tableColumns>
  <tableStyleInfo name="factors_info_tables" showFirstColumn="1" showLastColumn="0" showRowStripes="1" showColumnStripes="0"/>
</table>
</file>

<file path=xl/tables/table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8" xr:uid="{FC2AA387-4A00-4115-AA1F-8010E226C4E9}" name="x_422_template_table_1" displayName="x_422_template_table_1" ref="A6:B21" totalsRowShown="0">
  <autoFilter ref="A6:B21" xr:uid="{C725761B-DC0A-4807-ABBB-1B10DF3821F0}">
    <filterColumn colId="0" hiddenButton="1"/>
    <filterColumn colId="1" hiddenButton="1"/>
  </autoFilter>
  <tableColumns count="2">
    <tableColumn id="1" xr3:uid="{89181BFD-6F8B-49BE-AE40-20E9E22914EB}" name="Data Item" dataDxfId="493"/>
    <tableColumn id="2" xr3:uid="{21BA99A5-788F-46DF-8E14-F7D72D846828}" name="Factor Table Information" dataDxfId="492"/>
  </tableColumns>
  <tableStyleInfo name="factors_info_tables" showFirstColumn="1" showLastColumn="0" showRowStripes="1" showColumnStripes="0"/>
</table>
</file>

<file path=xl/tables/table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9" xr:uid="{060B079C-671C-4E5F-92F5-4336330542A7}" name="x_423_template_table_1" displayName="x_423_template_table_1" ref="A6:B21" totalsRowShown="0">
  <autoFilter ref="A6:B21" xr:uid="{C725761B-DC0A-4807-ABBB-1B10DF3821F0}">
    <filterColumn colId="0" hiddenButton="1"/>
    <filterColumn colId="1" hiddenButton="1"/>
  </autoFilter>
  <tableColumns count="2">
    <tableColumn id="1" xr3:uid="{1AE74710-7D6D-4359-AD55-D870411A6342}" name="Data Item" dataDxfId="483"/>
    <tableColumn id="2" xr3:uid="{951BD46D-C5D0-4455-9E3E-C84F04C1B539}" name="Factor Table Information" dataDxfId="482"/>
  </tableColumns>
  <tableStyleInfo name="factors_info_tables" showFirstColumn="1" showLastColumn="0" showRowStripes="1" showColumnStripes="0"/>
</table>
</file>

<file path=xl/tables/table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0" xr:uid="{2ED45475-EF28-4E89-8CCD-1C30D301B9C6}" name="x_501_template_table_1" displayName="x_501_template_table_1" ref="A6:B21" totalsRowShown="0">
  <autoFilter ref="A6:B21" xr:uid="{C725761B-DC0A-4807-ABBB-1B10DF3821F0}">
    <filterColumn colId="0" hiddenButton="1"/>
    <filterColumn colId="1" hiddenButton="1"/>
  </autoFilter>
  <tableColumns count="2">
    <tableColumn id="1" xr3:uid="{CCBF24B7-8C7A-4543-BB45-607F780325F2}" name="Data Item" dataDxfId="473"/>
    <tableColumn id="2" xr3:uid="{27DE0986-1B63-4653-A0A8-0A055161669E}" name="Factor Table Information" dataDxfId="472"/>
  </tableColumns>
  <tableStyleInfo name="factors_info_tables" showFirstColumn="1" showLastColumn="0" showRowStripes="1" showColumnStripes="0"/>
</table>
</file>

<file path=xl/tables/table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1" xr:uid="{F7A041BF-461D-4B67-AD49-1F0C554972C6}" name="x_502_template_table_1" displayName="x_502_template_table_1" ref="A6:B21" totalsRowShown="0">
  <autoFilter ref="A6:B21" xr:uid="{C725761B-DC0A-4807-ABBB-1B10DF3821F0}">
    <filterColumn colId="0" hiddenButton="1"/>
    <filterColumn colId="1" hiddenButton="1"/>
  </autoFilter>
  <tableColumns count="2">
    <tableColumn id="1" xr3:uid="{D1316472-6EFC-4AC7-8978-D7F88D17CA76}" name="Data Item" dataDxfId="463"/>
    <tableColumn id="2" xr3:uid="{47BA4379-8948-4AE8-B371-5FE6D1F850E4}" name="Factor Table Information" dataDxfId="462"/>
  </tableColumns>
  <tableStyleInfo name="factors_info_tables" showFirstColumn="1" showLastColumn="0" showRowStripes="1" showColumnStripes="0"/>
</table>
</file>

<file path=xl/tables/table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2" xr:uid="{BB4DDD11-CF40-4A70-9629-DB052C9E7A7B}" name="x_503_template_table_1" displayName="x_503_template_table_1" ref="A6:B21" totalsRowShown="0">
  <autoFilter ref="A6:B21" xr:uid="{C725761B-DC0A-4807-ABBB-1B10DF3821F0}">
    <filterColumn colId="0" hiddenButton="1"/>
    <filterColumn colId="1" hiddenButton="1"/>
  </autoFilter>
  <tableColumns count="2">
    <tableColumn id="1" xr3:uid="{AA7F5B75-3754-4A1D-9ABD-537D1BC10BF6}" name="Data Item" dataDxfId="453"/>
    <tableColumn id="2" xr3:uid="{23981A5A-C8F0-488E-B428-5955146FDCBA}" name="Factor Table Information" dataDxfId="452"/>
  </tableColumns>
  <tableStyleInfo name="factors_info_tables" showFirstColumn="1" showLastColumn="0" showRowStripes="1" showColumnStripes="0"/>
</table>
</file>

<file path=xl/tables/table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3" xr:uid="{AE73A02D-F6BA-4AB5-9A32-ED37303D794A}" name="x_504_template_table_1" displayName="x_504_template_table_1" ref="A6:B21" totalsRowShown="0">
  <autoFilter ref="A6:B21" xr:uid="{C725761B-DC0A-4807-ABBB-1B10DF3821F0}">
    <filterColumn colId="0" hiddenButton="1"/>
    <filterColumn colId="1" hiddenButton="1"/>
  </autoFilter>
  <tableColumns count="2">
    <tableColumn id="1" xr3:uid="{0460F4B2-F2B6-413F-B419-E12F3F312677}" name="Data Item" dataDxfId="443"/>
    <tableColumn id="2" xr3:uid="{6EC487DD-B7D4-471B-9AF3-CDD041D37662}" name="Factor Table Information" dataDxfId="442"/>
  </tableColumns>
  <tableStyleInfo name="factors_info_tables" showFirstColumn="1" showLastColumn="0" showRowStripes="1" showColumnStripes="0"/>
</table>
</file>

<file path=xl/tables/table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4" xr:uid="{9F5A27A9-A616-4030-9A58-E818C32A18D7}" name="x_505_template_table_1" displayName="x_505_template_table_1" ref="A6:B21" totalsRowShown="0">
  <autoFilter ref="A6:B21" xr:uid="{C725761B-DC0A-4807-ABBB-1B10DF3821F0}">
    <filterColumn colId="0" hiddenButton="1"/>
    <filterColumn colId="1" hiddenButton="1"/>
  </autoFilter>
  <tableColumns count="2">
    <tableColumn id="1" xr3:uid="{38AC8429-E4D2-4FEE-BA5E-5839449B55E0}" name="Data Item" dataDxfId="433"/>
    <tableColumn id="2" xr3:uid="{C8C8C38A-96FA-4FAB-B8C2-4773CD98B700}" name="Factor Table Information" dataDxfId="432"/>
  </tableColumns>
  <tableStyleInfo name="factors_info_tables" showFirstColumn="1" showLastColumn="0" showRowStripes="1" showColumnStripes="0"/>
</table>
</file>

<file path=xl/tables/table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5" xr:uid="{7556F7E0-7944-4F60-9C20-148E0958EE5B}" name="x_601_template_table_1" displayName="x_601_template_table_1" ref="A6:B21" totalsRowShown="0">
  <autoFilter ref="A6:B21" xr:uid="{C725761B-DC0A-4807-ABBB-1B10DF3821F0}">
    <filterColumn colId="0" hiddenButton="1"/>
    <filterColumn colId="1" hiddenButton="1"/>
  </autoFilter>
  <tableColumns count="2">
    <tableColumn id="1" xr3:uid="{117C6324-F559-4BF8-A69C-B214A7915178}" name="Data Item" dataDxfId="423"/>
    <tableColumn id="2" xr3:uid="{C3DFDAB0-3A0F-4082-A7EF-7E1816C62389}" name="Factor Table Information" dataDxfId="422"/>
  </tableColumns>
  <tableStyleInfo name="factors_info_tables" showFirstColumn="1" showLastColumn="0" showRowStripes="1" showColumnStripes="0"/>
</table>
</file>

<file path=xl/tables/table6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6" xr:uid="{AB9C8BCD-9FF2-4DF0-8D90-FBD5B66D046A}" name="x_602_template_table_1" displayName="x_602_template_table_1" ref="A6:B21" totalsRowShown="0">
  <autoFilter ref="A6:B21" xr:uid="{C725761B-DC0A-4807-ABBB-1B10DF3821F0}">
    <filterColumn colId="0" hiddenButton="1"/>
    <filterColumn colId="1" hiddenButton="1"/>
  </autoFilter>
  <tableColumns count="2">
    <tableColumn id="1" xr3:uid="{D350DB2B-C873-4DAA-95DA-08C1D512737B}" name="Data Item" dataDxfId="413"/>
    <tableColumn id="2" xr3:uid="{3B862F49-36A5-4911-AFD9-27DEAB8C86EF}" name="Factor Table Information" dataDxfId="412"/>
  </tableColumns>
  <tableStyleInfo name="factors_info_tables" showFirstColumn="1" showLastColumn="0" showRowStripes="1" showColumnStripes="0"/>
</table>
</file>

<file path=xl/tables/table6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7" xr:uid="{64B94647-51C9-48A3-B079-876492B6C096}" name="x_603_template_table_1" displayName="x_603_template_table_1" ref="A6:B21" totalsRowShown="0">
  <autoFilter ref="A6:B21" xr:uid="{C725761B-DC0A-4807-ABBB-1B10DF3821F0}">
    <filterColumn colId="0" hiddenButton="1"/>
    <filterColumn colId="1" hiddenButton="1"/>
  </autoFilter>
  <tableColumns count="2">
    <tableColumn id="1" xr3:uid="{FC04DA51-09FC-44B5-ABF1-5C56905C81B9}" name="Data Item" dataDxfId="403"/>
    <tableColumn id="2" xr3:uid="{59B98E83-9E48-4C8B-A6D8-4975BDBE0587}" name="Factor Table Information" dataDxfId="402"/>
  </tableColumns>
  <tableStyleInfo name="factors_info_tables" showFirstColumn="1" showLastColumn="0" showRowStripes="1" showColumnStripes="0"/>
</table>
</file>

<file path=xl/tables/table6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8" xr:uid="{04AB4179-BA27-4C12-AB7B-17455432B4D5}" name="x_604_template_table_1" displayName="x_604_template_table_1" ref="A6:B21" totalsRowShown="0">
  <autoFilter ref="A6:B21" xr:uid="{C725761B-DC0A-4807-ABBB-1B10DF3821F0}">
    <filterColumn colId="0" hiddenButton="1"/>
    <filterColumn colId="1" hiddenButton="1"/>
  </autoFilter>
  <tableColumns count="2">
    <tableColumn id="1" xr3:uid="{C667B410-D42E-4BBF-9D7B-90D705B14FC5}" name="Data Item" dataDxfId="393"/>
    <tableColumn id="2" xr3:uid="{B0F48814-274A-40B3-9D4C-ED7770DDB7C0}" name="Factor Table Information" dataDxfId="392"/>
  </tableColumns>
  <tableStyleInfo name="factors_info_tables" showFirstColumn="1" showLastColumn="0" showRowStripes="1" showColumnStripes="0"/>
</table>
</file>

<file path=xl/tables/table6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0" xr:uid="{1E37541B-DC68-43BB-903F-EC6377A3CC9B}" name="x_604_template_table_1111" displayName="x_604_template_table_1111" ref="A6:B21" totalsRowShown="0">
  <tableColumns count="2">
    <tableColumn id="1" xr3:uid="{2D717BAF-0BAB-4BDC-A896-FBA4A6BE16BE}" name="Data Item" dataDxfId="387"/>
    <tableColumn id="2" xr3:uid="{AD5C927F-E900-4F4F-A660-6D7DC29E491E}" name="Factor Table Information" dataDxfId="386"/>
  </tableColumns>
  <tableStyleInfo name="factors_info_tables" showFirstColumn="1" showLastColumn="0" showRowStripes="1" showColumnStripes="0"/>
</table>
</file>

<file path=xl/tables/table6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1" xr:uid="{6559368E-AFE7-431F-96E8-690D92288979}" name="x_604_template_table_1111112" displayName="x_604_template_table_1111112" ref="A6:B21" totalsRowShown="0">
  <tableColumns count="2">
    <tableColumn id="1" xr3:uid="{56D6D0C3-6487-4968-B7B3-7785B92E2DCE}" name="Data Item" dataDxfId="381"/>
    <tableColumn id="2" xr3:uid="{E317D695-2BF2-4C88-BBBD-6EEB7B3B1C0A}" name="Factor Table Information" dataDxfId="380"/>
  </tableColumns>
  <tableStyleInfo name="factors_info_tables" showFirstColumn="1" showLastColumn="0" showRowStripes="1" showColumnStripes="0"/>
</table>
</file>

<file path=xl/tables/table7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1" xr:uid="{3F5AFB8E-96F5-4885-AE72-EDB7475D5F9A}" name="x_703_template_table_1" displayName="x_703_template_table_1" ref="A6:B21" totalsRowShown="0">
  <autoFilter ref="A6:B21" xr:uid="{C725761B-DC0A-4807-ABBB-1B10DF3821F0}">
    <filterColumn colId="0" hiddenButton="1"/>
    <filterColumn colId="1" hiddenButton="1"/>
  </autoFilter>
  <tableColumns count="2">
    <tableColumn id="1" xr3:uid="{1A0160F5-A284-46E8-99AA-AB49AA3BB634}" name="Data Item" dataDxfId="371"/>
    <tableColumn id="2" xr3:uid="{A1DA921B-AAC6-405F-8150-B90ED90D9900}" name="Factor Table Information" dataDxfId="370"/>
  </tableColumns>
  <tableStyleInfo name="factors_info_tables" showFirstColumn="1" showLastColumn="0" showRowStripes="1" showColumnStripes="0"/>
</table>
</file>

<file path=xl/tables/table7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2" xr:uid="{3430115E-BF35-464F-9FD1-434311F12FDC}" name="x_704_template_table_1" displayName="x_704_template_table_1" ref="A6:B21" totalsRowShown="0">
  <autoFilter ref="A6:B21" xr:uid="{C725761B-DC0A-4807-ABBB-1B10DF3821F0}">
    <filterColumn colId="0" hiddenButton="1"/>
    <filterColumn colId="1" hiddenButton="1"/>
  </autoFilter>
  <tableColumns count="2">
    <tableColumn id="1" xr3:uid="{EF69FA1B-1057-476F-816A-95968FD7BFEE}" name="Data Item" dataDxfId="361"/>
    <tableColumn id="2" xr3:uid="{FE9F8E0E-53AA-476C-BEA0-1E41D5943CE6}" name="Factor Table Information" dataDxfId="360"/>
  </tableColumns>
  <tableStyleInfo name="factors_info_tables" showFirstColumn="1" showLastColumn="0" showRowStripes="1" showColumnStripes="0"/>
</table>
</file>

<file path=xl/tables/table7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3" xr:uid="{73322EA8-2F57-4EEB-9CD0-A83C65E819B8}" name="x_705_template_table_1" displayName="x_705_template_table_1" ref="A6:B21" totalsRowShown="0">
  <autoFilter ref="A6:B21" xr:uid="{C725761B-DC0A-4807-ABBB-1B10DF3821F0}">
    <filterColumn colId="0" hiddenButton="1"/>
    <filterColumn colId="1" hiddenButton="1"/>
  </autoFilter>
  <tableColumns count="2">
    <tableColumn id="1" xr3:uid="{6CC2A10E-1E1A-46C8-8EC4-B2E493CC6060}" name="Data Item" dataDxfId="351"/>
    <tableColumn id="2" xr3:uid="{F41D520A-2ECA-4E87-8DF7-E4525600893F}" name="Factor Table Information" dataDxfId="350"/>
  </tableColumns>
  <tableStyleInfo name="factors_info_tables" showFirstColumn="1" showLastColumn="0" showRowStripes="1" showColumnStripes="0"/>
</table>
</file>

<file path=xl/tables/table7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4" xr:uid="{BF1C514C-39C5-4F2C-B02E-8BCC38D4FE37}" name="x_706_template_table_1" displayName="x_706_template_table_1" ref="A6:B21" totalsRowShown="0">
  <autoFilter ref="A6:B21" xr:uid="{C725761B-DC0A-4807-ABBB-1B10DF3821F0}">
    <filterColumn colId="0" hiddenButton="1"/>
    <filterColumn colId="1" hiddenButton="1"/>
  </autoFilter>
  <tableColumns count="2">
    <tableColumn id="1" xr3:uid="{3071AB8B-C821-47E7-A62A-441C24F5AD8B}" name="Data Item" dataDxfId="341"/>
    <tableColumn id="2" xr3:uid="{95ECA867-A760-4EE1-AEEC-791E66F6AF72}" name="Factor Table Information" dataDxfId="340"/>
  </tableColumns>
  <tableStyleInfo name="factors_info_tables" showFirstColumn="1" showLastColumn="0" showRowStripes="1" showColumnStripes="0"/>
</table>
</file>

<file path=xl/tables/table7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5" xr:uid="{4716263A-1F99-4F83-9CB0-C66CDAB9A171}" name="x_707_template_table_1" displayName="x_707_template_table_1" ref="A6:B21" totalsRowShown="0">
  <autoFilter ref="A6:B21" xr:uid="{C725761B-DC0A-4807-ABBB-1B10DF3821F0}">
    <filterColumn colId="0" hiddenButton="1"/>
    <filterColumn colId="1" hiddenButton="1"/>
  </autoFilter>
  <tableColumns count="2">
    <tableColumn id="1" xr3:uid="{A2A6560C-33CA-43A3-9599-34D280733CB2}" name="Data Item" dataDxfId="331"/>
    <tableColumn id="2" xr3:uid="{06D9B27F-7253-49CF-9FDA-FC4EB0330576}" name="Factor Table Information" dataDxfId="330"/>
  </tableColumns>
  <tableStyleInfo name="factors_info_tables" showFirstColumn="1" showLastColumn="0" showRowStripes="1" showColumnStripes="0"/>
</table>
</file>

<file path=xl/tables/table7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6" xr:uid="{8701A452-B6EF-4ED8-91EB-F825ECA5935B}" name="x_708_template_table_1" displayName="x_708_template_table_1" ref="A6:B21" totalsRowShown="0">
  <autoFilter ref="A6:B21" xr:uid="{C725761B-DC0A-4807-ABBB-1B10DF3821F0}">
    <filterColumn colId="0" hiddenButton="1"/>
    <filterColumn colId="1" hiddenButton="1"/>
  </autoFilter>
  <tableColumns count="2">
    <tableColumn id="1" xr3:uid="{0180BF17-EF8F-4C69-BCB2-B4D25ADFB0EE}" name="Data Item" dataDxfId="321"/>
    <tableColumn id="2" xr3:uid="{65945512-E4CE-48CC-8493-DB8B9FE04130}" name="Factor Table Information" dataDxfId="320"/>
  </tableColumns>
  <tableStyleInfo name="factors_info_tables" showFirstColumn="1" showLastColumn="0" showRowStripes="1" showColumnStripes="0"/>
</table>
</file>

<file path=xl/tables/table7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7" xr:uid="{3EC696FB-6A0C-44B2-9597-90495561AC08}" name="x_709_template_table_1" displayName="x_709_template_table_1" ref="A6:B21" totalsRowShown="0">
  <autoFilter ref="A6:B21" xr:uid="{C725761B-DC0A-4807-ABBB-1B10DF3821F0}">
    <filterColumn colId="0" hiddenButton="1"/>
    <filterColumn colId="1" hiddenButton="1"/>
  </autoFilter>
  <tableColumns count="2">
    <tableColumn id="1" xr3:uid="{CC5AF8E0-46B9-450D-9EA1-2AD7B42C66F9}" name="Data Item" dataDxfId="311"/>
    <tableColumn id="2" xr3:uid="{F2B6B1F8-A6D7-4D98-84DE-CC6D49D2A4D3}" name="Factor Table Information" dataDxfId="310"/>
  </tableColumns>
  <tableStyleInfo name="factors_info_tables" showFirstColumn="1" showLastColumn="0" showRowStripes="1" showColumnStripes="0"/>
</table>
</file>

<file path=xl/tables/table7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8" xr:uid="{2CE26624-6086-4706-B7B1-097F7F03CD41}" name="x_710_template_table_1" displayName="x_710_template_table_1" ref="A6:B21" totalsRowShown="0">
  <autoFilter ref="A6:B21" xr:uid="{C725761B-DC0A-4807-ABBB-1B10DF3821F0}">
    <filterColumn colId="0" hiddenButton="1"/>
    <filterColumn colId="1" hiddenButton="1"/>
  </autoFilter>
  <tableColumns count="2">
    <tableColumn id="1" xr3:uid="{D21058C6-5361-4306-804C-AB8C5E6B4701}" name="Data Item" dataDxfId="301"/>
    <tableColumn id="2" xr3:uid="{D423DE4D-FC45-43AA-85DF-0B4E8A9CECB8}" name="Factor Table Information" dataDxfId="300"/>
  </tableColumns>
  <tableStyleInfo name="factors_info_tables" showFirstColumn="1" showLastColumn="0" showRowStripes="1" showColumnStripes="0"/>
</table>
</file>

<file path=xl/tables/table7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9" xr:uid="{787F0EF8-FBA7-4928-A283-3827ED03DA21}" name="x_711_template_table_1" displayName="x_711_template_table_1" ref="A6:B21" totalsRowShown="0">
  <autoFilter ref="A6:B21" xr:uid="{C725761B-DC0A-4807-ABBB-1B10DF3821F0}">
    <filterColumn colId="0" hiddenButton="1"/>
    <filterColumn colId="1" hiddenButton="1"/>
  </autoFilter>
  <tableColumns count="2">
    <tableColumn id="1" xr3:uid="{A092CB61-049D-43BA-9F87-906B6BF3F124}" name="Data Item" dataDxfId="291"/>
    <tableColumn id="2" xr3:uid="{71D50800-356E-4432-B246-8AB502CE3F67}" name="Factor Table Information" dataDxfId="290"/>
  </tableColumns>
  <tableStyleInfo name="factors_info_tables" showFirstColumn="1" showLastColumn="0" showRowStripes="1" showColumnStripes="0"/>
</table>
</file>

<file path=xl/tables/table7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0" xr:uid="{22AEB8CE-9FFA-4DB3-B8F4-D8F4AF1B4227}" name="x_712_template_table_1" displayName="x_712_template_table_1" ref="A6:B21" totalsRowShown="0">
  <autoFilter ref="A6:B21" xr:uid="{C725761B-DC0A-4807-ABBB-1B10DF3821F0}">
    <filterColumn colId="0" hiddenButton="1"/>
    <filterColumn colId="1" hiddenButton="1"/>
  </autoFilter>
  <tableColumns count="2">
    <tableColumn id="1" xr3:uid="{B68BC70A-0B3D-487F-98A2-0B4ED3056D09}" name="Data Item" dataDxfId="281"/>
    <tableColumn id="2" xr3:uid="{5361E6B2-9A87-41AE-AC32-825570335BEC}" name="Factor Table Information" dataDxfId="280"/>
  </tableColumns>
  <tableStyleInfo name="factors_info_tables" showFirstColumn="1" showLastColumn="0" showRowStripes="1" showColumnStripes="0"/>
</table>
</file>

<file path=xl/tables/table8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1" xr:uid="{131CFA56-BE8B-438F-93AC-DA59B7272A75}" name="x_713_template_table_1" displayName="x_713_template_table_1" ref="A6:B21" totalsRowShown="0">
  <autoFilter ref="A6:B21" xr:uid="{C725761B-DC0A-4807-ABBB-1B10DF3821F0}">
    <filterColumn colId="0" hiddenButton="1"/>
    <filterColumn colId="1" hiddenButton="1"/>
  </autoFilter>
  <tableColumns count="2">
    <tableColumn id="1" xr3:uid="{1F6D1616-38DF-4B6C-BC99-8C260EA26B6B}" name="Data Item" dataDxfId="271"/>
    <tableColumn id="2" xr3:uid="{E00E1234-BAE6-49D2-85C5-93C2CCFE6540}" name="Factor Table Information" dataDxfId="270"/>
  </tableColumns>
  <tableStyleInfo name="factors_info_tables" showFirstColumn="1" showLastColumn="0" showRowStripes="1" showColumnStripes="0"/>
</table>
</file>

<file path=xl/tables/table8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2" xr:uid="{A79360CB-0C9A-42F3-8A4D-D6C95063BE44}" name="x_714_template_table_1" displayName="x_714_template_table_1" ref="A6:B21" totalsRowShown="0">
  <autoFilter ref="A6:B21" xr:uid="{C725761B-DC0A-4807-ABBB-1B10DF3821F0}">
    <filterColumn colId="0" hiddenButton="1"/>
    <filterColumn colId="1" hiddenButton="1"/>
  </autoFilter>
  <tableColumns count="2">
    <tableColumn id="1" xr3:uid="{54528EA2-6D59-4DE9-8466-3A13BDF1141B}" name="Data Item" dataDxfId="261"/>
    <tableColumn id="2" xr3:uid="{4E397E57-DBA5-4821-8516-B36D3F3736B0}" name="Factor Table Information" dataDxfId="260"/>
  </tableColumns>
  <tableStyleInfo name="factors_info_tables" showFirstColumn="1" showLastColumn="0" showRowStripes="1" showColumnStripes="0"/>
</table>
</file>

<file path=xl/tables/table8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3" xr:uid="{53C032BA-AD8B-48B6-824C-0971834E5A38}" name="x_715_template_table_1" displayName="x_715_template_table_1" ref="A6:B21" totalsRowShown="0">
  <autoFilter ref="A6:B21" xr:uid="{C725761B-DC0A-4807-ABBB-1B10DF3821F0}">
    <filterColumn colId="0" hiddenButton="1"/>
    <filterColumn colId="1" hiddenButton="1"/>
  </autoFilter>
  <tableColumns count="2">
    <tableColumn id="1" xr3:uid="{1CC17564-3C38-4406-9BE0-78CE386F21B7}" name="Data Item" dataDxfId="251"/>
    <tableColumn id="2" xr3:uid="{81929BE9-6BCE-4056-A462-2FCA02EB2C6C}" name="Factor Table Information" dataDxfId="250"/>
  </tableColumns>
  <tableStyleInfo name="factors_info_tables" showFirstColumn="1" showLastColumn="0" showRowStripes="1" showColumnStripes="0"/>
</table>
</file>

<file path=xl/tables/table8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4" xr:uid="{2B3F6BF6-0E10-42E8-8A62-BA40D917BF84}" name="x_716_template_table_1" displayName="x_716_template_table_1" ref="A6:B21" totalsRowShown="0">
  <autoFilter ref="A6:B21" xr:uid="{C725761B-DC0A-4807-ABBB-1B10DF3821F0}">
    <filterColumn colId="0" hiddenButton="1"/>
    <filterColumn colId="1" hiddenButton="1"/>
  </autoFilter>
  <tableColumns count="2">
    <tableColumn id="1" xr3:uid="{34707B15-696F-4756-B550-37C0A7453F4F}" name="Data Item" dataDxfId="241"/>
    <tableColumn id="2" xr3:uid="{35911F1D-7CEB-4C22-B1E7-240EFFA40EA1}" name="Factor Table Information" dataDxfId="240"/>
  </tableColumns>
  <tableStyleInfo name="factors_info_tables" showFirstColumn="1" showLastColumn="0" showRowStripes="1" showColumnStripes="0"/>
</table>
</file>

<file path=xl/tables/table8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5" xr:uid="{ECE7D482-429A-4896-BE35-7F3182D5A282}" name="x_717_template_table_1" displayName="x_717_template_table_1" ref="A6:B21" totalsRowShown="0">
  <autoFilter ref="A6:B21" xr:uid="{C725761B-DC0A-4807-ABBB-1B10DF3821F0}">
    <filterColumn colId="0" hiddenButton="1"/>
    <filterColumn colId="1" hiddenButton="1"/>
  </autoFilter>
  <tableColumns count="2">
    <tableColumn id="1" xr3:uid="{7803D888-F72E-49D9-AA40-666A865A47FE}" name="Data Item" dataDxfId="231"/>
    <tableColumn id="2" xr3:uid="{8C171F99-B144-40A6-9015-253FDFDAAF7A}" name="Factor Table Information" dataDxfId="230"/>
  </tableColumns>
  <tableStyleInfo name="factors_info_tables" showFirstColumn="1" showLastColumn="0" showRowStripes="1" showColumnStripes="0"/>
</table>
</file>

<file path=xl/tables/table8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6" xr:uid="{CFF9E367-1E0F-4EE3-BCF2-6E41560A2F2F}" name="x_718_template_table_1" displayName="x_718_template_table_1" ref="A6:B21" totalsRowShown="0">
  <autoFilter ref="A6:B21" xr:uid="{C725761B-DC0A-4807-ABBB-1B10DF3821F0}">
    <filterColumn colId="0" hiddenButton="1"/>
    <filterColumn colId="1" hiddenButton="1"/>
  </autoFilter>
  <tableColumns count="2">
    <tableColumn id="1" xr3:uid="{AEEEE582-D83A-494B-B8FF-68901E1E058C}" name="Data Item" dataDxfId="221"/>
    <tableColumn id="2" xr3:uid="{0ED64B75-25C5-45AA-92EC-245E66E6BDAB}" name="Factor Table Information" dataDxfId="220"/>
  </tableColumns>
  <tableStyleInfo name="factors_info_tables" showFirstColumn="1" showLastColumn="0" showRowStripes="1" showColumnStripes="0"/>
</table>
</file>

<file path=xl/tables/table8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7" xr:uid="{E1EC63FD-E100-4968-90D0-D3E324888842}" name="x_719_template_table_1" displayName="x_719_template_table_1" ref="A6:B21" totalsRowShown="0">
  <autoFilter ref="A6:B21" xr:uid="{C725761B-DC0A-4807-ABBB-1B10DF3821F0}">
    <filterColumn colId="0" hiddenButton="1"/>
    <filterColumn colId="1" hiddenButton="1"/>
  </autoFilter>
  <tableColumns count="2">
    <tableColumn id="1" xr3:uid="{D831A702-61E4-4787-9A52-7FCF1B30D9B5}" name="Data Item" dataDxfId="211"/>
    <tableColumn id="2" xr3:uid="{F5829444-8A23-454F-A21B-7C800B9A4119}" name="Factor Table Information" dataDxfId="210"/>
  </tableColumns>
  <tableStyleInfo name="factors_info_tables" showFirstColumn="1" showLastColumn="0" showRowStripes="1" showColumnStripes="0"/>
</table>
</file>

<file path=xl/tables/table8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8" xr:uid="{427F6584-5F17-4CF6-8A20-AE04C7087FD7}" name="x_720_template_table_1" displayName="x_720_template_table_1" ref="A6:B21" totalsRowShown="0">
  <autoFilter ref="A6:B21" xr:uid="{C725761B-DC0A-4807-ABBB-1B10DF3821F0}">
    <filterColumn colId="0" hiddenButton="1"/>
    <filterColumn colId="1" hiddenButton="1"/>
  </autoFilter>
  <tableColumns count="2">
    <tableColumn id="1" xr3:uid="{32C3314A-C056-4540-BF1D-6709B8EB3626}" name="Data Item" dataDxfId="201"/>
    <tableColumn id="2" xr3:uid="{893A75B7-AEC4-4FCD-9C49-0AEEB55B2F40}" name="Factor Table Information" dataDxfId="200"/>
  </tableColumns>
  <tableStyleInfo name="factors_info_tables" showFirstColumn="1" showLastColumn="0" showRowStripes="1" showColumnStripes="0"/>
</table>
</file>

<file path=xl/tables/table8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9" xr:uid="{5AD64057-AC01-4C15-A162-B50DBF376A10}" name="x_721_template_table_1" displayName="x_721_template_table_1" ref="A6:B21" totalsRowShown="0">
  <autoFilter ref="A6:B21" xr:uid="{C725761B-DC0A-4807-ABBB-1B10DF3821F0}">
    <filterColumn colId="0" hiddenButton="1"/>
    <filterColumn colId="1" hiddenButton="1"/>
  </autoFilter>
  <tableColumns count="2">
    <tableColumn id="1" xr3:uid="{CDED0A25-C091-441A-BDE5-6A70F2F7B30D}" name="Data Item" dataDxfId="191"/>
    <tableColumn id="2" xr3:uid="{BF8E8C55-81CE-4172-93FD-41D3A8F55D59}" name="Factor Table Information" dataDxfId="190"/>
  </tableColumns>
  <tableStyleInfo name="factors_info_tables" showFirstColumn="1" showLastColumn="0" showRowStripes="1" showColumnStripes="0"/>
</table>
</file>

<file path=xl/tables/table8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0" xr:uid="{1EF9B1F9-BB0C-4B7C-ACC5-93CBC4DCFBC2}" name="x_722_template_table_1" displayName="x_722_template_table_1" ref="A6:B21" totalsRowShown="0">
  <autoFilter ref="A6:B21" xr:uid="{C725761B-DC0A-4807-ABBB-1B10DF3821F0}">
    <filterColumn colId="0" hiddenButton="1"/>
    <filterColumn colId="1" hiddenButton="1"/>
  </autoFilter>
  <tableColumns count="2">
    <tableColumn id="1" xr3:uid="{439EE7B8-8F20-46F7-8E54-DAD58EB8B0C9}" name="Data Item" dataDxfId="181"/>
    <tableColumn id="2" xr3:uid="{E5A13063-EB67-4BA0-84F9-581BC6A91211}" name="Factor Table Information" dataDxfId="180"/>
  </tableColumns>
  <tableStyleInfo name="factors_info_tables" showFirstColumn="1" showLastColumn="0" showRowStripes="1" showColumnStripes="0"/>
</table>
</file>

<file path=xl/tables/table9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1" xr:uid="{47153E32-0757-442B-8E4C-17C566C0EEA0}" name="x_724_template_table_1" displayName="x_724_template_table_1" ref="A6:B21" totalsRowShown="0">
  <autoFilter ref="A6:B21" xr:uid="{C725761B-DC0A-4807-ABBB-1B10DF3821F0}">
    <filterColumn colId="0" hiddenButton="1"/>
    <filterColumn colId="1" hiddenButton="1"/>
  </autoFilter>
  <tableColumns count="2">
    <tableColumn id="1" xr3:uid="{49E3A9EE-E3D5-4B27-B4CD-A8C7A4932499}" name="Data Item" dataDxfId="171"/>
    <tableColumn id="2" xr3:uid="{241D43DA-C0F9-4BCA-81E5-1CE915B345AC}" name="Factor Table Information" dataDxfId="170"/>
  </tableColumns>
  <tableStyleInfo name="factors_info_tables" showFirstColumn="1" showLastColumn="0" showRowStripes="1" showColumnStripes="0"/>
</table>
</file>

<file path=xl/tables/table9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2" xr:uid="{91C7E590-B3CB-415D-9B68-A04CA789C6E8}" name="x_801_template_table_1" displayName="x_801_template_table_1" ref="A6:B21" totalsRowShown="0">
  <autoFilter ref="A6:B21" xr:uid="{C725761B-DC0A-4807-ABBB-1B10DF3821F0}">
    <filterColumn colId="0" hiddenButton="1"/>
    <filterColumn colId="1" hiddenButton="1"/>
  </autoFilter>
  <tableColumns count="2">
    <tableColumn id="1" xr3:uid="{C9CE06E3-EFFC-4E34-A3E4-BFF67CDC9330}" name="Data Item" dataDxfId="161"/>
    <tableColumn id="2" xr3:uid="{6F5BFE84-7D4E-44EC-AA9C-5CBA74B99464}" name="Factor Table Information" dataDxfId="160"/>
  </tableColumns>
  <tableStyleInfo name="factors_info_tables" showFirstColumn="1" showLastColumn="0" showRowStripes="1" showColumnStripes="0"/>
</table>
</file>

<file path=xl/tables/table9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3" xr:uid="{DF46C6AF-CB01-4F04-AD86-3F024A008BBE}" name="x_802_template_table_1" displayName="x_802_template_table_1" ref="A6:B21" totalsRowShown="0">
  <autoFilter ref="A6:B21" xr:uid="{C725761B-DC0A-4807-ABBB-1B10DF3821F0}">
    <filterColumn colId="0" hiddenButton="1"/>
    <filterColumn colId="1" hiddenButton="1"/>
  </autoFilter>
  <tableColumns count="2">
    <tableColumn id="1" xr3:uid="{C881334A-31CD-451E-A005-16770E55B3E2}" name="Data Item" dataDxfId="151"/>
    <tableColumn id="2" xr3:uid="{36B2F09F-3DCF-473F-8D0F-65F7BD39B7A2}" name="Factor Table Information" dataDxfId="150"/>
  </tableColumns>
  <tableStyleInfo name="factors_info_tables" showFirstColumn="1" showLastColumn="0" showRowStripes="1" showColumnStripes="0"/>
</table>
</file>

<file path=xl/tables/table9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4" xr:uid="{A235398D-0ED2-4E66-8DF6-09AB86FC30E9}" name="x_803_template_table_1" displayName="x_803_template_table_1" ref="A6:B21" totalsRowShown="0">
  <autoFilter ref="A6:B21" xr:uid="{C725761B-DC0A-4807-ABBB-1B10DF3821F0}">
    <filterColumn colId="0" hiddenButton="1"/>
    <filterColumn colId="1" hiddenButton="1"/>
  </autoFilter>
  <tableColumns count="2">
    <tableColumn id="1" xr3:uid="{0E8E4290-AD7E-45EE-97C6-FB38C20D70C2}" name="Data Item" dataDxfId="141"/>
    <tableColumn id="2" xr3:uid="{32B69363-F882-400D-B636-C36128FDAD6D}" name="Factor Table Information" dataDxfId="140"/>
  </tableColumns>
  <tableStyleInfo name="factors_info_tables" showFirstColumn="1" showLastColumn="0" showRowStripes="1" showColumnStripes="0"/>
</table>
</file>

<file path=xl/tables/table9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5" xr:uid="{873670C0-5396-4E00-9840-9F0BBCE408F7}" name="x_804_template_table_1" displayName="x_804_template_table_1" ref="A6:B21" totalsRowShown="0">
  <autoFilter ref="A6:B21" xr:uid="{C725761B-DC0A-4807-ABBB-1B10DF3821F0}">
    <filterColumn colId="0" hiddenButton="1"/>
    <filterColumn colId="1" hiddenButton="1"/>
  </autoFilter>
  <tableColumns count="2">
    <tableColumn id="1" xr3:uid="{9E730F8D-9864-414C-B41E-D4275C01DB19}" name="Data Item" dataDxfId="131"/>
    <tableColumn id="2" xr3:uid="{A8927950-AD94-4C04-AFDB-7932D8E8FE41}" name="Factor Table Information" dataDxfId="130"/>
  </tableColumns>
  <tableStyleInfo name="factors_info_tables" showFirstColumn="1" showLastColumn="0" showRowStripes="1" showColumnStripes="0"/>
</table>
</file>

<file path=xl/tables/table9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6" xr:uid="{CB550EB4-AFBB-46E7-80D5-F04ABBF61015}" name="x_805_template_table_1" displayName="x_805_template_table_1" ref="A6:B21" totalsRowShown="0">
  <autoFilter ref="A6:B21" xr:uid="{C725761B-DC0A-4807-ABBB-1B10DF3821F0}">
    <filterColumn colId="0" hiddenButton="1"/>
    <filterColumn colId="1" hiddenButton="1"/>
  </autoFilter>
  <tableColumns count="2">
    <tableColumn id="1" xr3:uid="{387969EC-971E-4BA4-802A-BFC898F7DF67}" name="Data Item" dataDxfId="121"/>
    <tableColumn id="2" xr3:uid="{3A4CF527-EFAC-469B-9D00-120D9E66FD74}" name="Factor Table Information" dataDxfId="120"/>
  </tableColumns>
  <tableStyleInfo name="factors_info_tables" showFirstColumn="1" showLastColumn="0" showRowStripes="1" showColumnStripes="0"/>
</table>
</file>

<file path=xl/tables/table9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7" xr:uid="{37F2AF20-18DE-49D7-B134-26A0EBD96D58}" name="x_806_template_table_1" displayName="x_806_template_table_1" ref="A6:B21" totalsRowShown="0">
  <autoFilter ref="A6:B21" xr:uid="{C725761B-DC0A-4807-ABBB-1B10DF3821F0}">
    <filterColumn colId="0" hiddenButton="1"/>
    <filterColumn colId="1" hiddenButton="1"/>
  </autoFilter>
  <tableColumns count="2">
    <tableColumn id="1" xr3:uid="{98FD5E23-1409-4BFC-8748-9ED1BD500260}" name="Data Item" dataDxfId="111"/>
    <tableColumn id="2" xr3:uid="{D045B960-A63A-488C-B1D3-0FF169549369}" name="Factor Table Information" dataDxfId="110"/>
  </tableColumns>
  <tableStyleInfo name="factors_info_tables" showFirstColumn="1" showLastColumn="0" showRowStripes="1" showColumnStripes="0"/>
</table>
</file>

<file path=xl/tables/table9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8" xr:uid="{6884D0A2-167E-4D79-B18A-569BFACA1E54}" name="x_807_template_table_1" displayName="x_807_template_table_1" ref="A6:B21" totalsRowShown="0">
  <autoFilter ref="A6:B21" xr:uid="{C725761B-DC0A-4807-ABBB-1B10DF3821F0}">
    <filterColumn colId="0" hiddenButton="1"/>
    <filterColumn colId="1" hiddenButton="1"/>
  </autoFilter>
  <tableColumns count="2">
    <tableColumn id="1" xr3:uid="{A41A02C9-62A2-407B-B5B0-CE7B3379DB68}" name="Data Item" dataDxfId="93"/>
    <tableColumn id="2" xr3:uid="{56F2379F-B78A-4E67-936B-BD242B36609F}" name="Factor Table Information" dataDxfId="92"/>
  </tableColumns>
  <tableStyleInfo name="factors_info_tables" showFirstColumn="1" showLastColumn="0" showRowStripes="1" showColumnStripes="0"/>
</table>
</file>

<file path=xl/tables/table9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9" xr:uid="{021D1E46-C3EE-4408-BB2F-DDC40770FBF2}" name="x_807_template_table_2" displayName="x_807_template_table_2" ref="P6:Q21" totalsRowShown="0">
  <tableColumns count="2">
    <tableColumn id="1" xr3:uid="{F9333293-1511-4A69-A2A8-C4BF53EA6372}" name="Data Item" dataDxfId="91"/>
    <tableColumn id="2" xr3:uid="{0FFAC73C-D7FD-4445-8AA9-4A63640E272E}" name="Factor Table Information" dataDxfId="90"/>
  </tableColumns>
  <tableStyleInfo name="factors_info_tables" showFirstColumn="1" showLastColumn="0" showRowStripes="1" showColumnStripes="0"/>
</table>
</file>

<file path=xl/tables/table9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0" xr:uid="{828CFAB8-867C-44E8-872B-828DEE7A02FD}" name="x_808_template_table_1" displayName="x_808_template_table_1" ref="A6:B21" totalsRowShown="0">
  <autoFilter ref="A6:B21" xr:uid="{C725761B-DC0A-4807-ABBB-1B10DF3821F0}">
    <filterColumn colId="0" hiddenButton="1"/>
    <filterColumn colId="1" hiddenButton="1"/>
  </autoFilter>
  <tableColumns count="2">
    <tableColumn id="1" xr3:uid="{73DB1F29-CB86-4F6F-A8F4-663D961E8DF0}" name="Data Item" dataDxfId="81"/>
    <tableColumn id="2" xr3:uid="{325FE6E5-6010-410D-8A51-F7206E0FB84F}" name="Factor Table Information" dataDxfId="80"/>
  </tableColumns>
  <tableStyleInfo name="factors_info_tables" showFirstColumn="1" showLastColumn="0" showRowStripes="1" showColumnStripes="0"/>
</table>
</file>

<file path=xl/tables/table10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1" xr:uid="{8E19167A-6972-48C7-AA93-0C4C7EA7E9DC}" name="x_809_template_table_1" displayName="x_809_template_table_1" ref="A6:B21" totalsRowShown="0">
  <autoFilter ref="A6:B21" xr:uid="{C725761B-DC0A-4807-ABBB-1B10DF3821F0}">
    <filterColumn colId="0" hiddenButton="1"/>
    <filterColumn colId="1" hiddenButton="1"/>
  </autoFilter>
  <tableColumns count="2">
    <tableColumn id="1" xr3:uid="{A49E8CD6-30A6-410C-A9E2-9B3C06A862A1}" name="Data Item" dataDxfId="71"/>
    <tableColumn id="2" xr3:uid="{9CF08C6B-813C-4CD9-ADA4-07354A897997}" name="Factor Table Information" dataDxfId="70"/>
  </tableColumns>
  <tableStyleInfo name="factors_info_tables" showFirstColumn="1" showLastColumn="0" showRowStripes="1" showColumnStripes="0"/>
</table>
</file>

<file path=xl/tables/table10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2" xr:uid="{070A3F5A-203D-4869-8C15-9C084B3CFA34}" name="x_810_template_table_1" displayName="x_810_template_table_1" ref="A6:B21" totalsRowShown="0">
  <autoFilter ref="A6:B21" xr:uid="{C725761B-DC0A-4807-ABBB-1B10DF3821F0}">
    <filterColumn colId="0" hiddenButton="1"/>
    <filterColumn colId="1" hiddenButton="1"/>
  </autoFilter>
  <tableColumns count="2">
    <tableColumn id="1" xr3:uid="{24173241-92B5-4A86-8231-647EA1E053B4}" name="Data Item" dataDxfId="61"/>
    <tableColumn id="2" xr3:uid="{5C161FCB-7515-4833-8939-6111C2ADF40B}" name="Factor Table Information" dataDxfId="60"/>
  </tableColumns>
  <tableStyleInfo name="factors_info_tables" showFirstColumn="1" showLastColumn="0" showRowStripes="1" showColumnStripes="0"/>
</table>
</file>

<file path=xl/tables/table10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3" xr:uid="{E96EA9E9-83D0-434A-AC5C-7560174527C0}" name="x_811_template_table_1" displayName="x_811_template_table_1" ref="A6:B21" totalsRowShown="0">
  <autoFilter ref="A6:B21" xr:uid="{C725761B-DC0A-4807-ABBB-1B10DF3821F0}">
    <filterColumn colId="0" hiddenButton="1"/>
    <filterColumn colId="1" hiddenButton="1"/>
  </autoFilter>
  <tableColumns count="2">
    <tableColumn id="1" xr3:uid="{56AF0612-DB91-4DF2-8AD4-E7779FE6A1FA}" name="Data Item" dataDxfId="51"/>
    <tableColumn id="2" xr3:uid="{87249415-E94E-4A21-8822-0A88A5FACFF8}" name="Factor Table Information" dataDxfId="50"/>
  </tableColumns>
  <tableStyleInfo name="factors_info_tables" showFirstColumn="1" showLastColumn="0" showRowStripes="1" showColumnStripes="0"/>
</table>
</file>

<file path=xl/tables/table10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4" xr:uid="{CBBF16CF-0A28-4F8D-8D2F-888803356207}" name="x_812_template_table_1" displayName="x_812_template_table_1" ref="A6:B21" totalsRowShown="0">
  <autoFilter ref="A6:B21" xr:uid="{C725761B-DC0A-4807-ABBB-1B10DF3821F0}">
    <filterColumn colId="0" hiddenButton="1"/>
    <filterColumn colId="1" hiddenButton="1"/>
  </autoFilter>
  <tableColumns count="2">
    <tableColumn id="1" xr3:uid="{138ABDF3-6374-409F-8246-6E26FAFAE5D7}" name="Data Item" dataDxfId="41"/>
    <tableColumn id="2" xr3:uid="{962A48B1-84FE-4E9C-8875-E2EC3EAAD01C}" name="Factor Table Information" dataDxfId="40"/>
  </tableColumns>
  <tableStyleInfo name="factors_info_tables" showFirstColumn="1" showLastColumn="0" showRowStripes="1" showColumnStripes="0"/>
</table>
</file>

<file path=xl/tables/table10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5" xr:uid="{3F039C9B-D88F-4D3E-88CB-E29498EABCFF}" name="x_813_template_table_1" displayName="x_813_template_table_1" ref="A6:B21" totalsRowShown="0">
  <autoFilter ref="A6:B21" xr:uid="{C725761B-DC0A-4807-ABBB-1B10DF3821F0}">
    <filterColumn colId="0" hiddenButton="1"/>
    <filterColumn colId="1" hiddenButton="1"/>
  </autoFilter>
  <tableColumns count="2">
    <tableColumn id="1" xr3:uid="{8D263720-165B-4CCC-9BA9-4154AD56C8F2}" name="Data Item" dataDxfId="31"/>
    <tableColumn id="2" xr3:uid="{A9662E01-1942-413F-AE06-7923D5240581}" name="Factor Table Information" dataDxfId="30"/>
  </tableColumns>
  <tableStyleInfo name="factors_info_tables" showFirstColumn="1" showLastColumn="0" showRowStripes="1" showColumnStripes="0"/>
</table>
</file>

<file path=xl/tables/table10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6" xr:uid="{BE21A9C9-5101-4CC7-9072-12489C233057}" name="x_814_template_table_1" displayName="x_814_template_table_1" ref="A6:B21" totalsRowShown="0">
  <autoFilter ref="A6:B21" xr:uid="{C725761B-DC0A-4807-ABBB-1B10DF3821F0}">
    <filterColumn colId="0" hiddenButton="1"/>
    <filterColumn colId="1" hiddenButton="1"/>
  </autoFilter>
  <tableColumns count="2">
    <tableColumn id="1" xr3:uid="{7C3F806C-7F3C-49C7-8DEE-381F02FD1388}" name="Data Item" dataDxfId="21"/>
    <tableColumn id="2" xr3:uid="{38696D43-368F-47C4-90F0-5FE8E6D438AF}" name="Factor Table Information" dataDxfId="20"/>
  </tableColumns>
  <tableStyleInfo name="factors_info_tables" showFirstColumn="1" showLastColumn="0" showRowStripes="1" showColumnStripes="0"/>
</table>
</file>

<file path=xl/tables/table10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7" xr:uid="{6BF437AC-DB68-4A51-A29B-E411C663AB42}" name="x_815_template_table_1" displayName="x_815_template_table_1" ref="A6:B21" totalsRowShown="0">
  <autoFilter ref="A6:B21" xr:uid="{C725761B-DC0A-4807-ABBB-1B10DF3821F0}">
    <filterColumn colId="0" hiddenButton="1"/>
    <filterColumn colId="1" hiddenButton="1"/>
  </autoFilter>
  <tableColumns count="2">
    <tableColumn id="1" xr3:uid="{28E9AE2B-2910-4038-8983-82DBA4F456F6}" name="Data Item" dataDxfId="11"/>
    <tableColumn id="2" xr3:uid="{7ECE5694-4975-46E6-8519-BCE96841D12B}" name="Factor Table Information" dataDxfId="10"/>
  </tableColumns>
  <tableStyleInfo name="factors_info_tables" showFirstColumn="1" showLastColumn="0" showRowStripes="1" showColumnStripes="0"/>
</table>
</file>

<file path=xl/tables/table10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8" xr:uid="{94ED87D9-4915-4855-9A25-12E85B8EE35B}" name="x_816_template_table_1" displayName="x_816_template_table_1" ref="A6:B21" totalsRowShown="0">
  <autoFilter ref="A6:B21" xr:uid="{C725761B-DC0A-4807-ABBB-1B10DF3821F0}">
    <filterColumn colId="0" hiddenButton="1"/>
    <filterColumn colId="1" hiddenButton="1"/>
  </autoFilter>
  <tableColumns count="2">
    <tableColumn id="1" xr3:uid="{A744F231-EEFE-4878-8D64-F9DECCC3A093}" name="Data Item" dataDxfId="1"/>
    <tableColumn id="2" xr3:uid="{7CF63957-F5B2-4EA0-8705-12938B08AF22}" name="Factor Table Information" dataDxfId="0"/>
  </tableColumns>
  <tableStyleInfo name="factors_info_tables" showFirstColumn="1" showLastColumn="0" showRowStripes="1" showColumnStripes="0"/>
</table>
</file>

<file path=xl/tables/table10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C725761B-DC0A-4807-ABBB-1B10DF3821F0}" name="x_template_table_1" displayName="x_template_table_1" ref="A6:B21" totalsRowShown="0">
  <autoFilter ref="A6:B21" xr:uid="{C725761B-DC0A-4807-ABBB-1B10DF3821F0}">
    <filterColumn colId="0" hiddenButton="1"/>
    <filterColumn colId="1" hiddenButton="1"/>
  </autoFilter>
  <tableColumns count="2">
    <tableColumn id="1" xr3:uid="{CF9C1E95-2192-41E7-A51E-9FBAB92F54E0}" name="Data Item"/>
    <tableColumn id="2" xr3:uid="{D0BF8362-1B49-49CF-A3F4-682A9DF6283E}" name="Factor Table Information"/>
  </tableColumns>
  <tableStyleInfo name="factors_info_tables" showFirstColumn="1" showLastColumn="0" showRowStripes="1" showColumnStripes="0"/>
</table>
</file>

<file path=xl/theme/theme1.xml><?xml version="1.0" encoding="utf-8"?>
<a:theme xmlns:a="http://schemas.openxmlformats.org/drawingml/2006/main" name="Accessible_21">
  <a:themeElements>
    <a:clrScheme name="GAD_theme25">
      <a:dk1>
        <a:srgbClr val="B85FB1"/>
      </a:dk1>
      <a:lt1>
        <a:srgbClr val="44163E"/>
      </a:lt1>
      <a:dk2>
        <a:srgbClr val="3E8989"/>
      </a:dk2>
      <a:lt2>
        <a:srgbClr val="50E28D"/>
      </a:lt2>
      <a:accent1>
        <a:srgbClr val="F1BE46"/>
      </a:accent1>
      <a:accent2>
        <a:srgbClr val="DD852C"/>
      </a:accent2>
      <a:accent3>
        <a:srgbClr val="E54A72"/>
      </a:accent3>
      <a:accent4>
        <a:srgbClr val="2E5266"/>
      </a:accent4>
      <a:accent5>
        <a:srgbClr val="42A1DB"/>
      </a:accent5>
      <a:accent6>
        <a:srgbClr val="8F8E8F"/>
      </a:accent6>
      <a:hlink>
        <a:srgbClr val="6B9F25"/>
      </a:hlink>
      <a:folHlink>
        <a:srgbClr val="B26B02"/>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Them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GAD" id="{FA26CC94-9AB8-43CF-9208-DAD2EEF8E84B}" vid="{AD10AD8E-362D-4DD0-B12A-007E90588632}"/>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table" Target="../tables/table3.xml"/></Relationships>
</file>

<file path=xl/worksheets/_rels/sheet7.xml.rels><?xml version="1.0" encoding="UTF-8" standalone="yes"?>
<Relationships xmlns="http://schemas.openxmlformats.org/package/2006/relationships"><Relationship Id="rId1" Type="http://schemas.openxmlformats.org/officeDocument/2006/relationships/table" Target="../tables/table4.xml"/></Relationships>
</file>

<file path=xl/worksheets/_rels/sheet8.xml.rels><?xml version="1.0" encoding="UTF-8" standalone="yes"?>
<Relationships xmlns="http://schemas.openxmlformats.org/package/2006/relationships"><Relationship Id="rId1" Type="http://schemas.openxmlformats.org/officeDocument/2006/relationships/table" Target="../tables/table5.xml"/></Relationships>
</file>

<file path=xl/worksheets/_rels/sheet9.xml.rels><?xml version="1.0" encoding="UTF-8" standalone="yes"?>
<Relationships xmlns="http://schemas.openxmlformats.org/package/2006/relationships"><Relationship Id="rId1" Type="http://schemas.openxmlformats.org/officeDocument/2006/relationships/table" Target="../tables/table6.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7.xml"/></Relationships>
</file>

<file path=xl/worksheets/_rels/sheet11.xml.rels><?xml version="1.0" encoding="UTF-8" standalone="yes"?>
<Relationships xmlns="http://schemas.openxmlformats.org/package/2006/relationships"><Relationship Id="rId1" Type="http://schemas.openxmlformats.org/officeDocument/2006/relationships/table" Target="../tables/table8.xml"/></Relationships>
</file>

<file path=xl/worksheets/_rels/sheet12.xml.rels><?xml version="1.0" encoding="UTF-8" standalone="yes"?>
<Relationships xmlns="http://schemas.openxmlformats.org/package/2006/relationships"><Relationship Id="rId1" Type="http://schemas.openxmlformats.org/officeDocument/2006/relationships/table" Target="../tables/table9.xml"/></Relationships>
</file>

<file path=xl/worksheets/_rels/sheet13.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14.xml.rels><?xml version="1.0" encoding="UTF-8" standalone="yes"?>
<Relationships xmlns="http://schemas.openxmlformats.org/package/2006/relationships"><Relationship Id="rId2" Type="http://schemas.openxmlformats.org/officeDocument/2006/relationships/table" Target="../tables/table12.xml"/><Relationship Id="rId1" Type="http://schemas.openxmlformats.org/officeDocument/2006/relationships/table" Target="../tables/table11.xml"/></Relationships>
</file>

<file path=xl/worksheets/_rels/sheet15.xml.rels><?xml version="1.0" encoding="UTF-8" standalone="yes"?>
<Relationships xmlns="http://schemas.openxmlformats.org/package/2006/relationships"><Relationship Id="rId1" Type="http://schemas.openxmlformats.org/officeDocument/2006/relationships/table" Target="../tables/table13.xml"/></Relationships>
</file>

<file path=xl/worksheets/_rels/sheet16.xml.rels><?xml version="1.0" encoding="UTF-8" standalone="yes"?>
<Relationships xmlns="http://schemas.openxmlformats.org/package/2006/relationships"><Relationship Id="rId1" Type="http://schemas.openxmlformats.org/officeDocument/2006/relationships/table" Target="../tables/table14.xml"/></Relationships>
</file>

<file path=xl/worksheets/_rels/sheet17.xml.rels><?xml version="1.0" encoding="UTF-8" standalone="yes"?>
<Relationships xmlns="http://schemas.openxmlformats.org/package/2006/relationships"><Relationship Id="rId1" Type="http://schemas.openxmlformats.org/officeDocument/2006/relationships/table" Target="../tables/table15.xml"/></Relationships>
</file>

<file path=xl/worksheets/_rels/sheet18.xml.rels><?xml version="1.0" encoding="UTF-8" standalone="yes"?>
<Relationships xmlns="http://schemas.openxmlformats.org/package/2006/relationships"><Relationship Id="rId1" Type="http://schemas.openxmlformats.org/officeDocument/2006/relationships/table" Target="../tables/table16.xml"/></Relationships>
</file>

<file path=xl/worksheets/_rels/sheet19.xml.rels><?xml version="1.0" encoding="UTF-8" standalone="yes"?>
<Relationships xmlns="http://schemas.openxmlformats.org/package/2006/relationships"><Relationship Id="rId1" Type="http://schemas.openxmlformats.org/officeDocument/2006/relationships/table" Target="../tables/table17.xml"/></Relationships>
</file>

<file path=xl/worksheets/_rels/sheet20.xml.rels><?xml version="1.0" encoding="UTF-8" standalone="yes"?>
<Relationships xmlns="http://schemas.openxmlformats.org/package/2006/relationships"><Relationship Id="rId1" Type="http://schemas.openxmlformats.org/officeDocument/2006/relationships/table" Target="../tables/table18.xml"/></Relationships>
</file>

<file path=xl/worksheets/_rels/sheet21.xml.rels><?xml version="1.0" encoding="UTF-8" standalone="yes"?>
<Relationships xmlns="http://schemas.openxmlformats.org/package/2006/relationships"><Relationship Id="rId1" Type="http://schemas.openxmlformats.org/officeDocument/2006/relationships/table" Target="../tables/table19.xml"/></Relationships>
</file>

<file path=xl/worksheets/_rels/sheet22.xml.rels><?xml version="1.0" encoding="UTF-8" standalone="yes"?>
<Relationships xmlns="http://schemas.openxmlformats.org/package/2006/relationships"><Relationship Id="rId1" Type="http://schemas.openxmlformats.org/officeDocument/2006/relationships/table" Target="../tables/table20.xml"/></Relationships>
</file>

<file path=xl/worksheets/_rels/sheet23.xml.rels><?xml version="1.0" encoding="UTF-8" standalone="yes"?>
<Relationships xmlns="http://schemas.openxmlformats.org/package/2006/relationships"><Relationship Id="rId1" Type="http://schemas.openxmlformats.org/officeDocument/2006/relationships/table" Target="../tables/table21.xml"/></Relationships>
</file>

<file path=xl/worksheets/_rels/sheet24.xml.rels><?xml version="1.0" encoding="UTF-8" standalone="yes"?>
<Relationships xmlns="http://schemas.openxmlformats.org/package/2006/relationships"><Relationship Id="rId1" Type="http://schemas.openxmlformats.org/officeDocument/2006/relationships/table" Target="../tables/table22.xml"/></Relationships>
</file>

<file path=xl/worksheets/_rels/sheet25.xml.rels><?xml version="1.0" encoding="UTF-8" standalone="yes"?>
<Relationships xmlns="http://schemas.openxmlformats.org/package/2006/relationships"><Relationship Id="rId1" Type="http://schemas.openxmlformats.org/officeDocument/2006/relationships/table" Target="../tables/table23.xml"/></Relationships>
</file>

<file path=xl/worksheets/_rels/sheet26.xml.rels><?xml version="1.0" encoding="UTF-8" standalone="yes"?>
<Relationships xmlns="http://schemas.openxmlformats.org/package/2006/relationships"><Relationship Id="rId1" Type="http://schemas.openxmlformats.org/officeDocument/2006/relationships/table" Target="../tables/table24.xml"/></Relationships>
</file>

<file path=xl/worksheets/_rels/sheet27.xml.rels><?xml version="1.0" encoding="UTF-8" standalone="yes"?>
<Relationships xmlns="http://schemas.openxmlformats.org/package/2006/relationships"><Relationship Id="rId1" Type="http://schemas.openxmlformats.org/officeDocument/2006/relationships/table" Target="../tables/table25.xml"/></Relationships>
</file>

<file path=xl/worksheets/_rels/sheet28.xml.rels><?xml version="1.0" encoding="UTF-8" standalone="yes"?>
<Relationships xmlns="http://schemas.openxmlformats.org/package/2006/relationships"><Relationship Id="rId1" Type="http://schemas.openxmlformats.org/officeDocument/2006/relationships/table" Target="../tables/table26.xml"/></Relationships>
</file>

<file path=xl/worksheets/_rels/sheet29.xml.rels><?xml version="1.0" encoding="UTF-8" standalone="yes"?>
<Relationships xmlns="http://schemas.openxmlformats.org/package/2006/relationships"><Relationship Id="rId1" Type="http://schemas.openxmlformats.org/officeDocument/2006/relationships/table" Target="../tables/table27.xml"/></Relationships>
</file>

<file path=xl/worksheets/_rels/sheet30.xml.rels><?xml version="1.0" encoding="UTF-8" standalone="yes"?>
<Relationships xmlns="http://schemas.openxmlformats.org/package/2006/relationships"><Relationship Id="rId1" Type="http://schemas.openxmlformats.org/officeDocument/2006/relationships/table" Target="../tables/table28.xml"/></Relationships>
</file>

<file path=xl/worksheets/_rels/sheet31.xml.rels><?xml version="1.0" encoding="UTF-8" standalone="yes"?>
<Relationships xmlns="http://schemas.openxmlformats.org/package/2006/relationships"><Relationship Id="rId1" Type="http://schemas.openxmlformats.org/officeDocument/2006/relationships/table" Target="../tables/table29.xml"/></Relationships>
</file>

<file path=xl/worksheets/_rels/sheet32.xml.rels><?xml version="1.0" encoding="UTF-8" standalone="yes"?>
<Relationships xmlns="http://schemas.openxmlformats.org/package/2006/relationships"><Relationship Id="rId1" Type="http://schemas.openxmlformats.org/officeDocument/2006/relationships/table" Target="../tables/table30.xml"/></Relationships>
</file>

<file path=xl/worksheets/_rels/sheet33.xml.rels><?xml version="1.0" encoding="UTF-8" standalone="yes"?>
<Relationships xmlns="http://schemas.openxmlformats.org/package/2006/relationships"><Relationship Id="rId1" Type="http://schemas.openxmlformats.org/officeDocument/2006/relationships/table" Target="../tables/table31.xml"/></Relationships>
</file>

<file path=xl/worksheets/_rels/sheet34.xml.rels><?xml version="1.0" encoding="UTF-8" standalone="yes"?>
<Relationships xmlns="http://schemas.openxmlformats.org/package/2006/relationships"><Relationship Id="rId1" Type="http://schemas.openxmlformats.org/officeDocument/2006/relationships/table" Target="../tables/table32.xml"/></Relationships>
</file>

<file path=xl/worksheets/_rels/sheet35.xml.rels><?xml version="1.0" encoding="UTF-8" standalone="yes"?>
<Relationships xmlns="http://schemas.openxmlformats.org/package/2006/relationships"><Relationship Id="rId2" Type="http://schemas.openxmlformats.org/officeDocument/2006/relationships/table" Target="../tables/table34.xml"/><Relationship Id="rId1" Type="http://schemas.openxmlformats.org/officeDocument/2006/relationships/table" Target="../tables/table33.xml"/></Relationships>
</file>

<file path=xl/worksheets/_rels/sheet36.xml.rels><?xml version="1.0" encoding="UTF-8" standalone="yes"?>
<Relationships xmlns="http://schemas.openxmlformats.org/package/2006/relationships"><Relationship Id="rId2" Type="http://schemas.openxmlformats.org/officeDocument/2006/relationships/table" Target="../tables/table36.xml"/><Relationship Id="rId1" Type="http://schemas.openxmlformats.org/officeDocument/2006/relationships/table" Target="../tables/table35.xml"/></Relationships>
</file>

<file path=xl/worksheets/_rels/sheet37.xml.rels><?xml version="1.0" encoding="UTF-8" standalone="yes"?>
<Relationships xmlns="http://schemas.openxmlformats.org/package/2006/relationships"><Relationship Id="rId1" Type="http://schemas.openxmlformats.org/officeDocument/2006/relationships/table" Target="../tables/table37.xml"/></Relationships>
</file>

<file path=xl/worksheets/_rels/sheet38.xml.rels><?xml version="1.0" encoding="UTF-8" standalone="yes"?>
<Relationships xmlns="http://schemas.openxmlformats.org/package/2006/relationships"><Relationship Id="rId1" Type="http://schemas.openxmlformats.org/officeDocument/2006/relationships/table" Target="../tables/table38.xml"/></Relationships>
</file>

<file path=xl/worksheets/_rels/sheet39.xml.rels><?xml version="1.0" encoding="UTF-8" standalone="yes"?>
<Relationships xmlns="http://schemas.openxmlformats.org/package/2006/relationships"><Relationship Id="rId1" Type="http://schemas.openxmlformats.org/officeDocument/2006/relationships/table" Target="../tables/table39.xml"/></Relationships>
</file>

<file path=xl/worksheets/_rels/sheet40.xml.rels><?xml version="1.0" encoding="UTF-8" standalone="yes"?>
<Relationships xmlns="http://schemas.openxmlformats.org/package/2006/relationships"><Relationship Id="rId1" Type="http://schemas.openxmlformats.org/officeDocument/2006/relationships/table" Target="../tables/table40.xml"/></Relationships>
</file>

<file path=xl/worksheets/_rels/sheet41.xml.rels><?xml version="1.0" encoding="UTF-8" standalone="yes"?>
<Relationships xmlns="http://schemas.openxmlformats.org/package/2006/relationships"><Relationship Id="rId2" Type="http://schemas.openxmlformats.org/officeDocument/2006/relationships/table" Target="../tables/table42.xml"/><Relationship Id="rId1" Type="http://schemas.openxmlformats.org/officeDocument/2006/relationships/table" Target="../tables/table41.xml"/></Relationships>
</file>

<file path=xl/worksheets/_rels/sheet42.xml.rels><?xml version="1.0" encoding="UTF-8" standalone="yes"?>
<Relationships xmlns="http://schemas.openxmlformats.org/package/2006/relationships"><Relationship Id="rId2" Type="http://schemas.openxmlformats.org/officeDocument/2006/relationships/table" Target="../tables/table44.xml"/><Relationship Id="rId1" Type="http://schemas.openxmlformats.org/officeDocument/2006/relationships/table" Target="../tables/table43.xml"/></Relationships>
</file>

<file path=xl/worksheets/_rels/sheet43.xml.rels><?xml version="1.0" encoding="UTF-8" standalone="yes"?>
<Relationships xmlns="http://schemas.openxmlformats.org/package/2006/relationships"><Relationship Id="rId1" Type="http://schemas.openxmlformats.org/officeDocument/2006/relationships/table" Target="../tables/table45.xml"/></Relationships>
</file>

<file path=xl/worksheets/_rels/sheet44.xml.rels><?xml version="1.0" encoding="UTF-8" standalone="yes"?>
<Relationships xmlns="http://schemas.openxmlformats.org/package/2006/relationships"><Relationship Id="rId1" Type="http://schemas.openxmlformats.org/officeDocument/2006/relationships/table" Target="../tables/table46.xml"/></Relationships>
</file>

<file path=xl/worksheets/_rels/sheet45.xml.rels><?xml version="1.0" encoding="UTF-8" standalone="yes"?>
<Relationships xmlns="http://schemas.openxmlformats.org/package/2006/relationships"><Relationship Id="rId1" Type="http://schemas.openxmlformats.org/officeDocument/2006/relationships/table" Target="../tables/table47.xml"/></Relationships>
</file>

<file path=xl/worksheets/_rels/sheet46.xml.rels><?xml version="1.0" encoding="UTF-8" standalone="yes"?>
<Relationships xmlns="http://schemas.openxmlformats.org/package/2006/relationships"><Relationship Id="rId1" Type="http://schemas.openxmlformats.org/officeDocument/2006/relationships/table" Target="../tables/table48.xml"/></Relationships>
</file>

<file path=xl/worksheets/_rels/sheet47.xml.rels><?xml version="1.0" encoding="UTF-8" standalone="yes"?>
<Relationships xmlns="http://schemas.openxmlformats.org/package/2006/relationships"><Relationship Id="rId2" Type="http://schemas.openxmlformats.org/officeDocument/2006/relationships/table" Target="../tables/table50.xml"/><Relationship Id="rId1" Type="http://schemas.openxmlformats.org/officeDocument/2006/relationships/table" Target="../tables/table49.xml"/></Relationships>
</file>

<file path=xl/worksheets/_rels/sheet48.xml.rels><?xml version="1.0" encoding="UTF-8" standalone="yes"?>
<Relationships xmlns="http://schemas.openxmlformats.org/package/2006/relationships"><Relationship Id="rId1" Type="http://schemas.openxmlformats.org/officeDocument/2006/relationships/table" Target="../tables/table51.xml"/></Relationships>
</file>

<file path=xl/worksheets/_rels/sheet49.xml.rels><?xml version="1.0" encoding="UTF-8" standalone="yes"?>
<Relationships xmlns="http://schemas.openxmlformats.org/package/2006/relationships"><Relationship Id="rId1" Type="http://schemas.openxmlformats.org/officeDocument/2006/relationships/table" Target="../tables/table52.xml"/></Relationships>
</file>

<file path=xl/worksheets/_rels/sheet50.xml.rels><?xml version="1.0" encoding="UTF-8" standalone="yes"?>
<Relationships xmlns="http://schemas.openxmlformats.org/package/2006/relationships"><Relationship Id="rId1" Type="http://schemas.openxmlformats.org/officeDocument/2006/relationships/table" Target="../tables/table53.xml"/></Relationships>
</file>

<file path=xl/worksheets/_rels/sheet51.xml.rels><?xml version="1.0" encoding="UTF-8" standalone="yes"?>
<Relationships xmlns="http://schemas.openxmlformats.org/package/2006/relationships"><Relationship Id="rId1" Type="http://schemas.openxmlformats.org/officeDocument/2006/relationships/table" Target="../tables/table54.xml"/></Relationships>
</file>

<file path=xl/worksheets/_rels/sheet52.xml.rels><?xml version="1.0" encoding="UTF-8" standalone="yes"?>
<Relationships xmlns="http://schemas.openxmlformats.org/package/2006/relationships"><Relationship Id="rId1" Type="http://schemas.openxmlformats.org/officeDocument/2006/relationships/table" Target="../tables/table55.xml"/></Relationships>
</file>

<file path=xl/worksheets/_rels/sheet53.xml.rels><?xml version="1.0" encoding="UTF-8" standalone="yes"?>
<Relationships xmlns="http://schemas.openxmlformats.org/package/2006/relationships"><Relationship Id="rId1" Type="http://schemas.openxmlformats.org/officeDocument/2006/relationships/table" Target="../tables/table56.xml"/></Relationships>
</file>

<file path=xl/worksheets/_rels/sheet54.xml.rels><?xml version="1.0" encoding="UTF-8" standalone="yes"?>
<Relationships xmlns="http://schemas.openxmlformats.org/package/2006/relationships"><Relationship Id="rId1" Type="http://schemas.openxmlformats.org/officeDocument/2006/relationships/table" Target="../tables/table57.xml"/></Relationships>
</file>

<file path=xl/worksheets/_rels/sheet55.xml.rels><?xml version="1.0" encoding="UTF-8" standalone="yes"?>
<Relationships xmlns="http://schemas.openxmlformats.org/package/2006/relationships"><Relationship Id="rId1" Type="http://schemas.openxmlformats.org/officeDocument/2006/relationships/table" Target="../tables/table58.xml"/></Relationships>
</file>

<file path=xl/worksheets/_rels/sheet56.xml.rels><?xml version="1.0" encoding="UTF-8" standalone="yes"?>
<Relationships xmlns="http://schemas.openxmlformats.org/package/2006/relationships"><Relationship Id="rId1" Type="http://schemas.openxmlformats.org/officeDocument/2006/relationships/table" Target="../tables/table59.xml"/></Relationships>
</file>

<file path=xl/worksheets/_rels/sheet57.xml.rels><?xml version="1.0" encoding="UTF-8" standalone="yes"?>
<Relationships xmlns="http://schemas.openxmlformats.org/package/2006/relationships"><Relationship Id="rId1" Type="http://schemas.openxmlformats.org/officeDocument/2006/relationships/table" Target="../tables/table60.xml"/></Relationships>
</file>

<file path=xl/worksheets/_rels/sheet58.xml.rels><?xml version="1.0" encoding="UTF-8" standalone="yes"?>
<Relationships xmlns="http://schemas.openxmlformats.org/package/2006/relationships"><Relationship Id="rId1" Type="http://schemas.openxmlformats.org/officeDocument/2006/relationships/table" Target="../tables/table61.xml"/></Relationships>
</file>

<file path=xl/worksheets/_rels/sheet59.xml.rels><?xml version="1.0" encoding="UTF-8" standalone="yes"?>
<Relationships xmlns="http://schemas.openxmlformats.org/package/2006/relationships"><Relationship Id="rId1" Type="http://schemas.openxmlformats.org/officeDocument/2006/relationships/table" Target="../tables/table62.xml"/></Relationships>
</file>

<file path=xl/worksheets/_rels/sheet60.xml.rels><?xml version="1.0" encoding="UTF-8" standalone="yes"?>
<Relationships xmlns="http://schemas.openxmlformats.org/package/2006/relationships"><Relationship Id="rId1" Type="http://schemas.openxmlformats.org/officeDocument/2006/relationships/table" Target="../tables/table63.xml"/></Relationships>
</file>

<file path=xl/worksheets/_rels/sheet61.xml.rels><?xml version="1.0" encoding="UTF-8" standalone="yes"?>
<Relationships xmlns="http://schemas.openxmlformats.org/package/2006/relationships"><Relationship Id="rId1" Type="http://schemas.openxmlformats.org/officeDocument/2006/relationships/table" Target="../tables/table64.xml"/></Relationships>
</file>

<file path=xl/worksheets/_rels/sheet62.xml.rels><?xml version="1.0" encoding="UTF-8" standalone="yes"?>
<Relationships xmlns="http://schemas.openxmlformats.org/package/2006/relationships"><Relationship Id="rId1" Type="http://schemas.openxmlformats.org/officeDocument/2006/relationships/table" Target="../tables/table65.xml"/></Relationships>
</file>

<file path=xl/worksheets/_rels/sheet63.xml.rels><?xml version="1.0" encoding="UTF-8" standalone="yes"?>
<Relationships xmlns="http://schemas.openxmlformats.org/package/2006/relationships"><Relationship Id="rId1" Type="http://schemas.openxmlformats.org/officeDocument/2006/relationships/table" Target="../tables/table66.xml"/></Relationships>
</file>

<file path=xl/worksheets/_rels/sheet64.xml.rels><?xml version="1.0" encoding="UTF-8" standalone="yes"?>
<Relationships xmlns="http://schemas.openxmlformats.org/package/2006/relationships"><Relationship Id="rId1" Type="http://schemas.openxmlformats.org/officeDocument/2006/relationships/table" Target="../tables/table67.xml"/></Relationships>
</file>

<file path=xl/worksheets/_rels/sheet65.xml.rels><?xml version="1.0" encoding="UTF-8" standalone="yes"?>
<Relationships xmlns="http://schemas.openxmlformats.org/package/2006/relationships"><Relationship Id="rId1" Type="http://schemas.openxmlformats.org/officeDocument/2006/relationships/table" Target="../tables/table68.xml"/></Relationships>
</file>

<file path=xl/worksheets/_rels/sheet66.xml.rels><?xml version="1.0" encoding="UTF-8" standalone="yes"?>
<Relationships xmlns="http://schemas.openxmlformats.org/package/2006/relationships"><Relationship Id="rId1" Type="http://schemas.openxmlformats.org/officeDocument/2006/relationships/table" Target="../tables/table69.xml"/></Relationships>
</file>

<file path=xl/worksheets/_rels/sheet67.xml.rels><?xml version="1.0" encoding="UTF-8" standalone="yes"?>
<Relationships xmlns="http://schemas.openxmlformats.org/package/2006/relationships"><Relationship Id="rId1" Type="http://schemas.openxmlformats.org/officeDocument/2006/relationships/table" Target="../tables/table70.xml"/></Relationships>
</file>

<file path=xl/worksheets/_rels/sheet68.xml.rels><?xml version="1.0" encoding="UTF-8" standalone="yes"?>
<Relationships xmlns="http://schemas.openxmlformats.org/package/2006/relationships"><Relationship Id="rId1" Type="http://schemas.openxmlformats.org/officeDocument/2006/relationships/table" Target="../tables/table71.xml"/></Relationships>
</file>

<file path=xl/worksheets/_rels/sheet69.xml.rels><?xml version="1.0" encoding="UTF-8" standalone="yes"?>
<Relationships xmlns="http://schemas.openxmlformats.org/package/2006/relationships"><Relationship Id="rId1" Type="http://schemas.openxmlformats.org/officeDocument/2006/relationships/table" Target="../tables/table72.xml"/></Relationships>
</file>

<file path=xl/worksheets/_rels/sheet70.xml.rels><?xml version="1.0" encoding="UTF-8" standalone="yes"?>
<Relationships xmlns="http://schemas.openxmlformats.org/package/2006/relationships"><Relationship Id="rId1" Type="http://schemas.openxmlformats.org/officeDocument/2006/relationships/table" Target="../tables/table73.xml"/></Relationships>
</file>

<file path=xl/worksheets/_rels/sheet71.xml.rels><?xml version="1.0" encoding="UTF-8" standalone="yes"?>
<Relationships xmlns="http://schemas.openxmlformats.org/package/2006/relationships"><Relationship Id="rId1" Type="http://schemas.openxmlformats.org/officeDocument/2006/relationships/table" Target="../tables/table74.xml"/></Relationships>
</file>

<file path=xl/worksheets/_rels/sheet72.xml.rels><?xml version="1.0" encoding="UTF-8" standalone="yes"?>
<Relationships xmlns="http://schemas.openxmlformats.org/package/2006/relationships"><Relationship Id="rId1" Type="http://schemas.openxmlformats.org/officeDocument/2006/relationships/table" Target="../tables/table75.xml"/></Relationships>
</file>

<file path=xl/worksheets/_rels/sheet73.xml.rels><?xml version="1.0" encoding="UTF-8" standalone="yes"?>
<Relationships xmlns="http://schemas.openxmlformats.org/package/2006/relationships"><Relationship Id="rId1" Type="http://schemas.openxmlformats.org/officeDocument/2006/relationships/table" Target="../tables/table76.xml"/></Relationships>
</file>

<file path=xl/worksheets/_rels/sheet74.xml.rels><?xml version="1.0" encoding="UTF-8" standalone="yes"?>
<Relationships xmlns="http://schemas.openxmlformats.org/package/2006/relationships"><Relationship Id="rId1" Type="http://schemas.openxmlformats.org/officeDocument/2006/relationships/table" Target="../tables/table77.xml"/></Relationships>
</file>

<file path=xl/worksheets/_rels/sheet75.xml.rels><?xml version="1.0" encoding="UTF-8" standalone="yes"?>
<Relationships xmlns="http://schemas.openxmlformats.org/package/2006/relationships"><Relationship Id="rId1" Type="http://schemas.openxmlformats.org/officeDocument/2006/relationships/table" Target="../tables/table78.xml"/></Relationships>
</file>

<file path=xl/worksheets/_rels/sheet76.xml.rels><?xml version="1.0" encoding="UTF-8" standalone="yes"?>
<Relationships xmlns="http://schemas.openxmlformats.org/package/2006/relationships"><Relationship Id="rId1" Type="http://schemas.openxmlformats.org/officeDocument/2006/relationships/table" Target="../tables/table79.xml"/></Relationships>
</file>

<file path=xl/worksheets/_rels/sheet77.xml.rels><?xml version="1.0" encoding="UTF-8" standalone="yes"?>
<Relationships xmlns="http://schemas.openxmlformats.org/package/2006/relationships"><Relationship Id="rId1" Type="http://schemas.openxmlformats.org/officeDocument/2006/relationships/table" Target="../tables/table80.xml"/></Relationships>
</file>

<file path=xl/worksheets/_rels/sheet78.xml.rels><?xml version="1.0" encoding="UTF-8" standalone="yes"?>
<Relationships xmlns="http://schemas.openxmlformats.org/package/2006/relationships"><Relationship Id="rId1" Type="http://schemas.openxmlformats.org/officeDocument/2006/relationships/table" Target="../tables/table81.xml"/></Relationships>
</file>

<file path=xl/worksheets/_rels/sheet79.xml.rels><?xml version="1.0" encoding="UTF-8" standalone="yes"?>
<Relationships xmlns="http://schemas.openxmlformats.org/package/2006/relationships"><Relationship Id="rId1" Type="http://schemas.openxmlformats.org/officeDocument/2006/relationships/table" Target="../tables/table82.xml"/></Relationships>
</file>

<file path=xl/worksheets/_rels/sheet80.xml.rels><?xml version="1.0" encoding="UTF-8" standalone="yes"?>
<Relationships xmlns="http://schemas.openxmlformats.org/package/2006/relationships"><Relationship Id="rId1" Type="http://schemas.openxmlformats.org/officeDocument/2006/relationships/table" Target="../tables/table83.xml"/></Relationships>
</file>

<file path=xl/worksheets/_rels/sheet81.xml.rels><?xml version="1.0" encoding="UTF-8" standalone="yes"?>
<Relationships xmlns="http://schemas.openxmlformats.org/package/2006/relationships"><Relationship Id="rId1" Type="http://schemas.openxmlformats.org/officeDocument/2006/relationships/table" Target="../tables/table84.xml"/></Relationships>
</file>

<file path=xl/worksheets/_rels/sheet82.xml.rels><?xml version="1.0" encoding="UTF-8" standalone="yes"?>
<Relationships xmlns="http://schemas.openxmlformats.org/package/2006/relationships"><Relationship Id="rId1" Type="http://schemas.openxmlformats.org/officeDocument/2006/relationships/table" Target="../tables/table85.xml"/></Relationships>
</file>

<file path=xl/worksheets/_rels/sheet83.xml.rels><?xml version="1.0" encoding="UTF-8" standalone="yes"?>
<Relationships xmlns="http://schemas.openxmlformats.org/package/2006/relationships"><Relationship Id="rId1" Type="http://schemas.openxmlformats.org/officeDocument/2006/relationships/table" Target="../tables/table86.xml"/></Relationships>
</file>

<file path=xl/worksheets/_rels/sheet84.xml.rels><?xml version="1.0" encoding="UTF-8" standalone="yes"?>
<Relationships xmlns="http://schemas.openxmlformats.org/package/2006/relationships"><Relationship Id="rId1" Type="http://schemas.openxmlformats.org/officeDocument/2006/relationships/table" Target="../tables/table87.xml"/></Relationships>
</file>

<file path=xl/worksheets/_rels/sheet85.xml.rels><?xml version="1.0" encoding="UTF-8" standalone="yes"?>
<Relationships xmlns="http://schemas.openxmlformats.org/package/2006/relationships"><Relationship Id="rId1" Type="http://schemas.openxmlformats.org/officeDocument/2006/relationships/table" Target="../tables/table88.xml"/></Relationships>
</file>

<file path=xl/worksheets/_rels/sheet86.xml.rels><?xml version="1.0" encoding="UTF-8" standalone="yes"?>
<Relationships xmlns="http://schemas.openxmlformats.org/package/2006/relationships"><Relationship Id="rId1" Type="http://schemas.openxmlformats.org/officeDocument/2006/relationships/table" Target="../tables/table89.xml"/></Relationships>
</file>

<file path=xl/worksheets/_rels/sheet87.xml.rels><?xml version="1.0" encoding="UTF-8" standalone="yes"?>
<Relationships xmlns="http://schemas.openxmlformats.org/package/2006/relationships"><Relationship Id="rId1" Type="http://schemas.openxmlformats.org/officeDocument/2006/relationships/table" Target="../tables/table90.xml"/></Relationships>
</file>

<file path=xl/worksheets/_rels/sheet88.xml.rels><?xml version="1.0" encoding="UTF-8" standalone="yes"?>
<Relationships xmlns="http://schemas.openxmlformats.org/package/2006/relationships"><Relationship Id="rId1" Type="http://schemas.openxmlformats.org/officeDocument/2006/relationships/table" Target="../tables/table91.xml"/></Relationships>
</file>

<file path=xl/worksheets/_rels/sheet89.xml.rels><?xml version="1.0" encoding="UTF-8" standalone="yes"?>
<Relationships xmlns="http://schemas.openxmlformats.org/package/2006/relationships"><Relationship Id="rId1" Type="http://schemas.openxmlformats.org/officeDocument/2006/relationships/table" Target="../tables/table92.xml"/></Relationships>
</file>

<file path=xl/worksheets/_rels/sheet90.xml.rels><?xml version="1.0" encoding="UTF-8" standalone="yes"?>
<Relationships xmlns="http://schemas.openxmlformats.org/package/2006/relationships"><Relationship Id="rId1" Type="http://schemas.openxmlformats.org/officeDocument/2006/relationships/table" Target="../tables/table93.xml"/></Relationships>
</file>

<file path=xl/worksheets/_rels/sheet91.xml.rels><?xml version="1.0" encoding="UTF-8" standalone="yes"?>
<Relationships xmlns="http://schemas.openxmlformats.org/package/2006/relationships"><Relationship Id="rId1" Type="http://schemas.openxmlformats.org/officeDocument/2006/relationships/table" Target="../tables/table94.xml"/></Relationships>
</file>

<file path=xl/worksheets/_rels/sheet92.xml.rels><?xml version="1.0" encoding="UTF-8" standalone="yes"?>
<Relationships xmlns="http://schemas.openxmlformats.org/package/2006/relationships"><Relationship Id="rId1" Type="http://schemas.openxmlformats.org/officeDocument/2006/relationships/table" Target="../tables/table95.xml"/></Relationships>
</file>

<file path=xl/worksheets/_rels/sheet93.xml.rels><?xml version="1.0" encoding="UTF-8" standalone="yes"?>
<Relationships xmlns="http://schemas.openxmlformats.org/package/2006/relationships"><Relationship Id="rId1" Type="http://schemas.openxmlformats.org/officeDocument/2006/relationships/table" Target="../tables/table96.xml"/></Relationships>
</file>

<file path=xl/worksheets/_rels/sheet94.xml.rels><?xml version="1.0" encoding="UTF-8" standalone="yes"?>
<Relationships xmlns="http://schemas.openxmlformats.org/package/2006/relationships"><Relationship Id="rId2" Type="http://schemas.openxmlformats.org/officeDocument/2006/relationships/table" Target="../tables/table98.xml"/><Relationship Id="rId1" Type="http://schemas.openxmlformats.org/officeDocument/2006/relationships/table" Target="../tables/table97.xml"/></Relationships>
</file>

<file path=xl/worksheets/_rels/sheet95.xml.rels><?xml version="1.0" encoding="UTF-8" standalone="yes"?>
<Relationships xmlns="http://schemas.openxmlformats.org/package/2006/relationships"><Relationship Id="rId1" Type="http://schemas.openxmlformats.org/officeDocument/2006/relationships/table" Target="../tables/table99.xml"/></Relationships>
</file>

<file path=xl/worksheets/_rels/sheet96.xml.rels><?xml version="1.0" encoding="UTF-8" standalone="yes"?>
<Relationships xmlns="http://schemas.openxmlformats.org/package/2006/relationships"><Relationship Id="rId1" Type="http://schemas.openxmlformats.org/officeDocument/2006/relationships/table" Target="../tables/table100.xml"/></Relationships>
</file>

<file path=xl/worksheets/_rels/sheet97.xml.rels><?xml version="1.0" encoding="UTF-8" standalone="yes"?>
<Relationships xmlns="http://schemas.openxmlformats.org/package/2006/relationships"><Relationship Id="rId1" Type="http://schemas.openxmlformats.org/officeDocument/2006/relationships/table" Target="../tables/table101.xml"/></Relationships>
</file>

<file path=xl/worksheets/_rels/sheet98.xml.rels><?xml version="1.0" encoding="UTF-8" standalone="yes"?>
<Relationships xmlns="http://schemas.openxmlformats.org/package/2006/relationships"><Relationship Id="rId1" Type="http://schemas.openxmlformats.org/officeDocument/2006/relationships/table" Target="../tables/table102.xml"/></Relationships>
</file>

<file path=xl/worksheets/_rels/sheet99.xml.rels><?xml version="1.0" encoding="UTF-8" standalone="yes"?>
<Relationships xmlns="http://schemas.openxmlformats.org/package/2006/relationships"><Relationship Id="rId1" Type="http://schemas.openxmlformats.org/officeDocument/2006/relationships/table" Target="../tables/table103.xml"/></Relationships>
</file>

<file path=xl/worksheets/_rels/sheet100.xml.rels><?xml version="1.0" encoding="UTF-8" standalone="yes"?>
<Relationships xmlns="http://schemas.openxmlformats.org/package/2006/relationships"><Relationship Id="rId1" Type="http://schemas.openxmlformats.org/officeDocument/2006/relationships/table" Target="../tables/table104.xml"/></Relationships>
</file>

<file path=xl/worksheets/_rels/sheet101.xml.rels><?xml version="1.0" encoding="UTF-8" standalone="yes"?>
<Relationships xmlns="http://schemas.openxmlformats.org/package/2006/relationships"><Relationship Id="rId1" Type="http://schemas.openxmlformats.org/officeDocument/2006/relationships/table" Target="../tables/table105.xml"/></Relationships>
</file>

<file path=xl/worksheets/_rels/sheet102.xml.rels><?xml version="1.0" encoding="UTF-8" standalone="yes"?>
<Relationships xmlns="http://schemas.openxmlformats.org/package/2006/relationships"><Relationship Id="rId1" Type="http://schemas.openxmlformats.org/officeDocument/2006/relationships/table" Target="../tables/table106.xml"/></Relationships>
</file>

<file path=xl/worksheets/_rels/sheet103.xml.rels><?xml version="1.0" encoding="UTF-8" standalone="yes"?>
<Relationships xmlns="http://schemas.openxmlformats.org/package/2006/relationships"><Relationship Id="rId1" Type="http://schemas.openxmlformats.org/officeDocument/2006/relationships/table" Target="../tables/table107.xml"/></Relationships>
</file>

<file path=xl/worksheets/_rels/sheet104.xml.rels><?xml version="1.0" encoding="UTF-8" standalone="yes"?>
<Relationships xmlns="http://schemas.openxmlformats.org/package/2006/relationships"><Relationship Id="rId1" Type="http://schemas.openxmlformats.org/officeDocument/2006/relationships/table" Target="../tables/table10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076E9B-4D5E-427B-971B-6F10C719760C}">
  <sheetPr codeName="Sheet5">
    <tabColor theme="2" tint="0.59999389629810485"/>
  </sheetPr>
  <dimension ref="A1:B20"/>
  <sheetViews>
    <sheetView showGridLines="0" showRowColHeaders="0" zoomScaleNormal="100" workbookViewId="0">
      <pane xSplit="1" ySplit="8" topLeftCell="B9" activePane="bottomRight" state="frozen"/>
      <selection pane="topRight" activeCell="B1" sqref="B1"/>
      <selection pane="bottomLeft" activeCell="A12" sqref="A12"/>
      <selection pane="bottomRight" activeCell="B6" sqref="B6"/>
    </sheetView>
  </sheetViews>
  <sheetFormatPr defaultColWidth="9.26953125" defaultRowHeight="15.5" x14ac:dyDescent="0.35"/>
  <cols>
    <col min="1" max="1" width="24.54296875" style="12" customWidth="1"/>
    <col min="2" max="2" width="120.54296875" style="4" customWidth="1"/>
    <col min="3" max="16384" width="9.26953125" style="1"/>
  </cols>
  <sheetData>
    <row r="1" spans="1:2" ht="20" x14ac:dyDescent="0.4">
      <c r="A1" s="11" t="s">
        <v>0</v>
      </c>
    </row>
    <row r="2" spans="1:2" x14ac:dyDescent="0.35">
      <c r="A2" s="13" t="s">
        <v>1</v>
      </c>
      <c r="B2" s="5" t="str">
        <f>scheme_abbr &amp; " - Consolidated Factor Spreadsheet"</f>
        <v>NHS_EW - Consolidated Factor Spreadsheet</v>
      </c>
    </row>
    <row r="3" spans="1:2" x14ac:dyDescent="0.35">
      <c r="A3" s="13" t="s">
        <v>2</v>
      </c>
      <c r="B3" s="5" t="s">
        <v>3</v>
      </c>
    </row>
    <row r="6" spans="1:2" x14ac:dyDescent="0.35">
      <c r="A6" s="13" t="s">
        <v>4</v>
      </c>
      <c r="B6" s="4" t="str">
        <f>"This spreadsheet contains the full suite of factors that are in force for the " &amp; scheme_name &amp; "."</f>
        <v>This spreadsheet contains the full suite of factors that are in force for the NHS Pension Scheme.</v>
      </c>
    </row>
    <row r="8" spans="1:2" x14ac:dyDescent="0.35">
      <c r="A8" s="13" t="s">
        <v>5</v>
      </c>
      <c r="B8" s="6" t="s">
        <v>6</v>
      </c>
    </row>
    <row r="9" spans="1:2" x14ac:dyDescent="0.35">
      <c r="A9" s="14" t="s">
        <v>7</v>
      </c>
      <c r="B9" s="4" t="s">
        <v>8</v>
      </c>
    </row>
    <row r="10" spans="1:2" ht="31" x14ac:dyDescent="0.35">
      <c r="A10" s="15" t="s">
        <v>9</v>
      </c>
      <c r="B10" s="4" t="s">
        <v>10</v>
      </c>
    </row>
    <row r="11" spans="1:2" x14ac:dyDescent="0.35">
      <c r="A11" s="16" t="s">
        <v>11</v>
      </c>
      <c r="B11" s="4" t="s">
        <v>12</v>
      </c>
    </row>
    <row r="12" spans="1:2" x14ac:dyDescent="0.35">
      <c r="A12" s="16" t="s">
        <v>13</v>
      </c>
      <c r="B12" s="4" t="s">
        <v>14</v>
      </c>
    </row>
    <row r="13" spans="1:2" ht="31" x14ac:dyDescent="0.35">
      <c r="A13" s="12" t="s">
        <v>15</v>
      </c>
      <c r="B13" s="4" t="s">
        <v>16</v>
      </c>
    </row>
    <row r="14" spans="1:2" ht="31" x14ac:dyDescent="0.35">
      <c r="A14" s="12" t="s">
        <v>17</v>
      </c>
      <c r="B14" s="4" t="s">
        <v>18</v>
      </c>
    </row>
    <row r="15" spans="1:2" ht="46.5" x14ac:dyDescent="0.35">
      <c r="A15" s="12" t="s">
        <v>19</v>
      </c>
      <c r="B15" s="4" t="s">
        <v>20</v>
      </c>
    </row>
    <row r="16" spans="1:2" ht="31" x14ac:dyDescent="0.35">
      <c r="A16" s="12" t="s">
        <v>21</v>
      </c>
      <c r="B16" s="4" t="s">
        <v>22</v>
      </c>
    </row>
    <row r="17" spans="1:2" ht="31" x14ac:dyDescent="0.35">
      <c r="A17" s="12" t="s">
        <v>23</v>
      </c>
      <c r="B17" s="4" t="s">
        <v>24</v>
      </c>
    </row>
    <row r="18" spans="1:2" ht="31" x14ac:dyDescent="0.35">
      <c r="A18" s="12" t="s">
        <v>25</v>
      </c>
      <c r="B18" s="4" t="s">
        <v>26</v>
      </c>
    </row>
    <row r="19" spans="1:2" ht="46.5" x14ac:dyDescent="0.35">
      <c r="A19" s="12" t="s">
        <v>27</v>
      </c>
      <c r="B19" s="4" t="s">
        <v>28</v>
      </c>
    </row>
    <row r="20" spans="1:2" ht="31" x14ac:dyDescent="0.35">
      <c r="A20" s="12" t="s">
        <v>29</v>
      </c>
      <c r="B20" s="4" t="s">
        <v>30</v>
      </c>
    </row>
  </sheetData>
  <pageMargins left="0.7" right="0.7" top="0.75" bottom="0.75" header="0.3" footer="0.3"/>
  <pageSetup paperSize="9" orientation="portrait" r:id="rId1"/>
  <headerFooter>
    <oddHeader>&amp;L&amp;Z&amp;F  [&amp;A]</oddHeader>
    <oddFooter>&amp;LPage &amp;P of &amp;N&amp;R&amp;T &amp;D</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33D9E-D30C-4C9D-977A-0960A313CEF5}">
  <sheetPr codeName="Sheet4">
    <tabColor theme="2" tint="0.59999389629810485"/>
  </sheetPr>
  <dimension ref="A1:B16"/>
  <sheetViews>
    <sheetView showGridLines="0" showRowColHeaders="0" zoomScaleNormal="100" workbookViewId="0">
      <selection activeCell="B17" sqref="B17"/>
    </sheetView>
  </sheetViews>
  <sheetFormatPr defaultColWidth="9.26953125" defaultRowHeight="15.5" x14ac:dyDescent="0.35"/>
  <cols>
    <col min="1" max="1" width="16.54296875" style="12" customWidth="1"/>
    <col min="2" max="2" width="120.54296875" style="1" customWidth="1"/>
    <col min="3" max="16384" width="9.26953125" style="1"/>
  </cols>
  <sheetData>
    <row r="1" spans="1:2" ht="20" x14ac:dyDescent="0.4">
      <c r="A1" s="11" t="s">
        <v>0</v>
      </c>
    </row>
    <row r="2" spans="1:2" x14ac:dyDescent="0.35">
      <c r="A2" s="13" t="s">
        <v>1</v>
      </c>
      <c r="B2" s="3" t="str">
        <f>wb_title</f>
        <v>NHS_EW - Consolidated Factor Spreadsheet</v>
      </c>
    </row>
    <row r="3" spans="1:2" x14ac:dyDescent="0.35">
      <c r="A3" s="13" t="s">
        <v>2</v>
      </c>
      <c r="B3" s="3" t="s">
        <v>7</v>
      </c>
    </row>
    <row r="6" spans="1:2" x14ac:dyDescent="0.35">
      <c r="A6" s="17" t="str">
        <f>"Purpose of the " &amp; client_name &amp; " Consolidated Factor Spreadsheet"</f>
        <v>Purpose of the DHSC Consolidated Factor Spreadsheet</v>
      </c>
      <c r="B6" s="7"/>
    </row>
    <row r="7" spans="1:2" x14ac:dyDescent="0.35">
      <c r="A7" s="18"/>
      <c r="B7" s="8"/>
    </row>
    <row r="8" spans="1:2" ht="108.5" x14ac:dyDescent="0.35">
      <c r="A8" s="18"/>
      <c r="B8" s="9" t="str">
        <f>"This spreadsheet is provided by GAD at the request of " &amp; client_name &amp; " ('" &amp; client_abbr &amp; "').  Its purpose is to set out in one place for convenience the actuarial factors provided by GAD to " &amp; client_abbr &amp; " from time to time in respect of " &amp; scheme_name &amp; _xlfn._LONGTEXT(" and related schemes, and the dates on which these factors have been sent to the client and implemented by the client.  It should not be used or relied on for any other purpose and GAD has no liability for any act or omission taken on the basis of this sp","readsheet.  In particular, it does not constitute an instruction or manual for plan administration purposes, and it does not cover the implementation or backdating of factors other than to specify the factor implementation date (if provided by ") &amp; client_abbr &amp; ")]."</f>
        <v>This spreadsheet is provided by GAD at the request of DHSC ('Department of Health and Social Care').  Its purpose is to set out in one place for convenience the actuarial factors provided by GAD to Department of Health and Social Care from time to time in respect of NHS Pension Scheme and related schemes, and the dates on which these factors have been sent to the client and implemented by the client.  It should not be used or relied on for any other purpose and GAD has no liability for any act or omission taken on the basis of this spreadsheet.  In particular, it does not constitute an instruction or manual for plan administration purposes, and it does not cover the implementation or backdating of factors other than to specify the factor implementation date (if provided by Department of Health and Social Care)].</v>
      </c>
    </row>
    <row r="9" spans="1:2" ht="31" x14ac:dyDescent="0.35">
      <c r="A9" s="18"/>
      <c r="B9" s="9" t="str">
        <f>"GAD has no liability for any changes made to this spreadsheet whilst being used by " &amp; client_abbr &amp; " or any other third party."</f>
        <v>GAD has no liability for any changes made to this spreadsheet whilst being used by Department of Health and Social Care or any other third party.</v>
      </c>
    </row>
    <row r="10" spans="1:2" x14ac:dyDescent="0.35">
      <c r="A10" s="18"/>
      <c r="B10" s="9" t="s">
        <v>32</v>
      </c>
    </row>
    <row r="11" spans="1:2" x14ac:dyDescent="0.35">
      <c r="A11" s="19"/>
      <c r="B11" s="10" t="s">
        <v>33</v>
      </c>
    </row>
    <row r="13" spans="1:2" x14ac:dyDescent="0.35">
      <c r="A13" s="26"/>
      <c r="B13" s="27"/>
    </row>
    <row r="14" spans="1:2" x14ac:dyDescent="0.35">
      <c r="A14" s="28"/>
      <c r="B14" s="27"/>
    </row>
    <row r="15" spans="1:2" x14ac:dyDescent="0.35">
      <c r="A15" s="28"/>
      <c r="B15" s="29"/>
    </row>
    <row r="16" spans="1:2" x14ac:dyDescent="0.35">
      <c r="A16" s="28"/>
      <c r="B16" s="29"/>
    </row>
  </sheetData>
  <pageMargins left="0.7" right="0.7" top="0.75" bottom="0.75" header="0.3" footer="0.3"/>
  <pageSetup paperSize="9" orientation="portrait" r:id="rId1"/>
  <headerFooter>
    <oddHeader>&amp;L&amp;Z&amp;F  [&amp;A]</oddHeader>
    <oddFooter>&amp;LPage &amp;P of &amp;N&amp;R&amp;T &amp;D</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1103C2-F7B2-4261-915A-1147CD17758E}">
  <sheetPr codeName="Sheet7">
    <tabColor theme="4" tint="0.59999389629810485"/>
  </sheetPr>
  <dimension ref="A1:C68"/>
  <sheetViews>
    <sheetView showGridLines="0" workbookViewId="0">
      <selection activeCell="A6" sqref="A6"/>
    </sheetView>
  </sheetViews>
  <sheetFormatPr defaultColWidth="9.26953125" defaultRowHeight="12.5" x14ac:dyDescent="0.25"/>
  <cols>
    <col min="1" max="1" width="60.54296875" style="38" customWidth="1"/>
    <col min="2" max="2" width="2.54296875" style="38" customWidth="1"/>
    <col min="3" max="3" width="60.54296875" style="38" customWidth="1"/>
    <col min="4" max="16384" width="9.26953125" style="38"/>
  </cols>
  <sheetData>
    <row r="1" spans="1:3" s="21" customFormat="1" ht="20" x14ac:dyDescent="0.4">
      <c r="A1" s="20" t="s">
        <v>0</v>
      </c>
    </row>
    <row r="2" spans="1:3" s="21" customFormat="1" ht="15.5" x14ac:dyDescent="0.35">
      <c r="A2" s="25" t="s">
        <v>1</v>
      </c>
      <c r="B2" s="22" t="str">
        <f>wb_title</f>
        <v>NHS_EW - Consolidated Factor Spreadsheet</v>
      </c>
    </row>
    <row r="3" spans="1:3" s="21" customFormat="1" ht="15.5" x14ac:dyDescent="0.35">
      <c r="A3" s="25" t="s">
        <v>2</v>
      </c>
      <c r="B3" s="22" t="s">
        <v>34</v>
      </c>
    </row>
    <row r="6" spans="1:3" ht="13" x14ac:dyDescent="0.3">
      <c r="A6" s="39" t="s">
        <v>34</v>
      </c>
    </row>
    <row r="8" spans="1:3" x14ac:dyDescent="0.25">
      <c r="A8" s="38" t="str">
        <f>"This sheet is intended to assist " &amp; client_abbr &amp; " in understanding which factors have changed and when."</f>
        <v>This sheet is intended to assist Department of Health and Social Care in understanding which factors have changed and when.</v>
      </c>
    </row>
    <row r="9" spans="1:3" x14ac:dyDescent="0.25">
      <c r="A9" s="38" t="s">
        <v>35</v>
      </c>
    </row>
    <row r="11" spans="1:3" x14ac:dyDescent="0.25">
      <c r="A11" s="52" t="s">
        <v>36</v>
      </c>
      <c r="B11" s="52"/>
      <c r="C11" s="52"/>
    </row>
    <row r="12" spans="1:3" x14ac:dyDescent="0.25">
      <c r="A12" s="52" t="s">
        <v>37</v>
      </c>
      <c r="B12" s="52"/>
      <c r="C12" s="52" t="s">
        <v>38</v>
      </c>
    </row>
    <row r="13" spans="1:3" x14ac:dyDescent="0.25">
      <c r="A13" s="52" t="s">
        <v>39</v>
      </c>
      <c r="B13" s="52"/>
      <c r="C13" s="52" t="s">
        <v>40</v>
      </c>
    </row>
    <row r="14" spans="1:3" x14ac:dyDescent="0.25">
      <c r="A14" s="52" t="s">
        <v>41</v>
      </c>
      <c r="B14" s="52"/>
      <c r="C14" s="52" t="s">
        <v>38</v>
      </c>
    </row>
    <row r="15" spans="1:3" x14ac:dyDescent="0.25">
      <c r="A15" s="52" t="s">
        <v>42</v>
      </c>
      <c r="B15" s="52"/>
      <c r="C15" s="52" t="s">
        <v>43</v>
      </c>
    </row>
    <row r="16" spans="1:3" x14ac:dyDescent="0.25">
      <c r="A16" s="52" t="s">
        <v>44</v>
      </c>
      <c r="B16" s="52"/>
      <c r="C16" s="52" t="s">
        <v>43</v>
      </c>
    </row>
    <row r="17" spans="1:3" x14ac:dyDescent="0.25">
      <c r="A17" s="52" t="s">
        <v>45</v>
      </c>
      <c r="B17" s="52"/>
      <c r="C17" s="53">
        <v>43871</v>
      </c>
    </row>
    <row r="19" spans="1:3" x14ac:dyDescent="0.25">
      <c r="A19" s="52" t="s">
        <v>46</v>
      </c>
      <c r="B19" s="52"/>
      <c r="C19" s="52"/>
    </row>
    <row r="20" spans="1:3" x14ac:dyDescent="0.25">
      <c r="A20" s="52" t="s">
        <v>37</v>
      </c>
      <c r="B20" s="52"/>
      <c r="C20" s="52"/>
    </row>
    <row r="21" spans="1:3" x14ac:dyDescent="0.25">
      <c r="A21" s="52" t="s">
        <v>47</v>
      </c>
      <c r="B21" s="52"/>
      <c r="C21" s="52" t="s">
        <v>48</v>
      </c>
    </row>
    <row r="22" spans="1:3" x14ac:dyDescent="0.25">
      <c r="A22" s="52" t="s">
        <v>49</v>
      </c>
      <c r="B22" s="52"/>
      <c r="C22" s="52" t="s">
        <v>50</v>
      </c>
    </row>
    <row r="23" spans="1:3" x14ac:dyDescent="0.25">
      <c r="A23" s="52" t="s">
        <v>44</v>
      </c>
      <c r="B23" s="52"/>
      <c r="C23" s="52"/>
    </row>
    <row r="24" spans="1:3" x14ac:dyDescent="0.25">
      <c r="A24" s="52" t="s">
        <v>51</v>
      </c>
      <c r="B24" s="52"/>
      <c r="C24" s="54">
        <v>45072</v>
      </c>
    </row>
    <row r="26" spans="1:3" x14ac:dyDescent="0.25">
      <c r="A26" s="52" t="s">
        <v>52</v>
      </c>
      <c r="B26" s="52"/>
      <c r="C26" s="52"/>
    </row>
    <row r="27" spans="1:3" x14ac:dyDescent="0.25">
      <c r="A27" s="52" t="s">
        <v>37</v>
      </c>
      <c r="B27" s="52"/>
      <c r="C27" s="52"/>
    </row>
    <row r="28" spans="1:3" x14ac:dyDescent="0.25">
      <c r="A28" s="52" t="s">
        <v>47</v>
      </c>
      <c r="B28" s="52"/>
      <c r="C28" s="52" t="s">
        <v>53</v>
      </c>
    </row>
    <row r="29" spans="1:3" x14ac:dyDescent="0.25">
      <c r="A29" s="52" t="s">
        <v>49</v>
      </c>
      <c r="B29" s="52"/>
      <c r="C29" s="52" t="s">
        <v>54</v>
      </c>
    </row>
    <row r="30" spans="1:3" x14ac:dyDescent="0.25">
      <c r="A30" s="52" t="s">
        <v>44</v>
      </c>
      <c r="B30" s="52"/>
      <c r="C30" s="52"/>
    </row>
    <row r="31" spans="1:3" x14ac:dyDescent="0.25">
      <c r="A31" s="52" t="s">
        <v>51</v>
      </c>
      <c r="B31" s="52"/>
      <c r="C31" s="54">
        <v>45107</v>
      </c>
    </row>
    <row r="33" spans="1:3" x14ac:dyDescent="0.25">
      <c r="A33" s="52" t="s">
        <v>55</v>
      </c>
      <c r="B33" s="52"/>
      <c r="C33" s="52"/>
    </row>
    <row r="34" spans="1:3" x14ac:dyDescent="0.25">
      <c r="A34" s="52" t="s">
        <v>37</v>
      </c>
      <c r="B34" s="52"/>
      <c r="C34" s="52"/>
    </row>
    <row r="35" spans="1:3" x14ac:dyDescent="0.25">
      <c r="A35" s="52" t="s">
        <v>47</v>
      </c>
      <c r="B35" s="52"/>
      <c r="C35" s="52" t="s">
        <v>56</v>
      </c>
    </row>
    <row r="36" spans="1:3" x14ac:dyDescent="0.25">
      <c r="A36" s="52" t="s">
        <v>49</v>
      </c>
      <c r="B36" s="52"/>
      <c r="C36" s="52"/>
    </row>
    <row r="37" spans="1:3" x14ac:dyDescent="0.25">
      <c r="A37" s="52" t="s">
        <v>44</v>
      </c>
      <c r="B37" s="52"/>
      <c r="C37" s="52"/>
    </row>
    <row r="38" spans="1:3" x14ac:dyDescent="0.25">
      <c r="A38" s="52" t="s">
        <v>51</v>
      </c>
      <c r="B38" s="52"/>
      <c r="C38" s="54">
        <v>45135</v>
      </c>
    </row>
    <row r="40" spans="1:3" x14ac:dyDescent="0.25">
      <c r="A40" s="52" t="s">
        <v>57</v>
      </c>
      <c r="B40" s="52"/>
      <c r="C40" s="52"/>
    </row>
    <row r="41" spans="1:3" x14ac:dyDescent="0.25">
      <c r="A41" s="52" t="s">
        <v>37</v>
      </c>
      <c r="B41" s="52"/>
      <c r="C41" s="52"/>
    </row>
    <row r="42" spans="1:3" x14ac:dyDescent="0.25">
      <c r="A42" s="52" t="s">
        <v>47</v>
      </c>
      <c r="B42" s="52"/>
      <c r="C42" s="52" t="s">
        <v>58</v>
      </c>
    </row>
    <row r="43" spans="1:3" x14ac:dyDescent="0.25">
      <c r="A43" s="52" t="s">
        <v>49</v>
      </c>
      <c r="B43" s="52"/>
      <c r="C43" s="52" t="s">
        <v>59</v>
      </c>
    </row>
    <row r="44" spans="1:3" x14ac:dyDescent="0.25">
      <c r="A44" s="52" t="s">
        <v>44</v>
      </c>
      <c r="B44" s="52"/>
      <c r="C44" s="52"/>
    </row>
    <row r="45" spans="1:3" x14ac:dyDescent="0.25">
      <c r="A45" s="52" t="s">
        <v>51</v>
      </c>
      <c r="B45" s="52"/>
      <c r="C45" s="54">
        <v>45202</v>
      </c>
    </row>
    <row r="47" spans="1:3" x14ac:dyDescent="0.25">
      <c r="A47" s="52" t="s">
        <v>60</v>
      </c>
      <c r="B47" s="52"/>
      <c r="C47" s="52"/>
    </row>
    <row r="48" spans="1:3" x14ac:dyDescent="0.25">
      <c r="A48" s="52" t="s">
        <v>37</v>
      </c>
      <c r="B48" s="52" t="s">
        <v>61</v>
      </c>
      <c r="C48" s="52"/>
    </row>
    <row r="49" spans="1:3" x14ac:dyDescent="0.25">
      <c r="A49" s="52" t="s">
        <v>47</v>
      </c>
      <c r="B49" s="52"/>
      <c r="C49" s="52"/>
    </row>
    <row r="50" spans="1:3" x14ac:dyDescent="0.25">
      <c r="A50" s="52" t="s">
        <v>49</v>
      </c>
      <c r="B50" s="52"/>
      <c r="C50" s="52"/>
    </row>
    <row r="51" spans="1:3" x14ac:dyDescent="0.25">
      <c r="A51" s="52" t="s">
        <v>44</v>
      </c>
      <c r="B51" s="52"/>
      <c r="C51" s="52"/>
    </row>
    <row r="52" spans="1:3" x14ac:dyDescent="0.25">
      <c r="A52" s="52" t="s">
        <v>62</v>
      </c>
      <c r="B52" s="52"/>
      <c r="C52" s="54" t="s">
        <v>63</v>
      </c>
    </row>
    <row r="53" spans="1:3" x14ac:dyDescent="0.25">
      <c r="A53" s="52" t="s">
        <v>51</v>
      </c>
      <c r="B53" s="52"/>
      <c r="C53" s="54">
        <v>45688</v>
      </c>
    </row>
    <row r="55" spans="1:3" x14ac:dyDescent="0.25">
      <c r="A55" s="52" t="s">
        <v>60</v>
      </c>
      <c r="B55" s="52"/>
      <c r="C55" s="52"/>
    </row>
    <row r="56" spans="1:3" x14ac:dyDescent="0.25">
      <c r="A56" s="52" t="s">
        <v>37</v>
      </c>
      <c r="B56" s="52"/>
      <c r="C56" s="52"/>
    </row>
    <row r="57" spans="1:3" x14ac:dyDescent="0.25">
      <c r="A57" s="52" t="s">
        <v>47</v>
      </c>
      <c r="B57" s="52"/>
      <c r="C57" s="52"/>
    </row>
    <row r="58" spans="1:3" x14ac:dyDescent="0.25">
      <c r="A58" s="52" t="s">
        <v>49</v>
      </c>
      <c r="B58" s="52" t="s">
        <v>64</v>
      </c>
      <c r="C58" s="52"/>
    </row>
    <row r="59" spans="1:3" x14ac:dyDescent="0.25">
      <c r="A59" s="52" t="s">
        <v>44</v>
      </c>
      <c r="B59" s="52"/>
      <c r="C59" s="52"/>
    </row>
    <row r="60" spans="1:3" x14ac:dyDescent="0.25">
      <c r="A60" s="52" t="s">
        <v>62</v>
      </c>
      <c r="B60" s="52"/>
      <c r="C60" s="52" t="s">
        <v>65</v>
      </c>
    </row>
    <row r="61" spans="1:3" x14ac:dyDescent="0.25">
      <c r="A61" s="52" t="s">
        <v>51</v>
      </c>
      <c r="B61" s="52"/>
      <c r="C61" s="54">
        <v>45709</v>
      </c>
    </row>
    <row r="63" spans="1:3" ht="13" x14ac:dyDescent="0.3">
      <c r="A63" s="55" t="s">
        <v>590</v>
      </c>
      <c r="B63" s="56"/>
      <c r="C63" s="56"/>
    </row>
    <row r="64" spans="1:3" x14ac:dyDescent="0.25">
      <c r="A64" s="56" t="s">
        <v>37</v>
      </c>
      <c r="B64" s="56"/>
      <c r="C64" s="57"/>
    </row>
    <row r="65" spans="1:3" x14ac:dyDescent="0.25">
      <c r="A65" s="56" t="s">
        <v>47</v>
      </c>
      <c r="B65" s="56"/>
      <c r="C65" s="57" t="s">
        <v>591</v>
      </c>
    </row>
    <row r="66" spans="1:3" x14ac:dyDescent="0.25">
      <c r="A66" s="56" t="s">
        <v>42</v>
      </c>
      <c r="B66" s="56"/>
      <c r="C66" s="56"/>
    </row>
    <row r="67" spans="1:3" x14ac:dyDescent="0.25">
      <c r="A67" s="56" t="s">
        <v>44</v>
      </c>
      <c r="B67" s="56"/>
      <c r="C67" s="56"/>
    </row>
    <row r="68" spans="1:3" x14ac:dyDescent="0.25">
      <c r="A68" s="56" t="s">
        <v>51</v>
      </c>
      <c r="B68" s="56"/>
      <c r="C68" s="66">
        <v>46174</v>
      </c>
    </row>
  </sheetData>
  <sheetProtection algorithmName="SHA-512" hashValue="3uN9Eh8O9bO3T6jmcERF7giG972d1YJJRBQtlnLobypVgVaGXKPoHGxD2cB9cD4SK4v7rKrAqNqGdNP62JH0hQ==" saltValue="K6hZ8NHVQ/D1r78m/uaqrg==" spinCount="100000" sheet="1" objects="1" scenarios="1"/>
  <conditionalFormatting sqref="A11:A17">
    <cfRule type="expression" dxfId="1108" priority="29" stopIfTrue="1">
      <formula>MOD(ROW(),2)=0</formula>
    </cfRule>
    <cfRule type="expression" dxfId="1107" priority="30" stopIfTrue="1">
      <formula>MOD(ROW(),2)&lt;&gt;0</formula>
    </cfRule>
  </conditionalFormatting>
  <conditionalFormatting sqref="B11:C17">
    <cfRule type="expression" dxfId="1106" priority="31" stopIfTrue="1">
      <formula>MOD(ROW(),2)=0</formula>
    </cfRule>
    <cfRule type="expression" dxfId="1105" priority="32" stopIfTrue="1">
      <formula>MOD(ROW(),2)&lt;&gt;0</formula>
    </cfRule>
  </conditionalFormatting>
  <conditionalFormatting sqref="A19:A24">
    <cfRule type="expression" dxfId="1104" priority="33" stopIfTrue="1">
      <formula>MOD(ROW(),2)=0</formula>
    </cfRule>
    <cfRule type="expression" dxfId="1103" priority="34" stopIfTrue="1">
      <formula>MOD(ROW(),2)&lt;&gt;0</formula>
    </cfRule>
  </conditionalFormatting>
  <conditionalFormatting sqref="B19:C24">
    <cfRule type="expression" dxfId="1102" priority="35" stopIfTrue="1">
      <formula>MOD(ROW(),2)=0</formula>
    </cfRule>
    <cfRule type="expression" dxfId="1101" priority="36" stopIfTrue="1">
      <formula>MOD(ROW(),2)&lt;&gt;0</formula>
    </cfRule>
  </conditionalFormatting>
  <conditionalFormatting sqref="A26:A31">
    <cfRule type="expression" dxfId="1100" priority="37" stopIfTrue="1">
      <formula>MOD(ROW(),2)=0</formula>
    </cfRule>
    <cfRule type="expression" dxfId="1099" priority="38" stopIfTrue="1">
      <formula>MOD(ROW(),2)&lt;&gt;0</formula>
    </cfRule>
  </conditionalFormatting>
  <conditionalFormatting sqref="B26:C31">
    <cfRule type="expression" dxfId="1098" priority="39" stopIfTrue="1">
      <formula>MOD(ROW(),2)=0</formula>
    </cfRule>
    <cfRule type="expression" dxfId="1097" priority="40" stopIfTrue="1">
      <formula>MOD(ROW(),2)&lt;&gt;0</formula>
    </cfRule>
  </conditionalFormatting>
  <conditionalFormatting sqref="A33:A38">
    <cfRule type="expression" dxfId="1096" priority="41" stopIfTrue="1">
      <formula>MOD(ROW(),2)=0</formula>
    </cfRule>
    <cfRule type="expression" dxfId="1095" priority="42" stopIfTrue="1">
      <formula>MOD(ROW(),2)&lt;&gt;0</formula>
    </cfRule>
  </conditionalFormatting>
  <conditionalFormatting sqref="B33:C38">
    <cfRule type="expression" dxfId="1094" priority="43" stopIfTrue="1">
      <formula>MOD(ROW(),2)=0</formula>
    </cfRule>
    <cfRule type="expression" dxfId="1093" priority="44" stopIfTrue="1">
      <formula>MOD(ROW(),2)&lt;&gt;0</formula>
    </cfRule>
  </conditionalFormatting>
  <conditionalFormatting sqref="A40:A45">
    <cfRule type="expression" dxfId="1092" priority="45" stopIfTrue="1">
      <formula>MOD(ROW(),2)=0</formula>
    </cfRule>
    <cfRule type="expression" dxfId="1091" priority="46" stopIfTrue="1">
      <formula>MOD(ROW(),2)&lt;&gt;0</formula>
    </cfRule>
  </conditionalFormatting>
  <conditionalFormatting sqref="B40:C45">
    <cfRule type="expression" dxfId="1090" priority="47" stopIfTrue="1">
      <formula>MOD(ROW(),2)=0</formula>
    </cfRule>
    <cfRule type="expression" dxfId="1089" priority="48" stopIfTrue="1">
      <formula>MOD(ROW(),2)&lt;&gt;0</formula>
    </cfRule>
  </conditionalFormatting>
  <conditionalFormatting sqref="A47:A53">
    <cfRule type="expression" dxfId="1088" priority="49" stopIfTrue="1">
      <formula>MOD(ROW(),2)=0</formula>
    </cfRule>
    <cfRule type="expression" dxfId="1087" priority="50" stopIfTrue="1">
      <formula>MOD(ROW(),2)&lt;&gt;0</formula>
    </cfRule>
  </conditionalFormatting>
  <conditionalFormatting sqref="B47:C53">
    <cfRule type="expression" dxfId="1086" priority="51" stopIfTrue="1">
      <formula>MOD(ROW(),2)=0</formula>
    </cfRule>
    <cfRule type="expression" dxfId="1085" priority="52" stopIfTrue="1">
      <formula>MOD(ROW(),2)&lt;&gt;0</formula>
    </cfRule>
  </conditionalFormatting>
  <conditionalFormatting sqref="A55:A61">
    <cfRule type="expression" dxfId="1084" priority="53" stopIfTrue="1">
      <formula>MOD(ROW(),2)=0</formula>
    </cfRule>
    <cfRule type="expression" dxfId="1083" priority="54" stopIfTrue="1">
      <formula>MOD(ROW(),2)&lt;&gt;0</formula>
    </cfRule>
  </conditionalFormatting>
  <conditionalFormatting sqref="B55:C61">
    <cfRule type="expression" dxfId="1082" priority="55" stopIfTrue="1">
      <formula>MOD(ROW(),2)=0</formula>
    </cfRule>
    <cfRule type="expression" dxfId="1081" priority="56" stopIfTrue="1">
      <formula>MOD(ROW(),2)&lt;&gt;0</formula>
    </cfRule>
  </conditionalFormatting>
  <conditionalFormatting sqref="A63:A68">
    <cfRule type="expression" dxfId="1080" priority="57" stopIfTrue="1">
      <formula>MOD(ROW(),2)=0</formula>
    </cfRule>
    <cfRule type="expression" dxfId="1079" priority="58" stopIfTrue="1">
      <formula>MOD(ROW(),2)&lt;&gt;0</formula>
    </cfRule>
  </conditionalFormatting>
  <conditionalFormatting sqref="B63:C68">
    <cfRule type="expression" dxfId="1078" priority="59" stopIfTrue="1">
      <formula>MOD(ROW(),2)=0</formula>
    </cfRule>
    <cfRule type="expression" dxfId="1077" priority="60" stopIfTrue="1">
      <formula>MOD(ROW(),2)&lt;&gt;0</formula>
    </cfRule>
  </conditionalFormatting>
  <pageMargins left="0.7" right="0.7" top="0.75" bottom="0.75" header="0.3" footer="0.3"/>
  <pageSetup paperSize="9" orientation="portrait" r:id="rId1"/>
  <headerFooter>
    <oddHeader>&amp;L&amp;Z&amp;F  [&amp;A]</oddHeader>
    <oddFooter>&amp;LPage &amp;P of &amp;N&amp;R&amp;T &amp;D</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6E9A3E-2118-411F-A800-49823767BCDF}">
  <sheetPr codeName="Sheet2">
    <tabColor theme="8" tint="0.59999389629810485"/>
  </sheetPr>
  <dimension ref="A1:C36"/>
  <sheetViews>
    <sheetView showGridLines="0" zoomScaleNormal="100" workbookViewId="0">
      <selection activeCell="D21" sqref="D21"/>
    </sheetView>
  </sheetViews>
  <sheetFormatPr defaultColWidth="9.26953125" defaultRowHeight="15.5" x14ac:dyDescent="0.35"/>
  <cols>
    <col min="1" max="1" width="48.54296875" style="4" customWidth="1"/>
    <col min="2" max="3" width="36.54296875" style="4" customWidth="1"/>
    <col min="4" max="16384" width="9.26953125" style="1"/>
  </cols>
  <sheetData>
    <row r="1" spans="1:3" s="21" customFormat="1" ht="20" x14ac:dyDescent="0.4">
      <c r="A1" s="20" t="s">
        <v>0</v>
      </c>
    </row>
    <row r="2" spans="1:3" s="21" customFormat="1" x14ac:dyDescent="0.35">
      <c r="A2" s="25" t="s">
        <v>1</v>
      </c>
      <c r="B2" s="3" t="str">
        <f>wb_title</f>
        <v>NHS_EW - Consolidated Factor Spreadsheet</v>
      </c>
    </row>
    <row r="3" spans="1:3" s="21" customFormat="1" x14ac:dyDescent="0.35">
      <c r="A3" s="25" t="s">
        <v>2</v>
      </c>
      <c r="B3" s="22" t="s">
        <v>11</v>
      </c>
    </row>
    <row r="4" spans="1:3" s="32" customFormat="1" ht="12.5" x14ac:dyDescent="0.25">
      <c r="A4" s="35"/>
      <c r="B4" s="35"/>
      <c r="C4" s="35"/>
    </row>
    <row r="5" spans="1:3" s="32" customFormat="1" ht="12.5" x14ac:dyDescent="0.25">
      <c r="A5" s="35"/>
      <c r="B5" s="35"/>
      <c r="C5" s="35"/>
    </row>
    <row r="6" spans="1:3" s="32" customFormat="1" ht="13" x14ac:dyDescent="0.3">
      <c r="A6" s="37" t="s">
        <v>66</v>
      </c>
      <c r="B6" s="37" t="s">
        <v>67</v>
      </c>
      <c r="C6" s="37" t="s">
        <v>68</v>
      </c>
    </row>
    <row r="7" spans="1:3" s="32" customFormat="1" ht="12.5" x14ac:dyDescent="0.25">
      <c r="A7" s="35" t="s">
        <v>69</v>
      </c>
      <c r="B7" s="35" t="s">
        <v>70</v>
      </c>
      <c r="C7" s="35" t="s">
        <v>71</v>
      </c>
    </row>
    <row r="8" spans="1:3" s="32" customFormat="1" ht="12.5" x14ac:dyDescent="0.25">
      <c r="A8" s="35" t="s">
        <v>72</v>
      </c>
      <c r="B8" s="35" t="s">
        <v>73</v>
      </c>
      <c r="C8" s="35" t="s">
        <v>74</v>
      </c>
    </row>
    <row r="9" spans="1:3" s="32" customFormat="1" ht="12.5" x14ac:dyDescent="0.25">
      <c r="A9" s="35" t="s">
        <v>75</v>
      </c>
      <c r="B9" s="35" t="s">
        <v>76</v>
      </c>
      <c r="C9" s="35" t="s">
        <v>77</v>
      </c>
    </row>
    <row r="10" spans="1:3" s="32" customFormat="1" ht="12.5" x14ac:dyDescent="0.25">
      <c r="A10" s="35" t="s">
        <v>78</v>
      </c>
      <c r="B10" s="35" t="s">
        <v>70</v>
      </c>
      <c r="C10" s="35" t="s">
        <v>70</v>
      </c>
    </row>
    <row r="11" spans="1:3" s="32" customFormat="1" ht="12.5" x14ac:dyDescent="0.25">
      <c r="A11" s="35" t="s">
        <v>79</v>
      </c>
      <c r="B11" s="35" t="s">
        <v>80</v>
      </c>
      <c r="C11" s="35" t="s">
        <v>81</v>
      </c>
    </row>
    <row r="12" spans="1:3" s="32" customFormat="1" ht="25" x14ac:dyDescent="0.25">
      <c r="A12" s="35" t="s">
        <v>82</v>
      </c>
      <c r="B12" s="35" t="s">
        <v>83</v>
      </c>
      <c r="C12" s="35" t="s">
        <v>84</v>
      </c>
    </row>
    <row r="13" spans="1:3" s="32" customFormat="1" ht="12.5" x14ac:dyDescent="0.25">
      <c r="A13" s="35" t="s">
        <v>85</v>
      </c>
      <c r="B13" s="35" t="s">
        <v>86</v>
      </c>
      <c r="C13" s="35" t="s">
        <v>86</v>
      </c>
    </row>
    <row r="14" spans="1:3" s="32" customFormat="1" ht="12.5" x14ac:dyDescent="0.25">
      <c r="A14" s="35" t="s">
        <v>87</v>
      </c>
      <c r="B14" s="35" t="s">
        <v>88</v>
      </c>
      <c r="C14" s="35" t="s">
        <v>88</v>
      </c>
    </row>
    <row r="15" spans="1:3" s="32" customFormat="1" ht="12.5" x14ac:dyDescent="0.25">
      <c r="A15" s="35" t="s">
        <v>89</v>
      </c>
      <c r="B15" s="35" t="s">
        <v>90</v>
      </c>
      <c r="C15" s="35" t="s">
        <v>90</v>
      </c>
    </row>
    <row r="16" spans="1:3" s="32" customFormat="1" ht="12.5" x14ac:dyDescent="0.25">
      <c r="A16" s="35" t="s">
        <v>91</v>
      </c>
      <c r="B16" s="35" t="s">
        <v>92</v>
      </c>
      <c r="C16" s="35" t="s">
        <v>92</v>
      </c>
    </row>
    <row r="17" spans="1:3" s="32" customFormat="1" ht="12.5" x14ac:dyDescent="0.25">
      <c r="A17" s="35" t="s">
        <v>93</v>
      </c>
      <c r="B17" s="35" t="s">
        <v>94</v>
      </c>
      <c r="C17" s="35" t="s">
        <v>95</v>
      </c>
    </row>
    <row r="18" spans="1:3" s="32" customFormat="1" ht="12.5" x14ac:dyDescent="0.25">
      <c r="A18" s="35" t="s">
        <v>96</v>
      </c>
      <c r="B18" s="35" t="s">
        <v>97</v>
      </c>
      <c r="C18" s="35" t="s">
        <v>98</v>
      </c>
    </row>
    <row r="19" spans="1:3" s="32" customFormat="1" ht="12.5" x14ac:dyDescent="0.25">
      <c r="A19" s="35" t="s">
        <v>99</v>
      </c>
      <c r="B19" s="35" t="s">
        <v>100</v>
      </c>
      <c r="C19" s="35" t="s">
        <v>101</v>
      </c>
    </row>
    <row r="20" spans="1:3" s="32" customFormat="1" ht="12.5" x14ac:dyDescent="0.25">
      <c r="A20" s="35" t="s">
        <v>102</v>
      </c>
      <c r="B20" s="24" t="s">
        <v>103</v>
      </c>
      <c r="C20" s="35" t="s">
        <v>104</v>
      </c>
    </row>
    <row r="21" spans="1:3" s="32" customFormat="1" ht="12.5" x14ac:dyDescent="0.25">
      <c r="A21" s="35" t="s">
        <v>105</v>
      </c>
      <c r="B21" s="35" t="s">
        <v>106</v>
      </c>
      <c r="C21" s="35" t="s">
        <v>107</v>
      </c>
    </row>
    <row r="22" spans="1:3" s="32" customFormat="1" ht="12.5" x14ac:dyDescent="0.25">
      <c r="A22" s="35" t="s">
        <v>108</v>
      </c>
      <c r="B22" s="35" t="s">
        <v>109</v>
      </c>
      <c r="C22" s="35" t="s">
        <v>110</v>
      </c>
    </row>
    <row r="23" spans="1:3" s="32" customFormat="1" ht="25" x14ac:dyDescent="0.25">
      <c r="A23" s="35" t="s">
        <v>111</v>
      </c>
      <c r="B23" s="35" t="s">
        <v>112</v>
      </c>
      <c r="C23" s="35" t="s">
        <v>113</v>
      </c>
    </row>
    <row r="24" spans="1:3" s="32" customFormat="1" ht="62.5" x14ac:dyDescent="0.25">
      <c r="A24" s="35" t="s">
        <v>114</v>
      </c>
      <c r="B24" s="35">
        <v>2028</v>
      </c>
      <c r="C24" s="35" t="s">
        <v>115</v>
      </c>
    </row>
    <row r="25" spans="1:3" s="32" customFormat="1" ht="25" x14ac:dyDescent="0.25">
      <c r="A25" s="35" t="s">
        <v>116</v>
      </c>
      <c r="B25" s="35" t="s">
        <v>117</v>
      </c>
      <c r="C25" s="35" t="s">
        <v>117</v>
      </c>
    </row>
    <row r="26" spans="1:3" s="32" customFormat="1" ht="12.5" x14ac:dyDescent="0.25">
      <c r="A26" s="35" t="s">
        <v>118</v>
      </c>
      <c r="B26" s="35" t="s">
        <v>90</v>
      </c>
      <c r="C26" s="35" t="s">
        <v>90</v>
      </c>
    </row>
    <row r="27" spans="1:3" s="32" customFormat="1" ht="12.5" x14ac:dyDescent="0.25">
      <c r="A27" s="35" t="s">
        <v>119</v>
      </c>
      <c r="B27" s="35" t="s">
        <v>90</v>
      </c>
      <c r="C27" s="35" t="s">
        <v>90</v>
      </c>
    </row>
    <row r="28" spans="1:3" s="32" customFormat="1" ht="12.5" x14ac:dyDescent="0.25">
      <c r="A28" s="35" t="s">
        <v>120</v>
      </c>
      <c r="B28" s="35" t="s">
        <v>121</v>
      </c>
      <c r="C28" s="35" t="s">
        <v>121</v>
      </c>
    </row>
    <row r="29" spans="1:3" s="32" customFormat="1" ht="50" x14ac:dyDescent="0.25">
      <c r="A29" s="35" t="s">
        <v>122</v>
      </c>
      <c r="B29" s="35" t="s">
        <v>123</v>
      </c>
      <c r="C29" s="35" t="s">
        <v>124</v>
      </c>
    </row>
    <row r="30" spans="1:3" s="32" customFormat="1" ht="25" x14ac:dyDescent="0.25">
      <c r="A30" s="35" t="s">
        <v>125</v>
      </c>
      <c r="B30" s="35" t="s">
        <v>126</v>
      </c>
      <c r="C30" s="35" t="s">
        <v>126</v>
      </c>
    </row>
    <row r="31" spans="1:3" s="32" customFormat="1" ht="25" x14ac:dyDescent="0.25">
      <c r="A31" s="35" t="s">
        <v>127</v>
      </c>
      <c r="B31" s="35" t="s">
        <v>128</v>
      </c>
      <c r="C31" s="35" t="s">
        <v>129</v>
      </c>
    </row>
    <row r="32" spans="1:3" s="32" customFormat="1" ht="25" x14ac:dyDescent="0.25">
      <c r="A32" s="35" t="s">
        <v>130</v>
      </c>
      <c r="B32" s="35" t="s">
        <v>128</v>
      </c>
      <c r="C32" s="35" t="s">
        <v>129</v>
      </c>
    </row>
    <row r="33" spans="1:3" s="32" customFormat="1" ht="12.5" x14ac:dyDescent="0.25">
      <c r="A33" s="35" t="s">
        <v>131</v>
      </c>
      <c r="B33" s="35" t="s">
        <v>90</v>
      </c>
      <c r="C33" s="35" t="s">
        <v>90</v>
      </c>
    </row>
    <row r="34" spans="1:3" s="32" customFormat="1" ht="25" x14ac:dyDescent="0.25">
      <c r="A34" s="35" t="s">
        <v>132</v>
      </c>
      <c r="B34" s="35" t="s">
        <v>133</v>
      </c>
      <c r="C34" s="35" t="s">
        <v>133</v>
      </c>
    </row>
    <row r="35" spans="1:3" s="32" customFormat="1" ht="12.5" x14ac:dyDescent="0.25">
      <c r="A35" s="35" t="s">
        <v>134</v>
      </c>
      <c r="B35" s="35" t="s">
        <v>135</v>
      </c>
      <c r="C35" s="35" t="s">
        <v>135</v>
      </c>
    </row>
    <row r="36" spans="1:3" s="32" customFormat="1" ht="12.5" x14ac:dyDescent="0.25">
      <c r="A36" s="35" t="s">
        <v>136</v>
      </c>
      <c r="B36" s="35" t="s">
        <v>90</v>
      </c>
      <c r="C36" s="35" t="s">
        <v>90</v>
      </c>
    </row>
  </sheetData>
  <pageMargins left="0.7" right="0.7" top="0.75" bottom="0.75" header="0.3" footer="0.3"/>
  <pageSetup paperSize="9" orientation="portrait" r:id="rId1"/>
  <headerFooter>
    <oddHeader>&amp;L&amp;Z&amp;F  [&amp;A]</oddHeader>
    <oddFooter>&amp;LPage &amp;P of &amp;N&amp;R&amp;T &amp;D</oddFooter>
  </headerFooter>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7945E7-850F-4917-BC8C-3B548600CB0D}">
  <sheetPr codeName="Sheet6">
    <tabColor theme="8" tint="0.59999389629810485"/>
  </sheetPr>
  <dimension ref="A1:P112"/>
  <sheetViews>
    <sheetView showGridLines="0" tabSelected="1" zoomScaleNormal="100" workbookViewId="0">
      <selection activeCell="A6" sqref="A6"/>
    </sheetView>
  </sheetViews>
  <sheetFormatPr defaultColWidth="9.26953125" defaultRowHeight="12.5" x14ac:dyDescent="0.25"/>
  <cols>
    <col min="1" max="4" width="12.54296875" style="32" customWidth="1"/>
    <col min="5" max="5" width="48.54296875" style="32" customWidth="1"/>
    <col min="6" max="6" width="12.54296875" style="32" customWidth="1"/>
    <col min="7" max="7" width="48.54296875" style="32" customWidth="1"/>
    <col min="8" max="9" width="12.54296875" style="32" customWidth="1"/>
    <col min="10" max="10" width="18.54296875" style="32" customWidth="1"/>
    <col min="11" max="11" width="12.54296875" style="32" customWidth="1"/>
    <col min="12" max="12" width="48.54296875" style="32" hidden="1" customWidth="1"/>
    <col min="13" max="14" width="12.54296875" style="33" customWidth="1"/>
    <col min="15" max="16" width="12.54296875" style="32" customWidth="1"/>
    <col min="17" max="16384" width="9.26953125" style="32"/>
  </cols>
  <sheetData>
    <row r="1" spans="1:16" s="1" customFormat="1" ht="20" x14ac:dyDescent="0.4">
      <c r="A1" s="2" t="s">
        <v>0</v>
      </c>
      <c r="M1" s="31"/>
      <c r="N1" s="31"/>
    </row>
    <row r="2" spans="1:16" s="1" customFormat="1" ht="15.5" x14ac:dyDescent="0.35">
      <c r="A2" s="30" t="s">
        <v>1</v>
      </c>
      <c r="B2" s="3" t="str">
        <f>wb_title</f>
        <v>NHS_EW - Consolidated Factor Spreadsheet</v>
      </c>
      <c r="M2" s="31"/>
      <c r="N2" s="31"/>
    </row>
    <row r="3" spans="1:16" s="1" customFormat="1" ht="15.5" x14ac:dyDescent="0.35">
      <c r="A3" s="30" t="s">
        <v>2</v>
      </c>
      <c r="B3" s="3" t="s">
        <v>137</v>
      </c>
      <c r="M3" s="31"/>
      <c r="N3" s="31"/>
    </row>
    <row r="6" spans="1:16" ht="13" x14ac:dyDescent="0.3">
      <c r="A6" s="34" t="s">
        <v>137</v>
      </c>
    </row>
    <row r="7" spans="1:16" s="35" customFormat="1" ht="37.5" x14ac:dyDescent="0.25">
      <c r="A7" s="35" t="s">
        <v>138</v>
      </c>
      <c r="B7" s="35" t="s">
        <v>139</v>
      </c>
      <c r="C7" s="35" t="s">
        <v>140</v>
      </c>
      <c r="D7" s="35" t="s">
        <v>141</v>
      </c>
      <c r="E7" s="35" t="s">
        <v>6</v>
      </c>
      <c r="F7" s="35" t="s">
        <v>142</v>
      </c>
      <c r="G7" s="35" t="s">
        <v>143</v>
      </c>
      <c r="H7" s="35" t="s">
        <v>144</v>
      </c>
      <c r="I7" s="35" t="s">
        <v>145</v>
      </c>
      <c r="J7" s="35" t="s">
        <v>146</v>
      </c>
      <c r="K7" s="35" t="s">
        <v>147</v>
      </c>
      <c r="L7" s="35" t="s">
        <v>148</v>
      </c>
      <c r="M7" s="36" t="s">
        <v>149</v>
      </c>
      <c r="N7" s="36" t="s">
        <v>150</v>
      </c>
      <c r="O7" s="35" t="s">
        <v>151</v>
      </c>
      <c r="P7" s="35" t="s">
        <v>152</v>
      </c>
    </row>
    <row r="8" spans="1:16" ht="50" x14ac:dyDescent="0.25">
      <c r="A8" s="62" t="str">
        <f>HYPERLINK("#'x-" &amp; factor_list_table[[#This Row],[Series Number]] &amp; "'!A1", "x-" &amp; factor_list_table[[#This Row],[Series Number]])</f>
        <v>x-101</v>
      </c>
      <c r="B8" s="63" t="s">
        <v>31</v>
      </c>
      <c r="C8" s="64" t="s">
        <v>153</v>
      </c>
      <c r="D8" s="63" t="s">
        <v>154</v>
      </c>
      <c r="E8" s="63" t="s">
        <v>155</v>
      </c>
      <c r="F8" s="63" t="s">
        <v>156</v>
      </c>
      <c r="G8" s="63" t="s">
        <v>157</v>
      </c>
      <c r="H8" s="64">
        <v>0</v>
      </c>
      <c r="I8" s="64">
        <v>101</v>
      </c>
      <c r="J8" s="64" t="s">
        <v>158</v>
      </c>
      <c r="K8" s="63" t="s">
        <v>159</v>
      </c>
      <c r="L8" s="63"/>
      <c r="M8" s="65">
        <v>45202</v>
      </c>
      <c r="N8" s="65">
        <v>45200</v>
      </c>
      <c r="O8" s="63" t="s">
        <v>160</v>
      </c>
      <c r="P8" s="63" t="s">
        <v>68</v>
      </c>
    </row>
    <row r="9" spans="1:16" ht="50" x14ac:dyDescent="0.25">
      <c r="A9" s="62" t="str">
        <f>HYPERLINK("#'x-" &amp; factor_list_table[[#This Row],[Series Number]] &amp; "'!A1", "x-" &amp; factor_list_table[[#This Row],[Series Number]])</f>
        <v>x-102</v>
      </c>
      <c r="B9" s="63" t="s">
        <v>31</v>
      </c>
      <c r="C9" s="64" t="s">
        <v>153</v>
      </c>
      <c r="D9" s="63" t="s">
        <v>154</v>
      </c>
      <c r="E9" s="63" t="s">
        <v>161</v>
      </c>
      <c r="F9" s="63" t="s">
        <v>156</v>
      </c>
      <c r="G9" s="63" t="s">
        <v>157</v>
      </c>
      <c r="H9" s="64">
        <v>0</v>
      </c>
      <c r="I9" s="64">
        <v>102</v>
      </c>
      <c r="J9" s="64" t="s">
        <v>162</v>
      </c>
      <c r="K9" s="63" t="s">
        <v>163</v>
      </c>
      <c r="L9" s="63"/>
      <c r="M9" s="65">
        <v>45202</v>
      </c>
      <c r="N9" s="65">
        <v>45200</v>
      </c>
      <c r="O9" s="63" t="s">
        <v>160</v>
      </c>
      <c r="P9" s="63" t="s">
        <v>68</v>
      </c>
    </row>
    <row r="10" spans="1:16" ht="50" x14ac:dyDescent="0.25">
      <c r="A10" s="62" t="str">
        <f>HYPERLINK("#'x-" &amp; factor_list_table[[#This Row],[Series Number]] &amp; "'!A1", "x-" &amp; factor_list_table[[#This Row],[Series Number]])</f>
        <v>x-103</v>
      </c>
      <c r="B10" s="63" t="s">
        <v>31</v>
      </c>
      <c r="C10" s="64" t="s">
        <v>153</v>
      </c>
      <c r="D10" s="63" t="s">
        <v>154</v>
      </c>
      <c r="E10" s="63" t="s">
        <v>164</v>
      </c>
      <c r="F10" s="63" t="s">
        <v>156</v>
      </c>
      <c r="G10" s="63" t="s">
        <v>157</v>
      </c>
      <c r="H10" s="64">
        <v>0</v>
      </c>
      <c r="I10" s="64">
        <v>103</v>
      </c>
      <c r="J10" s="64" t="s">
        <v>165</v>
      </c>
      <c r="K10" s="63" t="s">
        <v>166</v>
      </c>
      <c r="L10" s="63"/>
      <c r="M10" s="65">
        <v>45202</v>
      </c>
      <c r="N10" s="65">
        <v>45200</v>
      </c>
      <c r="O10" s="63" t="s">
        <v>160</v>
      </c>
      <c r="P10" s="63" t="s">
        <v>68</v>
      </c>
    </row>
    <row r="11" spans="1:16" ht="50" x14ac:dyDescent="0.25">
      <c r="A11" s="62" t="str">
        <f>HYPERLINK("#'x-" &amp; factor_list_table[[#This Row],[Series Number]] &amp; "'!A1", "x-" &amp; factor_list_table[[#This Row],[Series Number]])</f>
        <v>x-104</v>
      </c>
      <c r="B11" s="63" t="s">
        <v>31</v>
      </c>
      <c r="C11" s="64" t="s">
        <v>153</v>
      </c>
      <c r="D11" s="63" t="s">
        <v>154</v>
      </c>
      <c r="E11" s="63" t="s">
        <v>167</v>
      </c>
      <c r="F11" s="63" t="s">
        <v>156</v>
      </c>
      <c r="G11" s="63" t="s">
        <v>157</v>
      </c>
      <c r="H11" s="64">
        <v>0</v>
      </c>
      <c r="I11" s="64">
        <v>104</v>
      </c>
      <c r="J11" s="64" t="s">
        <v>168</v>
      </c>
      <c r="K11" s="63" t="s">
        <v>169</v>
      </c>
      <c r="L11" s="63"/>
      <c r="M11" s="65">
        <v>45202</v>
      </c>
      <c r="N11" s="65">
        <v>45200</v>
      </c>
      <c r="O11" s="63" t="s">
        <v>160</v>
      </c>
      <c r="P11" s="63" t="s">
        <v>68</v>
      </c>
    </row>
    <row r="12" spans="1:16" ht="50" x14ac:dyDescent="0.25">
      <c r="A12" s="62" t="str">
        <f>HYPERLINK("#'x-" &amp; factor_list_table[[#This Row],[Series Number]] &amp; "'!A1", "x-" &amp; factor_list_table[[#This Row],[Series Number]])</f>
        <v>x-105</v>
      </c>
      <c r="B12" s="63" t="s">
        <v>31</v>
      </c>
      <c r="C12" s="64" t="s">
        <v>153</v>
      </c>
      <c r="D12" s="63" t="s">
        <v>154</v>
      </c>
      <c r="E12" s="63" t="s">
        <v>170</v>
      </c>
      <c r="F12" s="63" t="s">
        <v>156</v>
      </c>
      <c r="G12" s="63" t="s">
        <v>157</v>
      </c>
      <c r="H12" s="64">
        <v>0</v>
      </c>
      <c r="I12" s="64">
        <v>105</v>
      </c>
      <c r="J12" s="64" t="s">
        <v>171</v>
      </c>
      <c r="K12" s="63" t="s">
        <v>172</v>
      </c>
      <c r="L12" s="63"/>
      <c r="M12" s="65">
        <v>45202</v>
      </c>
      <c r="N12" s="65">
        <v>45200</v>
      </c>
      <c r="O12" s="63" t="s">
        <v>160</v>
      </c>
      <c r="P12" s="63" t="s">
        <v>68</v>
      </c>
    </row>
    <row r="13" spans="1:16" ht="25" x14ac:dyDescent="0.25">
      <c r="A13" s="62" t="str">
        <f>HYPERLINK("#'x-" &amp; factor_list_table[[#This Row],[Series Number]] &amp; "'!A1", "x-" &amp; factor_list_table[[#This Row],[Series Number]])</f>
        <v>x-201</v>
      </c>
      <c r="B13" s="63" t="s">
        <v>31</v>
      </c>
      <c r="C13" s="64" t="s">
        <v>173</v>
      </c>
      <c r="D13" s="63" t="s">
        <v>174</v>
      </c>
      <c r="E13" s="63" t="s">
        <v>175</v>
      </c>
      <c r="F13" s="63" t="s">
        <v>176</v>
      </c>
      <c r="G13" s="63" t="s">
        <v>157</v>
      </c>
      <c r="H13" s="64">
        <v>1</v>
      </c>
      <c r="I13" s="64">
        <v>201</v>
      </c>
      <c r="J13" s="64" t="s">
        <v>177</v>
      </c>
      <c r="K13" s="63" t="s">
        <v>178</v>
      </c>
      <c r="L13" s="63"/>
      <c r="M13" s="65">
        <v>46174</v>
      </c>
      <c r="N13" s="65">
        <v>46161</v>
      </c>
      <c r="O13" s="63" t="s">
        <v>160</v>
      </c>
      <c r="P13" s="63" t="s">
        <v>67</v>
      </c>
    </row>
    <row r="14" spans="1:16" ht="25" x14ac:dyDescent="0.25">
      <c r="A14" s="62" t="str">
        <f>HYPERLINK("#'x-" &amp; factor_list_table[[#This Row],[Series Number]] &amp; "'!A1", "x-" &amp; factor_list_table[[#This Row],[Series Number]])</f>
        <v>x-202</v>
      </c>
      <c r="B14" s="63" t="s">
        <v>31</v>
      </c>
      <c r="C14" s="64" t="s">
        <v>173</v>
      </c>
      <c r="D14" s="63" t="s">
        <v>174</v>
      </c>
      <c r="E14" s="63" t="s">
        <v>179</v>
      </c>
      <c r="F14" s="63" t="s">
        <v>180</v>
      </c>
      <c r="G14" s="63" t="s">
        <v>157</v>
      </c>
      <c r="H14" s="64">
        <v>1</v>
      </c>
      <c r="I14" s="64">
        <v>202</v>
      </c>
      <c r="J14" s="64" t="s">
        <v>181</v>
      </c>
      <c r="K14" s="63" t="s">
        <v>182</v>
      </c>
      <c r="L14" s="63"/>
      <c r="M14" s="65">
        <v>46174</v>
      </c>
      <c r="N14" s="65">
        <v>46161</v>
      </c>
      <c r="O14" s="63" t="s">
        <v>160</v>
      </c>
      <c r="P14" s="63" t="s">
        <v>67</v>
      </c>
    </row>
    <row r="15" spans="1:16" ht="25" x14ac:dyDescent="0.25">
      <c r="A15" s="62" t="str">
        <f>HYPERLINK("#'x-" &amp; factor_list_table[[#This Row],[Series Number]] &amp; "'!A1", "x-" &amp; factor_list_table[[#This Row],[Series Number]])</f>
        <v>x-203</v>
      </c>
      <c r="B15" s="63" t="s">
        <v>31</v>
      </c>
      <c r="C15" s="64" t="s">
        <v>173</v>
      </c>
      <c r="D15" s="63" t="s">
        <v>174</v>
      </c>
      <c r="E15" s="63" t="s">
        <v>183</v>
      </c>
      <c r="F15" s="63" t="s">
        <v>176</v>
      </c>
      <c r="G15" s="63" t="s">
        <v>157</v>
      </c>
      <c r="H15" s="64">
        <v>2</v>
      </c>
      <c r="I15" s="64">
        <v>203</v>
      </c>
      <c r="J15" s="64" t="s">
        <v>184</v>
      </c>
      <c r="K15" s="63" t="s">
        <v>185</v>
      </c>
      <c r="L15" s="63"/>
      <c r="M15" s="65">
        <v>46174</v>
      </c>
      <c r="N15" s="65">
        <v>46161</v>
      </c>
      <c r="O15" s="63" t="s">
        <v>160</v>
      </c>
      <c r="P15" s="63" t="s">
        <v>67</v>
      </c>
    </row>
    <row r="16" spans="1:16" ht="25" x14ac:dyDescent="0.25">
      <c r="A16" s="62" t="str">
        <f>HYPERLINK("#'x-" &amp; factor_list_table[[#This Row],[Series Number]] &amp; "'!A1", "x-" &amp; factor_list_table[[#This Row],[Series Number]])</f>
        <v>x-204</v>
      </c>
      <c r="B16" s="63" t="s">
        <v>31</v>
      </c>
      <c r="C16" s="64" t="s">
        <v>173</v>
      </c>
      <c r="D16" s="63" t="s">
        <v>174</v>
      </c>
      <c r="E16" s="63" t="s">
        <v>186</v>
      </c>
      <c r="F16" s="63" t="s">
        <v>180</v>
      </c>
      <c r="G16" s="63" t="s">
        <v>157</v>
      </c>
      <c r="H16" s="64">
        <v>2</v>
      </c>
      <c r="I16" s="64">
        <v>204</v>
      </c>
      <c r="J16" s="64" t="s">
        <v>187</v>
      </c>
      <c r="K16" s="63" t="s">
        <v>188</v>
      </c>
      <c r="L16" s="63"/>
      <c r="M16" s="65">
        <v>46174</v>
      </c>
      <c r="N16" s="65">
        <v>46161</v>
      </c>
      <c r="O16" s="63" t="s">
        <v>160</v>
      </c>
      <c r="P16" s="63" t="s">
        <v>67</v>
      </c>
    </row>
    <row r="17" spans="1:16" ht="25" x14ac:dyDescent="0.25">
      <c r="A17" s="62" t="str">
        <f>HYPERLINK("#'x-" &amp; factor_list_table[[#This Row],[Series Number]] &amp; "'!A1", "x-" &amp; factor_list_table[[#This Row],[Series Number]])</f>
        <v>x-204</v>
      </c>
      <c r="B17" s="63" t="s">
        <v>31</v>
      </c>
      <c r="C17" s="64" t="s">
        <v>173</v>
      </c>
      <c r="D17" s="63" t="s">
        <v>174</v>
      </c>
      <c r="E17" s="63" t="s">
        <v>189</v>
      </c>
      <c r="F17" s="63" t="s">
        <v>180</v>
      </c>
      <c r="G17" s="63" t="s">
        <v>157</v>
      </c>
      <c r="H17" s="64">
        <v>2</v>
      </c>
      <c r="I17" s="64">
        <v>204</v>
      </c>
      <c r="J17" s="64" t="s">
        <v>190</v>
      </c>
      <c r="K17" s="63" t="s">
        <v>188</v>
      </c>
      <c r="L17" s="63"/>
      <c r="M17" s="65">
        <v>46174</v>
      </c>
      <c r="N17" s="65">
        <v>46161</v>
      </c>
      <c r="O17" s="63" t="s">
        <v>160</v>
      </c>
      <c r="P17" s="63" t="s">
        <v>67</v>
      </c>
    </row>
    <row r="18" spans="1:16" ht="25" x14ac:dyDescent="0.25">
      <c r="A18" s="62" t="str">
        <f>HYPERLINK("#'x-" &amp; factor_list_table[[#This Row],[Series Number]] &amp; "'!A1", "x-" &amp; factor_list_table[[#This Row],[Series Number]])</f>
        <v>x-205</v>
      </c>
      <c r="B18" s="63" t="s">
        <v>31</v>
      </c>
      <c r="C18" s="64" t="s">
        <v>173</v>
      </c>
      <c r="D18" s="63" t="s">
        <v>174</v>
      </c>
      <c r="E18" s="63" t="s">
        <v>191</v>
      </c>
      <c r="F18" s="63" t="s">
        <v>176</v>
      </c>
      <c r="G18" s="63" t="s">
        <v>157</v>
      </c>
      <c r="H18" s="64">
        <v>1</v>
      </c>
      <c r="I18" s="64">
        <v>205</v>
      </c>
      <c r="J18" s="64" t="s">
        <v>192</v>
      </c>
      <c r="K18" s="63" t="s">
        <v>193</v>
      </c>
      <c r="L18" s="63"/>
      <c r="M18" s="65">
        <v>46174</v>
      </c>
      <c r="N18" s="65">
        <v>46161</v>
      </c>
      <c r="O18" s="63" t="s">
        <v>160</v>
      </c>
      <c r="P18" s="63" t="s">
        <v>67</v>
      </c>
    </row>
    <row r="19" spans="1:16" ht="25" x14ac:dyDescent="0.25">
      <c r="A19" s="62" t="str">
        <f>HYPERLINK("#'x-" &amp; factor_list_table[[#This Row],[Series Number]] &amp; "'!A1", "x-" &amp; factor_list_table[[#This Row],[Series Number]])</f>
        <v>x-206</v>
      </c>
      <c r="B19" s="63" t="s">
        <v>31</v>
      </c>
      <c r="C19" s="64" t="s">
        <v>173</v>
      </c>
      <c r="D19" s="63" t="s">
        <v>174</v>
      </c>
      <c r="E19" s="63" t="s">
        <v>194</v>
      </c>
      <c r="F19" s="63" t="s">
        <v>180</v>
      </c>
      <c r="G19" s="63" t="s">
        <v>157</v>
      </c>
      <c r="H19" s="64">
        <v>1</v>
      </c>
      <c r="I19" s="64">
        <v>206</v>
      </c>
      <c r="J19" s="64" t="s">
        <v>195</v>
      </c>
      <c r="K19" s="63" t="s">
        <v>196</v>
      </c>
      <c r="L19" s="63"/>
      <c r="M19" s="65">
        <v>46174</v>
      </c>
      <c r="N19" s="65">
        <v>46161</v>
      </c>
      <c r="O19" s="63" t="s">
        <v>160</v>
      </c>
      <c r="P19" s="63" t="s">
        <v>67</v>
      </c>
    </row>
    <row r="20" spans="1:16" ht="25" x14ac:dyDescent="0.25">
      <c r="A20" s="62" t="str">
        <f>HYPERLINK("#'x-" &amp; factor_list_table[[#This Row],[Series Number]] &amp; "'!A1", "x-" &amp; factor_list_table[[#This Row],[Series Number]])</f>
        <v>x-207</v>
      </c>
      <c r="B20" s="63" t="s">
        <v>31</v>
      </c>
      <c r="C20" s="64" t="s">
        <v>173</v>
      </c>
      <c r="D20" s="63" t="s">
        <v>174</v>
      </c>
      <c r="E20" s="63" t="s">
        <v>197</v>
      </c>
      <c r="F20" s="63" t="s">
        <v>176</v>
      </c>
      <c r="G20" s="63" t="s">
        <v>198</v>
      </c>
      <c r="H20" s="64">
        <v>1</v>
      </c>
      <c r="I20" s="64">
        <v>207</v>
      </c>
      <c r="J20" s="64" t="s">
        <v>199</v>
      </c>
      <c r="K20" s="63" t="s">
        <v>200</v>
      </c>
      <c r="L20" s="63"/>
      <c r="M20" s="65">
        <v>46174</v>
      </c>
      <c r="N20" s="65">
        <v>46161</v>
      </c>
      <c r="O20" s="63" t="s">
        <v>160</v>
      </c>
      <c r="P20" s="63" t="s">
        <v>67</v>
      </c>
    </row>
    <row r="21" spans="1:16" ht="25" x14ac:dyDescent="0.25">
      <c r="A21" s="62" t="str">
        <f>HYPERLINK("#'x-" &amp; factor_list_table[[#This Row],[Series Number]] &amp; "'!A1", "x-" &amp; factor_list_table[[#This Row],[Series Number]])</f>
        <v>x-208</v>
      </c>
      <c r="B21" s="63" t="s">
        <v>31</v>
      </c>
      <c r="C21" s="64" t="s">
        <v>173</v>
      </c>
      <c r="D21" s="63" t="s">
        <v>174</v>
      </c>
      <c r="E21" s="63" t="s">
        <v>201</v>
      </c>
      <c r="F21" s="63" t="s">
        <v>180</v>
      </c>
      <c r="G21" s="63" t="s">
        <v>198</v>
      </c>
      <c r="H21" s="64">
        <v>1</v>
      </c>
      <c r="I21" s="64">
        <v>208</v>
      </c>
      <c r="J21" s="64" t="s">
        <v>202</v>
      </c>
      <c r="K21" s="63" t="s">
        <v>203</v>
      </c>
      <c r="L21" s="63"/>
      <c r="M21" s="65">
        <v>46174</v>
      </c>
      <c r="N21" s="65">
        <v>46161</v>
      </c>
      <c r="O21" s="63" t="s">
        <v>160</v>
      </c>
      <c r="P21" s="63" t="s">
        <v>67</v>
      </c>
    </row>
    <row r="22" spans="1:16" ht="25" x14ac:dyDescent="0.25">
      <c r="A22" s="62" t="str">
        <f>HYPERLINK("#'x-" &amp; factor_list_table[[#This Row],[Series Number]] &amp; "'!A1", "x-" &amp; factor_list_table[[#This Row],[Series Number]])</f>
        <v>x-209</v>
      </c>
      <c r="B22" s="63" t="s">
        <v>31</v>
      </c>
      <c r="C22" s="64" t="s">
        <v>153</v>
      </c>
      <c r="D22" s="63" t="s">
        <v>174</v>
      </c>
      <c r="E22" s="63" t="s">
        <v>204</v>
      </c>
      <c r="F22" s="63" t="s">
        <v>205</v>
      </c>
      <c r="G22" s="63" t="s">
        <v>206</v>
      </c>
      <c r="H22" s="64">
        <v>0</v>
      </c>
      <c r="I22" s="64">
        <v>209</v>
      </c>
      <c r="J22" s="64" t="s">
        <v>207</v>
      </c>
      <c r="K22" s="63" t="s">
        <v>208</v>
      </c>
      <c r="L22" s="63"/>
      <c r="M22" s="65">
        <v>46174</v>
      </c>
      <c r="N22" s="65">
        <v>46161</v>
      </c>
      <c r="O22" s="63" t="s">
        <v>160</v>
      </c>
      <c r="P22" s="63" t="s">
        <v>67</v>
      </c>
    </row>
    <row r="23" spans="1:16" ht="37.5" x14ac:dyDescent="0.25">
      <c r="A23" s="62" t="str">
        <f>HYPERLINK("#'x-" &amp; factor_list_table[[#This Row],[Series Number]] &amp; "'!A1", "x-" &amp; factor_list_table[[#This Row],[Series Number]])</f>
        <v>x-213</v>
      </c>
      <c r="B23" s="63" t="s">
        <v>31</v>
      </c>
      <c r="C23" s="64" t="s">
        <v>173</v>
      </c>
      <c r="D23" s="63" t="s">
        <v>209</v>
      </c>
      <c r="E23" s="63" t="s">
        <v>210</v>
      </c>
      <c r="F23" s="63" t="s">
        <v>211</v>
      </c>
      <c r="G23" s="63" t="s">
        <v>212</v>
      </c>
      <c r="H23" s="64">
        <v>2</v>
      </c>
      <c r="I23" s="64">
        <v>213</v>
      </c>
      <c r="J23" s="64" t="s">
        <v>213</v>
      </c>
      <c r="K23" s="63" t="s">
        <v>214</v>
      </c>
      <c r="L23" s="63"/>
      <c r="M23" s="65">
        <v>45135</v>
      </c>
      <c r="N23" s="65">
        <v>45015</v>
      </c>
      <c r="O23" s="63" t="s">
        <v>160</v>
      </c>
      <c r="P23" s="63" t="s">
        <v>68</v>
      </c>
    </row>
    <row r="24" spans="1:16" ht="50" x14ac:dyDescent="0.25">
      <c r="A24" s="62" t="str">
        <f>HYPERLINK("#'x-" &amp; factor_list_table[[#This Row],[Series Number]] &amp; "'!A1", "x-" &amp; factor_list_table[[#This Row],[Series Number]])</f>
        <v>x-214</v>
      </c>
      <c r="B24" s="63" t="s">
        <v>31</v>
      </c>
      <c r="C24" s="64" t="s">
        <v>173</v>
      </c>
      <c r="D24" s="63" t="s">
        <v>209</v>
      </c>
      <c r="E24" s="63" t="s">
        <v>215</v>
      </c>
      <c r="F24" s="63" t="s">
        <v>180</v>
      </c>
      <c r="G24" s="63" t="s">
        <v>212</v>
      </c>
      <c r="H24" s="64">
        <v>2</v>
      </c>
      <c r="I24" s="64">
        <v>214</v>
      </c>
      <c r="J24" s="64" t="s">
        <v>216</v>
      </c>
      <c r="K24" s="63" t="s">
        <v>217</v>
      </c>
      <c r="L24" s="63"/>
      <c r="M24" s="65">
        <v>45135</v>
      </c>
      <c r="N24" s="65">
        <v>45015</v>
      </c>
      <c r="O24" s="63" t="s">
        <v>160</v>
      </c>
      <c r="P24" s="63" t="s">
        <v>68</v>
      </c>
    </row>
    <row r="25" spans="1:16" ht="25" x14ac:dyDescent="0.25">
      <c r="A25" s="62" t="str">
        <f>HYPERLINK("#'x-" &amp; factor_list_table[[#This Row],[Series Number]] &amp; "'!A1", "x-" &amp; factor_list_table[[#This Row],[Series Number]])</f>
        <v>x-215</v>
      </c>
      <c r="B25" s="63" t="s">
        <v>31</v>
      </c>
      <c r="C25" s="64" t="s">
        <v>153</v>
      </c>
      <c r="D25" s="63" t="s">
        <v>209</v>
      </c>
      <c r="E25" s="63" t="s">
        <v>218</v>
      </c>
      <c r="F25" s="63" t="s">
        <v>205</v>
      </c>
      <c r="G25" s="63" t="s">
        <v>212</v>
      </c>
      <c r="H25" s="64">
        <v>0</v>
      </c>
      <c r="I25" s="64">
        <v>215</v>
      </c>
      <c r="J25" s="64" t="s">
        <v>219</v>
      </c>
      <c r="K25" s="63" t="s">
        <v>220</v>
      </c>
      <c r="L25" s="63"/>
      <c r="M25" s="65">
        <v>45107</v>
      </c>
      <c r="N25" s="65">
        <v>45015</v>
      </c>
      <c r="O25" s="63" t="s">
        <v>160</v>
      </c>
      <c r="P25" s="63" t="s">
        <v>68</v>
      </c>
    </row>
    <row r="26" spans="1:16" ht="25" x14ac:dyDescent="0.25">
      <c r="A26" s="62" t="str">
        <f>HYPERLINK("#'x-" &amp; factor_list_table[[#This Row],[Series Number]] &amp; "'!A1", "x-" &amp; factor_list_table[[#This Row],[Series Number]])</f>
        <v>x-216</v>
      </c>
      <c r="B26" s="63" t="s">
        <v>31</v>
      </c>
      <c r="C26" s="64" t="s">
        <v>153</v>
      </c>
      <c r="D26" s="63" t="s">
        <v>209</v>
      </c>
      <c r="E26" s="63" t="s">
        <v>221</v>
      </c>
      <c r="F26" s="63" t="s">
        <v>205</v>
      </c>
      <c r="G26" s="63" t="s">
        <v>212</v>
      </c>
      <c r="H26" s="64">
        <v>0</v>
      </c>
      <c r="I26" s="64">
        <v>216</v>
      </c>
      <c r="J26" s="64" t="s">
        <v>222</v>
      </c>
      <c r="K26" s="63" t="s">
        <v>223</v>
      </c>
      <c r="L26" s="63"/>
      <c r="M26" s="65">
        <v>45107</v>
      </c>
      <c r="N26" s="65">
        <v>45015</v>
      </c>
      <c r="O26" s="63" t="s">
        <v>160</v>
      </c>
      <c r="P26" s="63" t="s">
        <v>68</v>
      </c>
    </row>
    <row r="27" spans="1:16" ht="25" x14ac:dyDescent="0.25">
      <c r="A27" s="62" t="str">
        <f>HYPERLINK("#'x-" &amp; factor_list_table[[#This Row],[Series Number]] &amp; "'!A1", "x-" &amp; factor_list_table[[#This Row],[Series Number]])</f>
        <v>x-217</v>
      </c>
      <c r="B27" s="63" t="s">
        <v>31</v>
      </c>
      <c r="C27" s="64" t="s">
        <v>224</v>
      </c>
      <c r="D27" s="63" t="s">
        <v>209</v>
      </c>
      <c r="E27" s="63" t="s">
        <v>225</v>
      </c>
      <c r="F27" s="63" t="s">
        <v>205</v>
      </c>
      <c r="G27" s="63" t="s">
        <v>212</v>
      </c>
      <c r="H27" s="64">
        <v>0</v>
      </c>
      <c r="I27" s="64">
        <v>217</v>
      </c>
      <c r="J27" s="64">
        <v>217</v>
      </c>
      <c r="K27" s="63" t="s">
        <v>226</v>
      </c>
      <c r="L27" s="63"/>
      <c r="M27" s="65">
        <v>45107</v>
      </c>
      <c r="N27" s="65">
        <v>45015</v>
      </c>
      <c r="O27" s="63" t="s">
        <v>160</v>
      </c>
      <c r="P27" s="63" t="s">
        <v>68</v>
      </c>
    </row>
    <row r="28" spans="1:16" ht="37.5" x14ac:dyDescent="0.25">
      <c r="A28" s="62" t="str">
        <f>HYPERLINK("#'x-" &amp; factor_list_table[[#This Row],[Series Number]] &amp; "'!A1", "x-" &amp; factor_list_table[[#This Row],[Series Number]])</f>
        <v>x-301</v>
      </c>
      <c r="B28" s="63" t="s">
        <v>31</v>
      </c>
      <c r="C28" s="64" t="s">
        <v>173</v>
      </c>
      <c r="D28" s="63" t="s">
        <v>227</v>
      </c>
      <c r="E28" s="63" t="s">
        <v>228</v>
      </c>
      <c r="F28" s="63" t="s">
        <v>205</v>
      </c>
      <c r="G28" s="63" t="s">
        <v>229</v>
      </c>
      <c r="H28" s="64">
        <v>1</v>
      </c>
      <c r="I28" s="64">
        <v>301</v>
      </c>
      <c r="J28" s="64" t="s">
        <v>230</v>
      </c>
      <c r="K28" s="63" t="s">
        <v>231</v>
      </c>
      <c r="L28" s="63"/>
      <c r="M28" s="65">
        <v>46174</v>
      </c>
      <c r="N28" s="65">
        <v>46161</v>
      </c>
      <c r="O28" s="63" t="s">
        <v>160</v>
      </c>
      <c r="P28" s="63" t="s">
        <v>67</v>
      </c>
    </row>
    <row r="29" spans="1:16" ht="37.5" x14ac:dyDescent="0.25">
      <c r="A29" s="62" t="str">
        <f>HYPERLINK("#'x-" &amp; factor_list_table[[#This Row],[Series Number]] &amp; "'!A1", "x-" &amp; factor_list_table[[#This Row],[Series Number]])</f>
        <v>x-302</v>
      </c>
      <c r="B29" s="63" t="s">
        <v>31</v>
      </c>
      <c r="C29" s="64" t="s">
        <v>173</v>
      </c>
      <c r="D29" s="63" t="s">
        <v>227</v>
      </c>
      <c r="E29" s="63" t="s">
        <v>232</v>
      </c>
      <c r="F29" s="63" t="s">
        <v>205</v>
      </c>
      <c r="G29" s="63" t="s">
        <v>229</v>
      </c>
      <c r="H29" s="64">
        <v>1</v>
      </c>
      <c r="I29" s="64">
        <v>302</v>
      </c>
      <c r="J29" s="64" t="s">
        <v>233</v>
      </c>
      <c r="K29" s="63" t="s">
        <v>234</v>
      </c>
      <c r="L29" s="63"/>
      <c r="M29" s="65">
        <v>46174</v>
      </c>
      <c r="N29" s="65">
        <v>46161</v>
      </c>
      <c r="O29" s="63" t="s">
        <v>160</v>
      </c>
      <c r="P29" s="63" t="s">
        <v>67</v>
      </c>
    </row>
    <row r="30" spans="1:16" ht="62.5" x14ac:dyDescent="0.25">
      <c r="A30" s="62" t="str">
        <f>HYPERLINK("#'x-" &amp; factor_list_table[[#This Row],[Series Number]] &amp; "'!A1", "x-" &amp; factor_list_table[[#This Row],[Series Number]])</f>
        <v>x-303</v>
      </c>
      <c r="B30" s="63" t="s">
        <v>31</v>
      </c>
      <c r="C30" s="64" t="s">
        <v>173</v>
      </c>
      <c r="D30" s="63" t="s">
        <v>227</v>
      </c>
      <c r="E30" s="63" t="s">
        <v>235</v>
      </c>
      <c r="F30" s="63" t="s">
        <v>205</v>
      </c>
      <c r="G30" s="63" t="s">
        <v>212</v>
      </c>
      <c r="H30" s="64">
        <v>1</v>
      </c>
      <c r="I30" s="64">
        <v>303</v>
      </c>
      <c r="J30" s="64" t="s">
        <v>236</v>
      </c>
      <c r="K30" s="63" t="s">
        <v>237</v>
      </c>
      <c r="L30" s="63"/>
      <c r="M30" s="65">
        <v>46174</v>
      </c>
      <c r="N30" s="65">
        <v>46161</v>
      </c>
      <c r="O30" s="63" t="s">
        <v>160</v>
      </c>
      <c r="P30" s="63" t="s">
        <v>67</v>
      </c>
    </row>
    <row r="31" spans="1:16" ht="25" x14ac:dyDescent="0.25">
      <c r="A31" s="62" t="str">
        <f>HYPERLINK("#'x-" &amp; factor_list_table[[#This Row],[Series Number]] &amp; "'!A1", "x-" &amp; factor_list_table[[#This Row],[Series Number]])</f>
        <v>x-304</v>
      </c>
      <c r="B31" s="63" t="s">
        <v>31</v>
      </c>
      <c r="C31" s="64" t="s">
        <v>153</v>
      </c>
      <c r="D31" s="63" t="s">
        <v>227</v>
      </c>
      <c r="E31" s="63" t="s">
        <v>238</v>
      </c>
      <c r="F31" s="63" t="s">
        <v>205</v>
      </c>
      <c r="G31" s="63" t="s">
        <v>229</v>
      </c>
      <c r="H31" s="64">
        <v>0</v>
      </c>
      <c r="I31" s="64">
        <v>304</v>
      </c>
      <c r="J31" s="64" t="s">
        <v>239</v>
      </c>
      <c r="K31" s="63" t="s">
        <v>231</v>
      </c>
      <c r="L31" s="63"/>
      <c r="M31" s="65">
        <v>46174</v>
      </c>
      <c r="N31" s="65">
        <v>46161</v>
      </c>
      <c r="O31" s="63" t="s">
        <v>160</v>
      </c>
      <c r="P31" s="63" t="s">
        <v>67</v>
      </c>
    </row>
    <row r="32" spans="1:16" ht="25" x14ac:dyDescent="0.25">
      <c r="A32" s="62" t="str">
        <f>HYPERLINK("#'x-" &amp; factor_list_table[[#This Row],[Series Number]] &amp; "'!A1", "x-" &amp; factor_list_table[[#This Row],[Series Number]])</f>
        <v>x-305</v>
      </c>
      <c r="B32" s="63" t="s">
        <v>31</v>
      </c>
      <c r="C32" s="64" t="s">
        <v>153</v>
      </c>
      <c r="D32" s="63" t="s">
        <v>227</v>
      </c>
      <c r="E32" s="63" t="s">
        <v>240</v>
      </c>
      <c r="F32" s="63" t="s">
        <v>205</v>
      </c>
      <c r="G32" s="63" t="s">
        <v>229</v>
      </c>
      <c r="H32" s="64">
        <v>0</v>
      </c>
      <c r="I32" s="64">
        <v>305</v>
      </c>
      <c r="J32" s="64" t="s">
        <v>241</v>
      </c>
      <c r="K32" s="63" t="s">
        <v>234</v>
      </c>
      <c r="L32" s="63"/>
      <c r="M32" s="65">
        <v>46174</v>
      </c>
      <c r="N32" s="65">
        <v>46161</v>
      </c>
      <c r="O32" s="63" t="s">
        <v>160</v>
      </c>
      <c r="P32" s="63" t="s">
        <v>67</v>
      </c>
    </row>
    <row r="33" spans="1:16" ht="37.5" x14ac:dyDescent="0.25">
      <c r="A33" s="62" t="str">
        <f>HYPERLINK("#'x-" &amp; factor_list_table[[#This Row],[Series Number]] &amp; "'!A1", "x-" &amp; factor_list_table[[#This Row],[Series Number]])</f>
        <v>x-306</v>
      </c>
      <c r="B33" s="63" t="s">
        <v>31</v>
      </c>
      <c r="C33" s="64" t="s">
        <v>173</v>
      </c>
      <c r="D33" s="63" t="s">
        <v>242</v>
      </c>
      <c r="E33" s="63" t="s">
        <v>243</v>
      </c>
      <c r="F33" s="63" t="s">
        <v>205</v>
      </c>
      <c r="G33" s="63" t="s">
        <v>244</v>
      </c>
      <c r="H33" s="64">
        <v>1</v>
      </c>
      <c r="I33" s="64">
        <v>306</v>
      </c>
      <c r="J33" s="64" t="s">
        <v>245</v>
      </c>
      <c r="K33" s="63" t="s">
        <v>246</v>
      </c>
      <c r="L33" s="63"/>
      <c r="M33" s="65">
        <v>46174</v>
      </c>
      <c r="N33" s="65">
        <v>46161</v>
      </c>
      <c r="O33" s="63" t="s">
        <v>160</v>
      </c>
      <c r="P33" s="63" t="s">
        <v>67</v>
      </c>
    </row>
    <row r="34" spans="1:16" ht="25" x14ac:dyDescent="0.25">
      <c r="A34" s="62" t="str">
        <f>HYPERLINK("#'x-" &amp; factor_list_table[[#This Row],[Series Number]] &amp; "'!A1", "x-" &amp; factor_list_table[[#This Row],[Series Number]])</f>
        <v>x-307</v>
      </c>
      <c r="B34" s="63" t="s">
        <v>31</v>
      </c>
      <c r="C34" s="64" t="s">
        <v>153</v>
      </c>
      <c r="D34" s="63" t="s">
        <v>242</v>
      </c>
      <c r="E34" s="63" t="s">
        <v>247</v>
      </c>
      <c r="F34" s="63" t="s">
        <v>205</v>
      </c>
      <c r="G34" s="63" t="s">
        <v>244</v>
      </c>
      <c r="H34" s="64">
        <v>0</v>
      </c>
      <c r="I34" s="64">
        <v>307</v>
      </c>
      <c r="J34" s="64" t="s">
        <v>248</v>
      </c>
      <c r="K34" s="63" t="s">
        <v>246</v>
      </c>
      <c r="L34" s="63"/>
      <c r="M34" s="65">
        <v>46174</v>
      </c>
      <c r="N34" s="65">
        <v>46161</v>
      </c>
      <c r="O34" s="63" t="s">
        <v>160</v>
      </c>
      <c r="P34" s="63" t="s">
        <v>67</v>
      </c>
    </row>
    <row r="35" spans="1:16" ht="37.5" x14ac:dyDescent="0.25">
      <c r="A35" s="62" t="str">
        <f>HYPERLINK("#'x-" &amp; factor_list_table[[#This Row],[Series Number]] &amp; "'!A1", "x-" &amp; factor_list_table[[#This Row],[Series Number]])</f>
        <v>x-308</v>
      </c>
      <c r="B35" s="63" t="s">
        <v>31</v>
      </c>
      <c r="C35" s="64" t="s">
        <v>173</v>
      </c>
      <c r="D35" s="63" t="s">
        <v>227</v>
      </c>
      <c r="E35" s="63" t="s">
        <v>228</v>
      </c>
      <c r="F35" s="63" t="s">
        <v>205</v>
      </c>
      <c r="G35" s="63" t="s">
        <v>229</v>
      </c>
      <c r="H35" s="64">
        <v>1</v>
      </c>
      <c r="I35" s="64">
        <v>308</v>
      </c>
      <c r="J35" s="64" t="s">
        <v>249</v>
      </c>
      <c r="K35" s="63" t="s">
        <v>250</v>
      </c>
      <c r="L35" s="63"/>
      <c r="M35" s="65">
        <v>46174</v>
      </c>
      <c r="N35" s="65">
        <v>46161</v>
      </c>
      <c r="O35" s="63" t="s">
        <v>160</v>
      </c>
      <c r="P35" s="63" t="s">
        <v>67</v>
      </c>
    </row>
    <row r="36" spans="1:16" ht="25" x14ac:dyDescent="0.25">
      <c r="A36" s="62" t="str">
        <f>HYPERLINK("#'x-" &amp; factor_list_table[[#This Row],[Series Number]] &amp; "'!A1", "x-" &amp; factor_list_table[[#This Row],[Series Number]])</f>
        <v>x-401</v>
      </c>
      <c r="B36" s="63" t="s">
        <v>31</v>
      </c>
      <c r="C36" s="64" t="s">
        <v>173</v>
      </c>
      <c r="D36" s="63" t="s">
        <v>251</v>
      </c>
      <c r="E36" s="63" t="s">
        <v>252</v>
      </c>
      <c r="F36" s="63" t="s">
        <v>205</v>
      </c>
      <c r="G36" s="63" t="s">
        <v>253</v>
      </c>
      <c r="H36" s="64">
        <v>1</v>
      </c>
      <c r="I36" s="64">
        <v>401</v>
      </c>
      <c r="J36" s="64" t="s">
        <v>254</v>
      </c>
      <c r="K36" s="63" t="s">
        <v>255</v>
      </c>
      <c r="L36" s="63"/>
      <c r="M36" s="65">
        <v>45107</v>
      </c>
      <c r="N36" s="65">
        <v>45107</v>
      </c>
      <c r="O36" s="63" t="s">
        <v>160</v>
      </c>
      <c r="P36" s="63" t="s">
        <v>68</v>
      </c>
    </row>
    <row r="37" spans="1:16" ht="25" x14ac:dyDescent="0.25">
      <c r="A37" s="62" t="str">
        <f>HYPERLINK("#'x-" &amp; factor_list_table[[#This Row],[Series Number]] &amp; "'!A1", "x-" &amp; factor_list_table[[#This Row],[Series Number]])</f>
        <v>x-402</v>
      </c>
      <c r="B37" s="63" t="s">
        <v>31</v>
      </c>
      <c r="C37" s="64" t="s">
        <v>173</v>
      </c>
      <c r="D37" s="63" t="s">
        <v>251</v>
      </c>
      <c r="E37" s="63" t="s">
        <v>256</v>
      </c>
      <c r="F37" s="63" t="s">
        <v>205</v>
      </c>
      <c r="G37" s="63" t="s">
        <v>253</v>
      </c>
      <c r="H37" s="64">
        <v>1</v>
      </c>
      <c r="I37" s="64">
        <v>402</v>
      </c>
      <c r="J37" s="64" t="s">
        <v>257</v>
      </c>
      <c r="K37" s="63" t="s">
        <v>258</v>
      </c>
      <c r="L37" s="63"/>
      <c r="M37" s="65">
        <v>45107</v>
      </c>
      <c r="N37" s="65">
        <v>45107</v>
      </c>
      <c r="O37" s="63" t="s">
        <v>160</v>
      </c>
      <c r="P37" s="63" t="s">
        <v>68</v>
      </c>
    </row>
    <row r="38" spans="1:16" ht="37.5" x14ac:dyDescent="0.25">
      <c r="A38" s="62" t="str">
        <f>HYPERLINK("#'x-" &amp; factor_list_table[[#This Row],[Series Number]] &amp; "'!A1", "x-" &amp; factor_list_table[[#This Row],[Series Number]])</f>
        <v>x-403</v>
      </c>
      <c r="B38" s="63" t="s">
        <v>31</v>
      </c>
      <c r="C38" s="64" t="s">
        <v>173</v>
      </c>
      <c r="D38" s="63" t="s">
        <v>251</v>
      </c>
      <c r="E38" s="63" t="s">
        <v>259</v>
      </c>
      <c r="F38" s="63" t="s">
        <v>205</v>
      </c>
      <c r="G38" s="63" t="s">
        <v>253</v>
      </c>
      <c r="H38" s="64">
        <v>1</v>
      </c>
      <c r="I38" s="64">
        <v>403</v>
      </c>
      <c r="J38" s="64" t="s">
        <v>260</v>
      </c>
      <c r="K38" s="63" t="s">
        <v>261</v>
      </c>
      <c r="L38" s="63"/>
      <c r="M38" s="65">
        <v>45107</v>
      </c>
      <c r="N38" s="65">
        <v>45107</v>
      </c>
      <c r="O38" s="63" t="s">
        <v>160</v>
      </c>
      <c r="P38" s="63" t="s">
        <v>68</v>
      </c>
    </row>
    <row r="39" spans="1:16" ht="37.5" x14ac:dyDescent="0.25">
      <c r="A39" s="62" t="str">
        <f>HYPERLINK("#'x-" &amp; factor_list_table[[#This Row],[Series Number]] &amp; "'!A1", "x-" &amp; factor_list_table[[#This Row],[Series Number]])</f>
        <v>x-403</v>
      </c>
      <c r="B39" s="63" t="s">
        <v>31</v>
      </c>
      <c r="C39" s="64" t="s">
        <v>173</v>
      </c>
      <c r="D39" s="63" t="s">
        <v>251</v>
      </c>
      <c r="E39" s="63" t="s">
        <v>262</v>
      </c>
      <c r="F39" s="63" t="s">
        <v>205</v>
      </c>
      <c r="G39" s="63" t="s">
        <v>263</v>
      </c>
      <c r="H39" s="64">
        <v>1</v>
      </c>
      <c r="I39" s="64">
        <v>403</v>
      </c>
      <c r="J39" s="64" t="s">
        <v>264</v>
      </c>
      <c r="K39" s="63" t="s">
        <v>265</v>
      </c>
      <c r="L39" s="63"/>
      <c r="M39" s="65">
        <v>45107</v>
      </c>
      <c r="N39" s="65">
        <v>45107</v>
      </c>
      <c r="O39" s="63" t="s">
        <v>160</v>
      </c>
      <c r="P39" s="63" t="s">
        <v>68</v>
      </c>
    </row>
    <row r="40" spans="1:16" ht="37.5" x14ac:dyDescent="0.25">
      <c r="A40" s="62" t="str">
        <f>HYPERLINK("#'x-" &amp; factor_list_table[[#This Row],[Series Number]] &amp; "'!A1", "x-" &amp; factor_list_table[[#This Row],[Series Number]])</f>
        <v>x-404</v>
      </c>
      <c r="B40" s="63" t="s">
        <v>31</v>
      </c>
      <c r="C40" s="64" t="s">
        <v>173</v>
      </c>
      <c r="D40" s="63" t="s">
        <v>251</v>
      </c>
      <c r="E40" s="63" t="s">
        <v>266</v>
      </c>
      <c r="F40" s="63" t="s">
        <v>205</v>
      </c>
      <c r="G40" s="63" t="s">
        <v>253</v>
      </c>
      <c r="H40" s="64">
        <v>1</v>
      </c>
      <c r="I40" s="64">
        <v>404</v>
      </c>
      <c r="J40" s="64" t="s">
        <v>267</v>
      </c>
      <c r="K40" s="63" t="s">
        <v>268</v>
      </c>
      <c r="L40" s="63"/>
      <c r="M40" s="65">
        <v>45107</v>
      </c>
      <c r="N40" s="65">
        <v>45107</v>
      </c>
      <c r="O40" s="63" t="s">
        <v>160</v>
      </c>
      <c r="P40" s="63" t="s">
        <v>68</v>
      </c>
    </row>
    <row r="41" spans="1:16" ht="37.5" x14ac:dyDescent="0.25">
      <c r="A41" s="62" t="str">
        <f>HYPERLINK("#'x-" &amp; factor_list_table[[#This Row],[Series Number]] &amp; "'!A1", "x-" &amp; factor_list_table[[#This Row],[Series Number]])</f>
        <v>x-404</v>
      </c>
      <c r="B41" s="63" t="s">
        <v>31</v>
      </c>
      <c r="C41" s="64" t="s">
        <v>173</v>
      </c>
      <c r="D41" s="63" t="s">
        <v>251</v>
      </c>
      <c r="E41" s="63" t="s">
        <v>269</v>
      </c>
      <c r="F41" s="63" t="s">
        <v>205</v>
      </c>
      <c r="G41" s="63" t="s">
        <v>263</v>
      </c>
      <c r="H41" s="64">
        <v>1</v>
      </c>
      <c r="I41" s="64">
        <v>404</v>
      </c>
      <c r="J41" s="64" t="s">
        <v>270</v>
      </c>
      <c r="K41" s="63" t="s">
        <v>271</v>
      </c>
      <c r="L41" s="63"/>
      <c r="M41" s="65">
        <v>45107</v>
      </c>
      <c r="N41" s="65">
        <v>45107</v>
      </c>
      <c r="O41" s="63" t="s">
        <v>160</v>
      </c>
      <c r="P41" s="63" t="s">
        <v>68</v>
      </c>
    </row>
    <row r="42" spans="1:16" ht="37.5" x14ac:dyDescent="0.25">
      <c r="A42" s="62" t="str">
        <f>HYPERLINK("#'x-" &amp; factor_list_table[[#This Row],[Series Number]] &amp; "'!A1", "x-" &amp; factor_list_table[[#This Row],[Series Number]])</f>
        <v>x-405</v>
      </c>
      <c r="B42" s="63" t="s">
        <v>31</v>
      </c>
      <c r="C42" s="64" t="s">
        <v>173</v>
      </c>
      <c r="D42" s="63" t="s">
        <v>251</v>
      </c>
      <c r="E42" s="63" t="s">
        <v>272</v>
      </c>
      <c r="F42" s="63" t="s">
        <v>205</v>
      </c>
      <c r="G42" s="63" t="s">
        <v>253</v>
      </c>
      <c r="H42" s="64">
        <v>1</v>
      </c>
      <c r="I42" s="64">
        <v>405</v>
      </c>
      <c r="J42" s="64" t="s">
        <v>273</v>
      </c>
      <c r="K42" s="63" t="s">
        <v>274</v>
      </c>
      <c r="L42" s="63"/>
      <c r="M42" s="65">
        <v>45107</v>
      </c>
      <c r="N42" s="65">
        <v>45107</v>
      </c>
      <c r="O42" s="63" t="s">
        <v>160</v>
      </c>
      <c r="P42" s="63" t="s">
        <v>68</v>
      </c>
    </row>
    <row r="43" spans="1:16" ht="37.5" x14ac:dyDescent="0.25">
      <c r="A43" s="62" t="str">
        <f>HYPERLINK("#'x-" &amp; factor_list_table[[#This Row],[Series Number]] &amp; "'!A1", "x-" &amp; factor_list_table[[#This Row],[Series Number]])</f>
        <v>x-406</v>
      </c>
      <c r="B43" s="63" t="s">
        <v>31</v>
      </c>
      <c r="C43" s="64" t="s">
        <v>173</v>
      </c>
      <c r="D43" s="63" t="s">
        <v>251</v>
      </c>
      <c r="E43" s="63" t="s">
        <v>275</v>
      </c>
      <c r="F43" s="63" t="s">
        <v>205</v>
      </c>
      <c r="G43" s="63" t="s">
        <v>253</v>
      </c>
      <c r="H43" s="64">
        <v>1</v>
      </c>
      <c r="I43" s="64">
        <v>406</v>
      </c>
      <c r="J43" s="64" t="s">
        <v>276</v>
      </c>
      <c r="K43" s="63" t="s">
        <v>277</v>
      </c>
      <c r="L43" s="63"/>
      <c r="M43" s="65">
        <v>45107</v>
      </c>
      <c r="N43" s="65">
        <v>45107</v>
      </c>
      <c r="O43" s="63" t="s">
        <v>160</v>
      </c>
      <c r="P43" s="63" t="s">
        <v>68</v>
      </c>
    </row>
    <row r="44" spans="1:16" ht="25" x14ac:dyDescent="0.25">
      <c r="A44" s="62" t="str">
        <f>HYPERLINK("#'x-" &amp; factor_list_table[[#This Row],[Series Number]] &amp; "'!A1", "x-" &amp; factor_list_table[[#This Row],[Series Number]])</f>
        <v>x-407</v>
      </c>
      <c r="B44" s="63" t="s">
        <v>31</v>
      </c>
      <c r="C44" s="64" t="s">
        <v>173</v>
      </c>
      <c r="D44" s="63" t="s">
        <v>251</v>
      </c>
      <c r="E44" s="63" t="s">
        <v>278</v>
      </c>
      <c r="F44" s="63" t="s">
        <v>205</v>
      </c>
      <c r="G44" s="63" t="s">
        <v>253</v>
      </c>
      <c r="H44" s="64">
        <v>1</v>
      </c>
      <c r="I44" s="64">
        <v>407</v>
      </c>
      <c r="J44" s="64" t="s">
        <v>279</v>
      </c>
      <c r="K44" s="63" t="s">
        <v>280</v>
      </c>
      <c r="L44" s="63"/>
      <c r="M44" s="65">
        <v>45107</v>
      </c>
      <c r="N44" s="65">
        <v>45107</v>
      </c>
      <c r="O44" s="63" t="s">
        <v>160</v>
      </c>
      <c r="P44" s="63" t="s">
        <v>68</v>
      </c>
    </row>
    <row r="45" spans="1:16" ht="37.5" x14ac:dyDescent="0.25">
      <c r="A45" s="62" t="str">
        <f>HYPERLINK("#'x-" &amp; factor_list_table[[#This Row],[Series Number]] &amp; "'!A1", "x-" &amp; factor_list_table[[#This Row],[Series Number]])</f>
        <v>x-408</v>
      </c>
      <c r="B45" s="63" t="s">
        <v>31</v>
      </c>
      <c r="C45" s="64" t="s">
        <v>173</v>
      </c>
      <c r="D45" s="63" t="s">
        <v>251</v>
      </c>
      <c r="E45" s="63" t="s">
        <v>281</v>
      </c>
      <c r="F45" s="63" t="s">
        <v>205</v>
      </c>
      <c r="G45" s="63" t="s">
        <v>253</v>
      </c>
      <c r="H45" s="64">
        <v>1</v>
      </c>
      <c r="I45" s="64">
        <v>408</v>
      </c>
      <c r="J45" s="64" t="s">
        <v>282</v>
      </c>
      <c r="K45" s="63" t="s">
        <v>283</v>
      </c>
      <c r="L45" s="63"/>
      <c r="M45" s="65">
        <v>45107</v>
      </c>
      <c r="N45" s="65">
        <v>45107</v>
      </c>
      <c r="O45" s="63" t="s">
        <v>160</v>
      </c>
      <c r="P45" s="63" t="s">
        <v>68</v>
      </c>
    </row>
    <row r="46" spans="1:16" ht="37.5" x14ac:dyDescent="0.25">
      <c r="A46" s="62" t="str">
        <f>HYPERLINK("#'x-" &amp; factor_list_table[[#This Row],[Series Number]] &amp; "'!A1", "x-" &amp; factor_list_table[[#This Row],[Series Number]])</f>
        <v>x-409</v>
      </c>
      <c r="B46" s="63" t="s">
        <v>31</v>
      </c>
      <c r="C46" s="64" t="s">
        <v>173</v>
      </c>
      <c r="D46" s="63" t="s">
        <v>251</v>
      </c>
      <c r="E46" s="63" t="s">
        <v>284</v>
      </c>
      <c r="F46" s="63" t="s">
        <v>205</v>
      </c>
      <c r="G46" s="63" t="s">
        <v>253</v>
      </c>
      <c r="H46" s="64">
        <v>1</v>
      </c>
      <c r="I46" s="64">
        <v>409</v>
      </c>
      <c r="J46" s="64" t="s">
        <v>285</v>
      </c>
      <c r="K46" s="63" t="s">
        <v>286</v>
      </c>
      <c r="L46" s="63"/>
      <c r="M46" s="65">
        <v>45107</v>
      </c>
      <c r="N46" s="65">
        <v>45107</v>
      </c>
      <c r="O46" s="63" t="s">
        <v>160</v>
      </c>
      <c r="P46" s="63" t="s">
        <v>68</v>
      </c>
    </row>
    <row r="47" spans="1:16" ht="37.5" x14ac:dyDescent="0.25">
      <c r="A47" s="62" t="str">
        <f>HYPERLINK("#'x-" &amp; factor_list_table[[#This Row],[Series Number]] &amp; "'!A1", "x-" &amp; factor_list_table[[#This Row],[Series Number]])</f>
        <v>x-409</v>
      </c>
      <c r="B47" s="63" t="s">
        <v>31</v>
      </c>
      <c r="C47" s="64" t="s">
        <v>173</v>
      </c>
      <c r="D47" s="63" t="s">
        <v>251</v>
      </c>
      <c r="E47" s="63" t="s">
        <v>287</v>
      </c>
      <c r="F47" s="63" t="s">
        <v>205</v>
      </c>
      <c r="G47" s="63" t="s">
        <v>253</v>
      </c>
      <c r="H47" s="64">
        <v>1</v>
      </c>
      <c r="I47" s="64">
        <v>409</v>
      </c>
      <c r="J47" s="64" t="s">
        <v>288</v>
      </c>
      <c r="K47" s="63" t="s">
        <v>289</v>
      </c>
      <c r="L47" s="63"/>
      <c r="M47" s="65">
        <v>45107</v>
      </c>
      <c r="N47" s="65">
        <v>45107</v>
      </c>
      <c r="O47" s="63" t="s">
        <v>160</v>
      </c>
      <c r="P47" s="63" t="s">
        <v>68</v>
      </c>
    </row>
    <row r="48" spans="1:16" ht="37.5" x14ac:dyDescent="0.25">
      <c r="A48" s="62" t="str">
        <f>HYPERLINK("#'x-" &amp; factor_list_table[[#This Row],[Series Number]] &amp; "'!A1", "x-" &amp; factor_list_table[[#This Row],[Series Number]])</f>
        <v>x-410</v>
      </c>
      <c r="B48" s="63" t="s">
        <v>31</v>
      </c>
      <c r="C48" s="64" t="s">
        <v>173</v>
      </c>
      <c r="D48" s="63" t="s">
        <v>251</v>
      </c>
      <c r="E48" s="63" t="s">
        <v>290</v>
      </c>
      <c r="F48" s="63" t="s">
        <v>205</v>
      </c>
      <c r="G48" s="63" t="s">
        <v>253</v>
      </c>
      <c r="H48" s="64">
        <v>1</v>
      </c>
      <c r="I48" s="64">
        <v>410</v>
      </c>
      <c r="J48" s="64" t="s">
        <v>291</v>
      </c>
      <c r="K48" s="63" t="s">
        <v>292</v>
      </c>
      <c r="L48" s="63"/>
      <c r="M48" s="65">
        <v>45107</v>
      </c>
      <c r="N48" s="65">
        <v>45107</v>
      </c>
      <c r="O48" s="63" t="s">
        <v>160</v>
      </c>
      <c r="P48" s="63" t="s">
        <v>68</v>
      </c>
    </row>
    <row r="49" spans="1:16" ht="37.5" x14ac:dyDescent="0.25">
      <c r="A49" s="62" t="str">
        <f>HYPERLINK("#'x-" &amp; factor_list_table[[#This Row],[Series Number]] &amp; "'!A1", "x-" &amp; factor_list_table[[#This Row],[Series Number]])</f>
        <v>x-410</v>
      </c>
      <c r="B49" s="63" t="s">
        <v>31</v>
      </c>
      <c r="C49" s="64" t="s">
        <v>173</v>
      </c>
      <c r="D49" s="63" t="s">
        <v>251</v>
      </c>
      <c r="E49" s="63" t="s">
        <v>293</v>
      </c>
      <c r="F49" s="63" t="s">
        <v>205</v>
      </c>
      <c r="G49" s="63" t="s">
        <v>253</v>
      </c>
      <c r="H49" s="64">
        <v>1</v>
      </c>
      <c r="I49" s="64">
        <v>410</v>
      </c>
      <c r="J49" s="64" t="s">
        <v>294</v>
      </c>
      <c r="K49" s="63" t="s">
        <v>295</v>
      </c>
      <c r="L49" s="63"/>
      <c r="M49" s="65">
        <v>45107</v>
      </c>
      <c r="N49" s="65">
        <v>45107</v>
      </c>
      <c r="O49" s="63" t="s">
        <v>160</v>
      </c>
      <c r="P49" s="63" t="s">
        <v>68</v>
      </c>
    </row>
    <row r="50" spans="1:16" ht="37.5" x14ac:dyDescent="0.25">
      <c r="A50" s="62" t="str">
        <f>HYPERLINK("#'x-" &amp; factor_list_table[[#This Row],[Series Number]] &amp; "'!A1", "x-" &amp; factor_list_table[[#This Row],[Series Number]])</f>
        <v>x-411</v>
      </c>
      <c r="B50" s="63" t="s">
        <v>31</v>
      </c>
      <c r="C50" s="64">
        <v>2008</v>
      </c>
      <c r="D50" s="63" t="s">
        <v>251</v>
      </c>
      <c r="E50" s="63" t="s">
        <v>296</v>
      </c>
      <c r="F50" s="63" t="s">
        <v>205</v>
      </c>
      <c r="G50" s="63" t="s">
        <v>253</v>
      </c>
      <c r="H50" s="64">
        <v>2</v>
      </c>
      <c r="I50" s="64">
        <v>411</v>
      </c>
      <c r="J50" s="64" t="s">
        <v>297</v>
      </c>
      <c r="K50" s="63" t="s">
        <v>298</v>
      </c>
      <c r="L50" s="63"/>
      <c r="M50" s="65">
        <v>45107</v>
      </c>
      <c r="N50" s="65">
        <v>45107</v>
      </c>
      <c r="O50" s="63" t="s">
        <v>160</v>
      </c>
      <c r="P50" s="63" t="s">
        <v>68</v>
      </c>
    </row>
    <row r="51" spans="1:16" ht="37.5" x14ac:dyDescent="0.25">
      <c r="A51" s="62" t="str">
        <f>HYPERLINK("#'x-" &amp; factor_list_table[[#This Row],[Series Number]] &amp; "'!A1", "x-" &amp; factor_list_table[[#This Row],[Series Number]])</f>
        <v>x-412</v>
      </c>
      <c r="B51" s="63" t="s">
        <v>31</v>
      </c>
      <c r="C51" s="64" t="s">
        <v>173</v>
      </c>
      <c r="D51" s="63" t="s">
        <v>251</v>
      </c>
      <c r="E51" s="63" t="s">
        <v>299</v>
      </c>
      <c r="F51" s="63" t="s">
        <v>205</v>
      </c>
      <c r="G51" s="63" t="s">
        <v>253</v>
      </c>
      <c r="H51" s="64">
        <v>1</v>
      </c>
      <c r="I51" s="64">
        <v>412</v>
      </c>
      <c r="J51" s="64" t="s">
        <v>300</v>
      </c>
      <c r="K51" s="63" t="s">
        <v>301</v>
      </c>
      <c r="L51" s="63"/>
      <c r="M51" s="65">
        <v>45107</v>
      </c>
      <c r="N51" s="65">
        <v>45107</v>
      </c>
      <c r="O51" s="63" t="s">
        <v>160</v>
      </c>
      <c r="P51" s="63" t="s">
        <v>68</v>
      </c>
    </row>
    <row r="52" spans="1:16" ht="37.5" x14ac:dyDescent="0.25">
      <c r="A52" s="62" t="str">
        <f>HYPERLINK("#'x-" &amp; factor_list_table[[#This Row],[Series Number]] &amp; "'!A1", "x-" &amp; factor_list_table[[#This Row],[Series Number]])</f>
        <v>x-413</v>
      </c>
      <c r="B52" s="63" t="s">
        <v>31</v>
      </c>
      <c r="C52" s="64" t="s">
        <v>173</v>
      </c>
      <c r="D52" s="63" t="s">
        <v>251</v>
      </c>
      <c r="E52" s="63" t="s">
        <v>302</v>
      </c>
      <c r="F52" s="63" t="s">
        <v>205</v>
      </c>
      <c r="G52" s="63" t="s">
        <v>253</v>
      </c>
      <c r="H52" s="64">
        <v>1</v>
      </c>
      <c r="I52" s="64">
        <v>413</v>
      </c>
      <c r="J52" s="64" t="s">
        <v>303</v>
      </c>
      <c r="K52" s="63" t="s">
        <v>304</v>
      </c>
      <c r="L52" s="63"/>
      <c r="M52" s="65">
        <v>45107</v>
      </c>
      <c r="N52" s="65">
        <v>45107</v>
      </c>
      <c r="O52" s="63" t="s">
        <v>160</v>
      </c>
      <c r="P52" s="63" t="s">
        <v>68</v>
      </c>
    </row>
    <row r="53" spans="1:16" ht="37.5" x14ac:dyDescent="0.25">
      <c r="A53" s="62" t="str">
        <f>HYPERLINK("#'x-" &amp; factor_list_table[[#This Row],[Series Number]] &amp; "'!A1", "x-" &amp; factor_list_table[[#This Row],[Series Number]])</f>
        <v>x-414</v>
      </c>
      <c r="B53" s="63" t="s">
        <v>31</v>
      </c>
      <c r="C53" s="64" t="s">
        <v>173</v>
      </c>
      <c r="D53" s="63" t="s">
        <v>251</v>
      </c>
      <c r="E53" s="63" t="s">
        <v>305</v>
      </c>
      <c r="F53" s="63" t="s">
        <v>205</v>
      </c>
      <c r="G53" s="63" t="s">
        <v>253</v>
      </c>
      <c r="H53" s="64">
        <v>1</v>
      </c>
      <c r="I53" s="64">
        <v>414</v>
      </c>
      <c r="J53" s="64" t="s">
        <v>306</v>
      </c>
      <c r="K53" s="63" t="s">
        <v>307</v>
      </c>
      <c r="L53" s="63"/>
      <c r="M53" s="65">
        <v>45107</v>
      </c>
      <c r="N53" s="65">
        <v>45107</v>
      </c>
      <c r="O53" s="63" t="s">
        <v>160</v>
      </c>
      <c r="P53" s="63" t="s">
        <v>68</v>
      </c>
    </row>
    <row r="54" spans="1:16" ht="37.5" x14ac:dyDescent="0.25">
      <c r="A54" s="62" t="str">
        <f>HYPERLINK("#'x-" &amp; factor_list_table[[#This Row],[Series Number]] &amp; "'!A1", "x-" &amp; factor_list_table[[#This Row],[Series Number]])</f>
        <v>x-415</v>
      </c>
      <c r="B54" s="63" t="s">
        <v>31</v>
      </c>
      <c r="C54" s="64" t="s">
        <v>173</v>
      </c>
      <c r="D54" s="63" t="s">
        <v>251</v>
      </c>
      <c r="E54" s="63" t="s">
        <v>308</v>
      </c>
      <c r="F54" s="63" t="s">
        <v>205</v>
      </c>
      <c r="G54" s="63" t="s">
        <v>253</v>
      </c>
      <c r="H54" s="64">
        <v>1</v>
      </c>
      <c r="I54" s="64">
        <v>415</v>
      </c>
      <c r="J54" s="64" t="s">
        <v>309</v>
      </c>
      <c r="K54" s="63" t="s">
        <v>310</v>
      </c>
      <c r="L54" s="63"/>
      <c r="M54" s="65">
        <v>45107</v>
      </c>
      <c r="N54" s="65">
        <v>45107</v>
      </c>
      <c r="O54" s="63" t="s">
        <v>160</v>
      </c>
      <c r="P54" s="63" t="s">
        <v>68</v>
      </c>
    </row>
    <row r="55" spans="1:16" ht="37.5" x14ac:dyDescent="0.25">
      <c r="A55" s="62" t="str">
        <f>HYPERLINK("#'x-" &amp; factor_list_table[[#This Row],[Series Number]] &amp; "'!A1", "x-" &amp; factor_list_table[[#This Row],[Series Number]])</f>
        <v>x-415</v>
      </c>
      <c r="B55" s="63" t="s">
        <v>31</v>
      </c>
      <c r="C55" s="64" t="s">
        <v>173</v>
      </c>
      <c r="D55" s="63" t="s">
        <v>251</v>
      </c>
      <c r="E55" s="63" t="s">
        <v>311</v>
      </c>
      <c r="F55" s="63" t="s">
        <v>205</v>
      </c>
      <c r="G55" s="63" t="s">
        <v>253</v>
      </c>
      <c r="H55" s="64">
        <v>1</v>
      </c>
      <c r="I55" s="64">
        <v>415</v>
      </c>
      <c r="J55" s="64" t="s">
        <v>312</v>
      </c>
      <c r="K55" s="63" t="s">
        <v>313</v>
      </c>
      <c r="L55" s="63"/>
      <c r="M55" s="65">
        <v>45107</v>
      </c>
      <c r="N55" s="65">
        <v>45107</v>
      </c>
      <c r="O55" s="63" t="s">
        <v>160</v>
      </c>
      <c r="P55" s="63" t="s">
        <v>68</v>
      </c>
    </row>
    <row r="56" spans="1:16" ht="25" x14ac:dyDescent="0.25">
      <c r="A56" s="62" t="str">
        <f>HYPERLINK("#'x-" &amp; factor_list_table[[#This Row],[Series Number]] &amp; "'!A1", "x-" &amp; factor_list_table[[#This Row],[Series Number]])</f>
        <v>x-416</v>
      </c>
      <c r="B56" s="63" t="s">
        <v>31</v>
      </c>
      <c r="C56" s="64" t="s">
        <v>173</v>
      </c>
      <c r="D56" s="63" t="s">
        <v>314</v>
      </c>
      <c r="E56" s="63" t="s">
        <v>315</v>
      </c>
      <c r="F56" s="63" t="s">
        <v>205</v>
      </c>
      <c r="G56" s="63" t="s">
        <v>253</v>
      </c>
      <c r="H56" s="64">
        <v>2</v>
      </c>
      <c r="I56" s="64">
        <v>416</v>
      </c>
      <c r="J56" s="64" t="s">
        <v>316</v>
      </c>
      <c r="K56" s="63" t="s">
        <v>317</v>
      </c>
      <c r="L56" s="63"/>
      <c r="M56" s="65">
        <v>45107</v>
      </c>
      <c r="N56" s="65">
        <v>45107</v>
      </c>
      <c r="O56" s="63" t="s">
        <v>160</v>
      </c>
      <c r="P56" s="63" t="s">
        <v>68</v>
      </c>
    </row>
    <row r="57" spans="1:16" ht="37.5" x14ac:dyDescent="0.25">
      <c r="A57" s="62" t="str">
        <f>HYPERLINK("#'x-" &amp; factor_list_table[[#This Row],[Series Number]] &amp; "'!A1", "x-" &amp; factor_list_table[[#This Row],[Series Number]])</f>
        <v>x-417</v>
      </c>
      <c r="B57" s="63" t="s">
        <v>31</v>
      </c>
      <c r="C57" s="64" t="s">
        <v>173</v>
      </c>
      <c r="D57" s="63" t="s">
        <v>314</v>
      </c>
      <c r="E57" s="63" t="s">
        <v>318</v>
      </c>
      <c r="F57" s="63" t="s">
        <v>205</v>
      </c>
      <c r="G57" s="63" t="s">
        <v>253</v>
      </c>
      <c r="H57" s="64">
        <v>2</v>
      </c>
      <c r="I57" s="64">
        <v>417</v>
      </c>
      <c r="J57" s="64" t="s">
        <v>319</v>
      </c>
      <c r="K57" s="63" t="s">
        <v>320</v>
      </c>
      <c r="L57" s="63"/>
      <c r="M57" s="65">
        <v>45107</v>
      </c>
      <c r="N57" s="65">
        <v>45107</v>
      </c>
      <c r="O57" s="63" t="s">
        <v>160</v>
      </c>
      <c r="P57" s="63" t="s">
        <v>68</v>
      </c>
    </row>
    <row r="58" spans="1:16" ht="37.5" x14ac:dyDescent="0.25">
      <c r="A58" s="62" t="str">
        <f>HYPERLINK("#'x-" &amp; factor_list_table[[#This Row],[Series Number]] &amp; "'!A1", "x-" &amp; factor_list_table[[#This Row],[Series Number]])</f>
        <v>x-418</v>
      </c>
      <c r="B58" s="63" t="s">
        <v>31</v>
      </c>
      <c r="C58" s="64" t="s">
        <v>173</v>
      </c>
      <c r="D58" s="63" t="s">
        <v>314</v>
      </c>
      <c r="E58" s="63" t="s">
        <v>321</v>
      </c>
      <c r="F58" s="63" t="s">
        <v>205</v>
      </c>
      <c r="G58" s="63" t="s">
        <v>253</v>
      </c>
      <c r="H58" s="64">
        <v>2</v>
      </c>
      <c r="I58" s="64">
        <v>418</v>
      </c>
      <c r="J58" s="64" t="s">
        <v>322</v>
      </c>
      <c r="K58" s="63" t="s">
        <v>323</v>
      </c>
      <c r="L58" s="63"/>
      <c r="M58" s="65">
        <v>45107</v>
      </c>
      <c r="N58" s="65">
        <v>45107</v>
      </c>
      <c r="O58" s="63" t="s">
        <v>160</v>
      </c>
      <c r="P58" s="63" t="s">
        <v>68</v>
      </c>
    </row>
    <row r="59" spans="1:16" ht="37.5" x14ac:dyDescent="0.25">
      <c r="A59" s="62" t="str">
        <f>HYPERLINK("#'x-" &amp; factor_list_table[[#This Row],[Series Number]] &amp; "'!A1", "x-" &amp; factor_list_table[[#This Row],[Series Number]])</f>
        <v>x-419</v>
      </c>
      <c r="B59" s="63" t="s">
        <v>31</v>
      </c>
      <c r="C59" s="64" t="s">
        <v>173</v>
      </c>
      <c r="D59" s="63" t="s">
        <v>314</v>
      </c>
      <c r="E59" s="63" t="s">
        <v>324</v>
      </c>
      <c r="F59" s="63" t="s">
        <v>205</v>
      </c>
      <c r="G59" s="63" t="s">
        <v>253</v>
      </c>
      <c r="H59" s="64">
        <v>2</v>
      </c>
      <c r="I59" s="64">
        <v>419</v>
      </c>
      <c r="J59" s="64" t="s">
        <v>325</v>
      </c>
      <c r="K59" s="63" t="s">
        <v>326</v>
      </c>
      <c r="L59" s="63"/>
      <c r="M59" s="65">
        <v>45107</v>
      </c>
      <c r="N59" s="65">
        <v>45107</v>
      </c>
      <c r="O59" s="63" t="s">
        <v>160</v>
      </c>
      <c r="P59" s="63" t="s">
        <v>68</v>
      </c>
    </row>
    <row r="60" spans="1:16" ht="25" x14ac:dyDescent="0.25">
      <c r="A60" s="62" t="str">
        <f>HYPERLINK("#'x-" &amp; factor_list_table[[#This Row],[Series Number]] &amp; "'!A1", "x-" &amp; factor_list_table[[#This Row],[Series Number]])</f>
        <v>x-420</v>
      </c>
      <c r="B60" s="63" t="s">
        <v>31</v>
      </c>
      <c r="C60" s="64" t="s">
        <v>153</v>
      </c>
      <c r="D60" s="63" t="s">
        <v>251</v>
      </c>
      <c r="E60" s="63" t="s">
        <v>327</v>
      </c>
      <c r="F60" s="63" t="s">
        <v>205</v>
      </c>
      <c r="G60" s="63" t="s">
        <v>328</v>
      </c>
      <c r="H60" s="64">
        <v>0</v>
      </c>
      <c r="I60" s="64">
        <v>420</v>
      </c>
      <c r="J60" s="64" t="s">
        <v>329</v>
      </c>
      <c r="K60" s="63" t="s">
        <v>255</v>
      </c>
      <c r="L60" s="63"/>
      <c r="M60" s="65">
        <v>45107</v>
      </c>
      <c r="N60" s="65">
        <v>45107</v>
      </c>
      <c r="O60" s="63" t="s">
        <v>160</v>
      </c>
      <c r="P60" s="63" t="s">
        <v>68</v>
      </c>
    </row>
    <row r="61" spans="1:16" ht="25" x14ac:dyDescent="0.25">
      <c r="A61" s="62" t="str">
        <f>HYPERLINK("#'x-" &amp; factor_list_table[[#This Row],[Series Number]] &amp; "'!A1", "x-" &amp; factor_list_table[[#This Row],[Series Number]])</f>
        <v>x-421</v>
      </c>
      <c r="B61" s="63" t="s">
        <v>31</v>
      </c>
      <c r="C61" s="64" t="s">
        <v>153</v>
      </c>
      <c r="D61" s="63" t="s">
        <v>314</v>
      </c>
      <c r="E61" s="63" t="s">
        <v>330</v>
      </c>
      <c r="F61" s="63" t="s">
        <v>205</v>
      </c>
      <c r="G61" s="63" t="s">
        <v>331</v>
      </c>
      <c r="H61" s="64">
        <v>0</v>
      </c>
      <c r="I61" s="64">
        <v>421</v>
      </c>
      <c r="J61" s="64" t="s">
        <v>332</v>
      </c>
      <c r="K61" s="63" t="s">
        <v>317</v>
      </c>
      <c r="L61" s="63"/>
      <c r="M61" s="65">
        <v>45107</v>
      </c>
      <c r="N61" s="65">
        <v>45107</v>
      </c>
      <c r="O61" s="63" t="s">
        <v>160</v>
      </c>
      <c r="P61" s="63" t="s">
        <v>68</v>
      </c>
    </row>
    <row r="62" spans="1:16" ht="25" x14ac:dyDescent="0.25">
      <c r="A62" s="62" t="str">
        <f>HYPERLINK("#'x-" &amp; factor_list_table[[#This Row],[Series Number]] &amp; "'!A1", "x-" &amp; factor_list_table[[#This Row],[Series Number]])</f>
        <v>x-422</v>
      </c>
      <c r="B62" s="63" t="s">
        <v>31</v>
      </c>
      <c r="C62" s="64" t="s">
        <v>153</v>
      </c>
      <c r="D62" s="63" t="s">
        <v>314</v>
      </c>
      <c r="E62" s="63" t="s">
        <v>333</v>
      </c>
      <c r="F62" s="63" t="s">
        <v>205</v>
      </c>
      <c r="G62" s="63" t="s">
        <v>331</v>
      </c>
      <c r="H62" s="64">
        <v>0</v>
      </c>
      <c r="I62" s="64">
        <v>422</v>
      </c>
      <c r="J62" s="64" t="s">
        <v>334</v>
      </c>
      <c r="K62" s="63" t="s">
        <v>320</v>
      </c>
      <c r="L62" s="63"/>
      <c r="M62" s="65">
        <v>45107</v>
      </c>
      <c r="N62" s="65">
        <v>45107</v>
      </c>
      <c r="O62" s="63" t="s">
        <v>160</v>
      </c>
      <c r="P62" s="63" t="s">
        <v>68</v>
      </c>
    </row>
    <row r="63" spans="1:16" ht="50" x14ac:dyDescent="0.25">
      <c r="A63" s="62" t="str">
        <f>HYPERLINK("#'x-" &amp; factor_list_table[[#This Row],[Series Number]] &amp; "'!A1", "x-" &amp; factor_list_table[[#This Row],[Series Number]])</f>
        <v>x-423</v>
      </c>
      <c r="B63" s="63" t="s">
        <v>31</v>
      </c>
      <c r="C63" s="64" t="s">
        <v>173</v>
      </c>
      <c r="D63" s="63" t="s">
        <v>251</v>
      </c>
      <c r="E63" s="63" t="s">
        <v>335</v>
      </c>
      <c r="F63" s="63" t="s">
        <v>205</v>
      </c>
      <c r="G63" s="63" t="s">
        <v>253</v>
      </c>
      <c r="H63" s="64">
        <v>1</v>
      </c>
      <c r="I63" s="64">
        <v>423</v>
      </c>
      <c r="J63" s="64" t="s">
        <v>336</v>
      </c>
      <c r="K63" s="63" t="s">
        <v>337</v>
      </c>
      <c r="L63" s="63"/>
      <c r="M63" s="65">
        <v>45107</v>
      </c>
      <c r="N63" s="65">
        <v>45107</v>
      </c>
      <c r="O63" s="63" t="s">
        <v>160</v>
      </c>
      <c r="P63" s="63" t="s">
        <v>68</v>
      </c>
    </row>
    <row r="64" spans="1:16" ht="37.5" x14ac:dyDescent="0.25">
      <c r="A64" s="62" t="str">
        <f>HYPERLINK("#'x-" &amp; factor_list_table[[#This Row],[Series Number]] &amp; "'!A1", "x-" &amp; factor_list_table[[#This Row],[Series Number]])</f>
        <v>x-501</v>
      </c>
      <c r="B64" s="63" t="s">
        <v>31</v>
      </c>
      <c r="C64" s="64" t="s">
        <v>173</v>
      </c>
      <c r="D64" s="63" t="s">
        <v>338</v>
      </c>
      <c r="E64" s="63" t="s">
        <v>339</v>
      </c>
      <c r="F64" s="63" t="s">
        <v>205</v>
      </c>
      <c r="G64" s="63" t="s">
        <v>263</v>
      </c>
      <c r="H64" s="64">
        <v>1</v>
      </c>
      <c r="I64" s="64">
        <v>501</v>
      </c>
      <c r="J64" s="64" t="s">
        <v>340</v>
      </c>
      <c r="K64" s="63" t="s">
        <v>341</v>
      </c>
      <c r="L64" s="63"/>
      <c r="M64" s="65">
        <v>45135</v>
      </c>
      <c r="N64" s="65">
        <v>45135</v>
      </c>
      <c r="O64" s="63" t="s">
        <v>160</v>
      </c>
      <c r="P64" s="63" t="s">
        <v>68</v>
      </c>
    </row>
    <row r="65" spans="1:16" ht="37.5" x14ac:dyDescent="0.25">
      <c r="A65" s="62" t="str">
        <f>HYPERLINK("#'x-" &amp; factor_list_table[[#This Row],[Series Number]] &amp; "'!A1", "x-" &amp; factor_list_table[[#This Row],[Series Number]])</f>
        <v>x-502</v>
      </c>
      <c r="B65" s="63" t="s">
        <v>31</v>
      </c>
      <c r="C65" s="64" t="s">
        <v>173</v>
      </c>
      <c r="D65" s="63" t="s">
        <v>338</v>
      </c>
      <c r="E65" s="63" t="s">
        <v>339</v>
      </c>
      <c r="F65" s="63" t="s">
        <v>205</v>
      </c>
      <c r="G65" s="63" t="s">
        <v>263</v>
      </c>
      <c r="H65" s="64">
        <v>2</v>
      </c>
      <c r="I65" s="64">
        <v>502</v>
      </c>
      <c r="J65" s="64" t="s">
        <v>342</v>
      </c>
      <c r="K65" s="63" t="s">
        <v>343</v>
      </c>
      <c r="L65" s="63"/>
      <c r="M65" s="65">
        <v>45135</v>
      </c>
      <c r="N65" s="65">
        <v>45135</v>
      </c>
      <c r="O65" s="63" t="s">
        <v>160</v>
      </c>
      <c r="P65" s="63" t="s">
        <v>68</v>
      </c>
    </row>
    <row r="66" spans="1:16" ht="25" x14ac:dyDescent="0.25">
      <c r="A66" s="62" t="str">
        <f>HYPERLINK("#'x-" &amp; factor_list_table[[#This Row],[Series Number]] &amp; "'!A1", "x-" &amp; factor_list_table[[#This Row],[Series Number]])</f>
        <v>x-503</v>
      </c>
      <c r="B66" s="63" t="s">
        <v>31</v>
      </c>
      <c r="C66" s="64" t="s">
        <v>153</v>
      </c>
      <c r="D66" s="63" t="s">
        <v>338</v>
      </c>
      <c r="E66" s="63" t="s">
        <v>339</v>
      </c>
      <c r="F66" s="63" t="s">
        <v>205</v>
      </c>
      <c r="G66" s="63" t="s">
        <v>263</v>
      </c>
      <c r="H66" s="64">
        <v>0</v>
      </c>
      <c r="I66" s="64">
        <v>503</v>
      </c>
      <c r="J66" s="64" t="s">
        <v>344</v>
      </c>
      <c r="K66" s="63" t="s">
        <v>345</v>
      </c>
      <c r="L66" s="63"/>
      <c r="M66" s="65">
        <v>45135</v>
      </c>
      <c r="N66" s="65">
        <v>45135</v>
      </c>
      <c r="O66" s="63" t="s">
        <v>160</v>
      </c>
      <c r="P66" s="63" t="s">
        <v>68</v>
      </c>
    </row>
    <row r="67" spans="1:16" ht="25" x14ac:dyDescent="0.25">
      <c r="A67" s="62" t="str">
        <f>HYPERLINK("#'x-" &amp; factor_list_table[[#This Row],[Series Number]] &amp; "'!A1", "x-" &amp; factor_list_table[[#This Row],[Series Number]])</f>
        <v>x-504</v>
      </c>
      <c r="B67" s="63" t="s">
        <v>31</v>
      </c>
      <c r="C67" s="64">
        <v>1995</v>
      </c>
      <c r="D67" s="63" t="s">
        <v>346</v>
      </c>
      <c r="E67" s="63" t="s">
        <v>347</v>
      </c>
      <c r="F67" s="63" t="s">
        <v>205</v>
      </c>
      <c r="G67" s="63" t="s">
        <v>263</v>
      </c>
      <c r="H67" s="64">
        <v>1</v>
      </c>
      <c r="I67" s="64">
        <v>504</v>
      </c>
      <c r="J67" s="64" t="s">
        <v>348</v>
      </c>
      <c r="K67" s="63" t="s">
        <v>349</v>
      </c>
      <c r="L67" s="63"/>
      <c r="M67" s="65">
        <v>45135</v>
      </c>
      <c r="N67" s="65">
        <v>45135</v>
      </c>
      <c r="O67" s="63" t="s">
        <v>160</v>
      </c>
      <c r="P67" s="63" t="s">
        <v>68</v>
      </c>
    </row>
    <row r="68" spans="1:16" ht="25" x14ac:dyDescent="0.25">
      <c r="A68" s="62" t="str">
        <f>HYPERLINK("#'x-" &amp; factor_list_table[[#This Row],[Series Number]] &amp; "'!A1", "x-" &amp; factor_list_table[[#This Row],[Series Number]])</f>
        <v>x-505</v>
      </c>
      <c r="B68" s="63" t="s">
        <v>31</v>
      </c>
      <c r="C68" s="64" t="s">
        <v>173</v>
      </c>
      <c r="D68" s="63" t="s">
        <v>346</v>
      </c>
      <c r="E68" s="63" t="s">
        <v>339</v>
      </c>
      <c r="F68" s="63" t="s">
        <v>205</v>
      </c>
      <c r="G68" s="63" t="s">
        <v>263</v>
      </c>
      <c r="H68" s="64">
        <v>1</v>
      </c>
      <c r="I68" s="64">
        <v>505</v>
      </c>
      <c r="J68" s="64" t="s">
        <v>350</v>
      </c>
      <c r="K68" s="63" t="s">
        <v>351</v>
      </c>
      <c r="L68" s="63"/>
      <c r="M68" s="65">
        <v>45135</v>
      </c>
      <c r="N68" s="65">
        <v>45135</v>
      </c>
      <c r="O68" s="63" t="s">
        <v>160</v>
      </c>
      <c r="P68" s="63" t="s">
        <v>68</v>
      </c>
    </row>
    <row r="69" spans="1:16" ht="25" x14ac:dyDescent="0.25">
      <c r="A69" s="62" t="str">
        <f>HYPERLINK("#'x-" &amp; factor_list_table[[#This Row],[Series Number]] &amp; "'!A1", "x-" &amp; factor_list_table[[#This Row],[Series Number]])</f>
        <v>x-601</v>
      </c>
      <c r="B69" s="63" t="s">
        <v>31</v>
      </c>
      <c r="C69" s="64" t="s">
        <v>173</v>
      </c>
      <c r="D69" s="63" t="s">
        <v>352</v>
      </c>
      <c r="E69" s="63" t="s">
        <v>353</v>
      </c>
      <c r="F69" s="63" t="s">
        <v>205</v>
      </c>
      <c r="G69" s="63" t="s">
        <v>354</v>
      </c>
      <c r="H69" s="64">
        <v>1</v>
      </c>
      <c r="I69" s="64">
        <v>601</v>
      </c>
      <c r="J69" s="64" t="s">
        <v>355</v>
      </c>
      <c r="K69" s="63" t="s">
        <v>356</v>
      </c>
      <c r="L69" s="63"/>
      <c r="M69" s="65">
        <v>45072</v>
      </c>
      <c r="N69" s="65">
        <v>45016</v>
      </c>
      <c r="O69" s="63" t="s">
        <v>160</v>
      </c>
      <c r="P69" s="63" t="s">
        <v>68</v>
      </c>
    </row>
    <row r="70" spans="1:16" ht="25" x14ac:dyDescent="0.25">
      <c r="A70" s="62" t="str">
        <f>HYPERLINK("#'x-" &amp; factor_list_table[[#This Row],[Series Number]] &amp; "'!A1", "x-" &amp; factor_list_table[[#This Row],[Series Number]])</f>
        <v>x-602</v>
      </c>
      <c r="B70" s="63" t="s">
        <v>31</v>
      </c>
      <c r="C70" s="64" t="s">
        <v>173</v>
      </c>
      <c r="D70" s="63" t="s">
        <v>352</v>
      </c>
      <c r="E70" s="63" t="s">
        <v>357</v>
      </c>
      <c r="F70" s="63" t="s">
        <v>205</v>
      </c>
      <c r="G70" s="63" t="s">
        <v>354</v>
      </c>
      <c r="H70" s="64">
        <v>1</v>
      </c>
      <c r="I70" s="64">
        <v>602</v>
      </c>
      <c r="J70" s="64" t="s">
        <v>358</v>
      </c>
      <c r="K70" s="63" t="s">
        <v>359</v>
      </c>
      <c r="L70" s="63"/>
      <c r="M70" s="65">
        <v>45072</v>
      </c>
      <c r="N70" s="65">
        <v>45016</v>
      </c>
      <c r="O70" s="63" t="s">
        <v>160</v>
      </c>
      <c r="P70" s="63" t="s">
        <v>68</v>
      </c>
    </row>
    <row r="71" spans="1:16" ht="25" x14ac:dyDescent="0.25">
      <c r="A71" s="62" t="str">
        <f>HYPERLINK("#'x-" &amp; factor_list_table[[#This Row],[Series Number]] &amp; "'!A1", "x-" &amp; factor_list_table[[#This Row],[Series Number]])</f>
        <v>x-603</v>
      </c>
      <c r="B71" s="63" t="s">
        <v>31</v>
      </c>
      <c r="C71" s="64" t="s">
        <v>153</v>
      </c>
      <c r="D71" s="63" t="s">
        <v>352</v>
      </c>
      <c r="E71" s="63" t="s">
        <v>353</v>
      </c>
      <c r="F71" s="63" t="s">
        <v>205</v>
      </c>
      <c r="G71" s="63" t="s">
        <v>354</v>
      </c>
      <c r="H71" s="64">
        <v>0</v>
      </c>
      <c r="I71" s="64">
        <v>603</v>
      </c>
      <c r="J71" s="64" t="s">
        <v>360</v>
      </c>
      <c r="K71" s="63" t="s">
        <v>356</v>
      </c>
      <c r="L71" s="63"/>
      <c r="M71" s="65">
        <v>45072</v>
      </c>
      <c r="N71" s="65">
        <v>45016</v>
      </c>
      <c r="O71" s="63" t="s">
        <v>160</v>
      </c>
      <c r="P71" s="63" t="s">
        <v>68</v>
      </c>
    </row>
    <row r="72" spans="1:16" ht="25" x14ac:dyDescent="0.25">
      <c r="A72" s="62" t="str">
        <f>HYPERLINK("#'x-" &amp; factor_list_table[[#This Row],[Series Number]] &amp; "'!A1", "x-" &amp; factor_list_table[[#This Row],[Series Number]])</f>
        <v>x-604</v>
      </c>
      <c r="B72" s="63" t="s">
        <v>31</v>
      </c>
      <c r="C72" s="64" t="s">
        <v>153</v>
      </c>
      <c r="D72" s="63" t="s">
        <v>352</v>
      </c>
      <c r="E72" s="63" t="s">
        <v>357</v>
      </c>
      <c r="F72" s="63" t="s">
        <v>205</v>
      </c>
      <c r="G72" s="63" t="s">
        <v>354</v>
      </c>
      <c r="H72" s="64">
        <v>0</v>
      </c>
      <c r="I72" s="64">
        <v>604</v>
      </c>
      <c r="J72" s="64" t="s">
        <v>361</v>
      </c>
      <c r="K72" s="63" t="s">
        <v>359</v>
      </c>
      <c r="L72" s="63"/>
      <c r="M72" s="65">
        <v>45072</v>
      </c>
      <c r="N72" s="65">
        <v>45016</v>
      </c>
      <c r="O72" s="63" t="s">
        <v>160</v>
      </c>
      <c r="P72" s="63" t="s">
        <v>68</v>
      </c>
    </row>
    <row r="73" spans="1:16" ht="25" x14ac:dyDescent="0.25">
      <c r="A73" s="62" t="str">
        <f>HYPERLINK("#'x-" &amp; factor_list_table[[#This Row],[Series Number]] &amp; "'!A1", "x-" &amp; factor_list_table[[#This Row],[Series Number]])</f>
        <v>x-605</v>
      </c>
      <c r="B73" s="63" t="s">
        <v>31</v>
      </c>
      <c r="C73" s="64" t="s">
        <v>173</v>
      </c>
      <c r="D73" s="63" t="s">
        <v>362</v>
      </c>
      <c r="E73" s="63" t="s">
        <v>363</v>
      </c>
      <c r="F73" s="63" t="s">
        <v>205</v>
      </c>
      <c r="G73" s="63" t="s">
        <v>354</v>
      </c>
      <c r="H73" s="64">
        <v>0</v>
      </c>
      <c r="I73" s="64">
        <v>605</v>
      </c>
      <c r="J73" s="64" t="s">
        <v>364</v>
      </c>
      <c r="K73" s="63" t="s">
        <v>365</v>
      </c>
      <c r="L73" s="63"/>
      <c r="M73" s="65">
        <v>45072</v>
      </c>
      <c r="N73" s="65">
        <v>45016</v>
      </c>
      <c r="O73" s="63" t="s">
        <v>366</v>
      </c>
      <c r="P73" s="63" t="s">
        <v>68</v>
      </c>
    </row>
    <row r="74" spans="1:16" ht="25" x14ac:dyDescent="0.25">
      <c r="A74" s="62" t="str">
        <f>HYPERLINK("#'x-" &amp; factor_list_table[[#This Row],[Series Number]] &amp; "'!A1", "x-" &amp; factor_list_table[[#This Row],[Series Number]])</f>
        <v>x-606</v>
      </c>
      <c r="B74" s="63" t="s">
        <v>31</v>
      </c>
      <c r="C74" s="64" t="s">
        <v>153</v>
      </c>
      <c r="D74" s="63" t="s">
        <v>362</v>
      </c>
      <c r="E74" s="63" t="s">
        <v>363</v>
      </c>
      <c r="F74" s="63" t="s">
        <v>205</v>
      </c>
      <c r="G74" s="63" t="s">
        <v>354</v>
      </c>
      <c r="H74" s="64">
        <v>0</v>
      </c>
      <c r="I74" s="64">
        <v>606</v>
      </c>
      <c r="J74" s="64" t="s">
        <v>367</v>
      </c>
      <c r="K74" s="63" t="s">
        <v>365</v>
      </c>
      <c r="L74" s="63"/>
      <c r="M74" s="65">
        <v>45072</v>
      </c>
      <c r="N74" s="65">
        <v>45016</v>
      </c>
      <c r="O74" s="63" t="s">
        <v>366</v>
      </c>
      <c r="P74" s="63" t="s">
        <v>68</v>
      </c>
    </row>
    <row r="75" spans="1:16" ht="37.5" x14ac:dyDescent="0.25">
      <c r="A75" s="62" t="str">
        <f>HYPERLINK("#'x-" &amp; factor_list_table[[#This Row],[Series Number]] &amp; "'!A1", "x-" &amp; factor_list_table[[#This Row],[Series Number]])</f>
        <v>x-703</v>
      </c>
      <c r="B75" s="63" t="s">
        <v>31</v>
      </c>
      <c r="C75" s="64" t="s">
        <v>153</v>
      </c>
      <c r="D75" s="63" t="s">
        <v>368</v>
      </c>
      <c r="E75" s="63" t="s">
        <v>369</v>
      </c>
      <c r="F75" s="63" t="s">
        <v>205</v>
      </c>
      <c r="G75" s="63" t="s">
        <v>370</v>
      </c>
      <c r="H75" s="64">
        <v>0</v>
      </c>
      <c r="I75" s="64">
        <v>703</v>
      </c>
      <c r="J75" s="64" t="s">
        <v>371</v>
      </c>
      <c r="K75" s="63" t="s">
        <v>372</v>
      </c>
      <c r="L75" s="63"/>
      <c r="M75" s="65">
        <v>45202</v>
      </c>
      <c r="N75" s="65">
        <v>45383</v>
      </c>
      <c r="O75" s="63" t="s">
        <v>160</v>
      </c>
      <c r="P75" s="63" t="s">
        <v>68</v>
      </c>
    </row>
    <row r="76" spans="1:16" ht="50" x14ac:dyDescent="0.25">
      <c r="A76" s="62" t="str">
        <f>HYPERLINK("#'x-" &amp; factor_list_table[[#This Row],[Series Number]] &amp; "'!A1", "x-" &amp; factor_list_table[[#This Row],[Series Number]])</f>
        <v>x-704</v>
      </c>
      <c r="B76" s="63" t="s">
        <v>31</v>
      </c>
      <c r="C76" s="64" t="s">
        <v>173</v>
      </c>
      <c r="D76" s="63" t="s">
        <v>368</v>
      </c>
      <c r="E76" s="63" t="s">
        <v>373</v>
      </c>
      <c r="F76" s="63" t="s">
        <v>205</v>
      </c>
      <c r="G76" s="63" t="s">
        <v>374</v>
      </c>
      <c r="H76" s="64">
        <v>1</v>
      </c>
      <c r="I76" s="64">
        <v>704</v>
      </c>
      <c r="J76" s="64" t="s">
        <v>375</v>
      </c>
      <c r="K76" s="63" t="s">
        <v>376</v>
      </c>
      <c r="L76" s="63"/>
      <c r="M76" s="65">
        <v>45202</v>
      </c>
      <c r="N76" s="65">
        <v>45383</v>
      </c>
      <c r="O76" s="63" t="s">
        <v>160</v>
      </c>
      <c r="P76" s="63" t="s">
        <v>68</v>
      </c>
    </row>
    <row r="77" spans="1:16" ht="50" x14ac:dyDescent="0.25">
      <c r="A77" s="62" t="str">
        <f>HYPERLINK("#'x-" &amp; factor_list_table[[#This Row],[Series Number]] &amp; "'!A1", "x-" &amp; factor_list_table[[#This Row],[Series Number]])</f>
        <v>x-705</v>
      </c>
      <c r="B77" s="63" t="s">
        <v>31</v>
      </c>
      <c r="C77" s="64" t="s">
        <v>173</v>
      </c>
      <c r="D77" s="63" t="s">
        <v>368</v>
      </c>
      <c r="E77" s="63" t="s">
        <v>377</v>
      </c>
      <c r="F77" s="63" t="s">
        <v>205</v>
      </c>
      <c r="G77" s="63" t="s">
        <v>374</v>
      </c>
      <c r="H77" s="64">
        <v>1</v>
      </c>
      <c r="I77" s="64">
        <v>705</v>
      </c>
      <c r="J77" s="64" t="s">
        <v>378</v>
      </c>
      <c r="K77" s="63" t="s">
        <v>379</v>
      </c>
      <c r="L77" s="63"/>
      <c r="M77" s="65">
        <v>45202</v>
      </c>
      <c r="N77" s="65">
        <v>45383</v>
      </c>
      <c r="O77" s="63" t="s">
        <v>160</v>
      </c>
      <c r="P77" s="63" t="s">
        <v>68</v>
      </c>
    </row>
    <row r="78" spans="1:16" ht="50" x14ac:dyDescent="0.25">
      <c r="A78" s="62" t="str">
        <f>HYPERLINK("#'x-" &amp; factor_list_table[[#This Row],[Series Number]] &amp; "'!A1", "x-" &amp; factor_list_table[[#This Row],[Series Number]])</f>
        <v>x-706</v>
      </c>
      <c r="B78" s="63" t="s">
        <v>31</v>
      </c>
      <c r="C78" s="64" t="s">
        <v>173</v>
      </c>
      <c r="D78" s="63" t="s">
        <v>368</v>
      </c>
      <c r="E78" s="63" t="s">
        <v>380</v>
      </c>
      <c r="F78" s="63" t="s">
        <v>205</v>
      </c>
      <c r="G78" s="63" t="s">
        <v>374</v>
      </c>
      <c r="H78" s="64">
        <v>1</v>
      </c>
      <c r="I78" s="64">
        <v>706</v>
      </c>
      <c r="J78" s="64" t="s">
        <v>381</v>
      </c>
      <c r="K78" s="63" t="s">
        <v>382</v>
      </c>
      <c r="L78" s="63"/>
      <c r="M78" s="65">
        <v>45202</v>
      </c>
      <c r="N78" s="65">
        <v>45383</v>
      </c>
      <c r="O78" s="63" t="s">
        <v>160</v>
      </c>
      <c r="P78" s="63" t="s">
        <v>68</v>
      </c>
    </row>
    <row r="79" spans="1:16" ht="50" x14ac:dyDescent="0.25">
      <c r="A79" s="62" t="str">
        <f>HYPERLINK("#'x-" &amp; factor_list_table[[#This Row],[Series Number]] &amp; "'!A1", "x-" &amp; factor_list_table[[#This Row],[Series Number]])</f>
        <v>x-707</v>
      </c>
      <c r="B79" s="63" t="s">
        <v>31</v>
      </c>
      <c r="C79" s="64" t="s">
        <v>173</v>
      </c>
      <c r="D79" s="63" t="s">
        <v>368</v>
      </c>
      <c r="E79" s="63" t="s">
        <v>383</v>
      </c>
      <c r="F79" s="63" t="s">
        <v>205</v>
      </c>
      <c r="G79" s="63" t="s">
        <v>374</v>
      </c>
      <c r="H79" s="64">
        <v>1</v>
      </c>
      <c r="I79" s="64">
        <v>707</v>
      </c>
      <c r="J79" s="64" t="s">
        <v>384</v>
      </c>
      <c r="K79" s="63" t="s">
        <v>385</v>
      </c>
      <c r="L79" s="63"/>
      <c r="M79" s="65">
        <v>45202</v>
      </c>
      <c r="N79" s="65">
        <v>45383</v>
      </c>
      <c r="O79" s="63" t="s">
        <v>160</v>
      </c>
      <c r="P79" s="63" t="s">
        <v>68</v>
      </c>
    </row>
    <row r="80" spans="1:16" ht="50" x14ac:dyDescent="0.25">
      <c r="A80" s="62" t="str">
        <f>HYPERLINK("#'x-" &amp; factor_list_table[[#This Row],[Series Number]] &amp; "'!A1", "x-" &amp; factor_list_table[[#This Row],[Series Number]])</f>
        <v>x-708</v>
      </c>
      <c r="B80" s="63" t="s">
        <v>31</v>
      </c>
      <c r="C80" s="64" t="s">
        <v>173</v>
      </c>
      <c r="D80" s="63" t="s">
        <v>368</v>
      </c>
      <c r="E80" s="63" t="s">
        <v>386</v>
      </c>
      <c r="F80" s="63" t="s">
        <v>205</v>
      </c>
      <c r="G80" s="63" t="s">
        <v>374</v>
      </c>
      <c r="H80" s="64">
        <v>1</v>
      </c>
      <c r="I80" s="64">
        <v>708</v>
      </c>
      <c r="J80" s="64" t="s">
        <v>387</v>
      </c>
      <c r="K80" s="63" t="s">
        <v>388</v>
      </c>
      <c r="L80" s="63"/>
      <c r="M80" s="65">
        <v>45202</v>
      </c>
      <c r="N80" s="65">
        <v>45383</v>
      </c>
      <c r="O80" s="63" t="s">
        <v>160</v>
      </c>
      <c r="P80" s="63" t="s">
        <v>68</v>
      </c>
    </row>
    <row r="81" spans="1:16" ht="50" x14ac:dyDescent="0.25">
      <c r="A81" s="62" t="str">
        <f>HYPERLINK("#'x-" &amp; factor_list_table[[#This Row],[Series Number]] &amp; "'!A1", "x-" &amp; factor_list_table[[#This Row],[Series Number]])</f>
        <v>x-709</v>
      </c>
      <c r="B81" s="63" t="s">
        <v>31</v>
      </c>
      <c r="C81" s="64" t="s">
        <v>173</v>
      </c>
      <c r="D81" s="63" t="s">
        <v>368</v>
      </c>
      <c r="E81" s="63" t="s">
        <v>389</v>
      </c>
      <c r="F81" s="63" t="s">
        <v>205</v>
      </c>
      <c r="G81" s="63" t="s">
        <v>374</v>
      </c>
      <c r="H81" s="64">
        <v>1</v>
      </c>
      <c r="I81" s="64">
        <v>709</v>
      </c>
      <c r="J81" s="64" t="s">
        <v>390</v>
      </c>
      <c r="K81" s="63" t="s">
        <v>391</v>
      </c>
      <c r="L81" s="63"/>
      <c r="M81" s="65">
        <v>45202</v>
      </c>
      <c r="N81" s="65">
        <v>45383</v>
      </c>
      <c r="O81" s="63" t="s">
        <v>160</v>
      </c>
      <c r="P81" s="63" t="s">
        <v>68</v>
      </c>
    </row>
    <row r="82" spans="1:16" ht="50" x14ac:dyDescent="0.25">
      <c r="A82" s="62" t="str">
        <f>HYPERLINK("#'x-" &amp; factor_list_table[[#This Row],[Series Number]] &amp; "'!A1", "x-" &amp; factor_list_table[[#This Row],[Series Number]])</f>
        <v>x-710</v>
      </c>
      <c r="B82" s="63" t="s">
        <v>31</v>
      </c>
      <c r="C82" s="64" t="s">
        <v>173</v>
      </c>
      <c r="D82" s="63" t="s">
        <v>368</v>
      </c>
      <c r="E82" s="63" t="s">
        <v>392</v>
      </c>
      <c r="F82" s="63" t="s">
        <v>205</v>
      </c>
      <c r="G82" s="63" t="s">
        <v>374</v>
      </c>
      <c r="H82" s="64">
        <v>1</v>
      </c>
      <c r="I82" s="64">
        <v>710</v>
      </c>
      <c r="J82" s="64" t="s">
        <v>393</v>
      </c>
      <c r="K82" s="63" t="s">
        <v>394</v>
      </c>
      <c r="L82" s="63"/>
      <c r="M82" s="65">
        <v>45202</v>
      </c>
      <c r="N82" s="65">
        <v>45383</v>
      </c>
      <c r="O82" s="63" t="s">
        <v>160</v>
      </c>
      <c r="P82" s="63" t="s">
        <v>68</v>
      </c>
    </row>
    <row r="83" spans="1:16" ht="50" x14ac:dyDescent="0.25">
      <c r="A83" s="62" t="str">
        <f>HYPERLINK("#'x-" &amp; factor_list_table[[#This Row],[Series Number]] &amp; "'!A1", "x-" &amp; factor_list_table[[#This Row],[Series Number]])</f>
        <v>x-711</v>
      </c>
      <c r="B83" s="63" t="s">
        <v>31</v>
      </c>
      <c r="C83" s="64" t="s">
        <v>173</v>
      </c>
      <c r="D83" s="63" t="s">
        <v>368</v>
      </c>
      <c r="E83" s="63" t="s">
        <v>395</v>
      </c>
      <c r="F83" s="63" t="s">
        <v>205</v>
      </c>
      <c r="G83" s="63" t="s">
        <v>374</v>
      </c>
      <c r="H83" s="64">
        <v>1</v>
      </c>
      <c r="I83" s="64">
        <v>711</v>
      </c>
      <c r="J83" s="64" t="s">
        <v>396</v>
      </c>
      <c r="K83" s="63" t="s">
        <v>397</v>
      </c>
      <c r="L83" s="63"/>
      <c r="M83" s="65">
        <v>45202</v>
      </c>
      <c r="N83" s="65">
        <v>45383</v>
      </c>
      <c r="O83" s="63" t="s">
        <v>160</v>
      </c>
      <c r="P83" s="63" t="s">
        <v>68</v>
      </c>
    </row>
    <row r="84" spans="1:16" ht="25" x14ac:dyDescent="0.25">
      <c r="A84" s="62" t="str">
        <f>HYPERLINK("#'x-" &amp; factor_list_table[[#This Row],[Series Number]] &amp; "'!A1", "x-" &amp; factor_list_table[[#This Row],[Series Number]])</f>
        <v>x-712</v>
      </c>
      <c r="B84" s="63" t="s">
        <v>31</v>
      </c>
      <c r="C84" s="64" t="s">
        <v>153</v>
      </c>
      <c r="D84" s="63" t="s">
        <v>368</v>
      </c>
      <c r="E84" s="63" t="s">
        <v>398</v>
      </c>
      <c r="F84" s="63" t="s">
        <v>205</v>
      </c>
      <c r="G84" s="63" t="s">
        <v>374</v>
      </c>
      <c r="H84" s="64">
        <v>0</v>
      </c>
      <c r="I84" s="64">
        <v>712</v>
      </c>
      <c r="J84" s="64" t="s">
        <v>399</v>
      </c>
      <c r="K84" s="63" t="s">
        <v>400</v>
      </c>
      <c r="L84" s="63"/>
      <c r="M84" s="65">
        <v>45202</v>
      </c>
      <c r="N84" s="65">
        <v>45383</v>
      </c>
      <c r="O84" s="63" t="s">
        <v>160</v>
      </c>
      <c r="P84" s="63" t="s">
        <v>68</v>
      </c>
    </row>
    <row r="85" spans="1:16" ht="25" x14ac:dyDescent="0.25">
      <c r="A85" s="62" t="str">
        <f>HYPERLINK("#'x-" &amp; factor_list_table[[#This Row],[Series Number]] &amp; "'!A1", "x-" &amp; factor_list_table[[#This Row],[Series Number]])</f>
        <v>x-713</v>
      </c>
      <c r="B85" s="63" t="s">
        <v>31</v>
      </c>
      <c r="C85" s="64" t="s">
        <v>153</v>
      </c>
      <c r="D85" s="63" t="s">
        <v>368</v>
      </c>
      <c r="E85" s="63" t="s">
        <v>401</v>
      </c>
      <c r="F85" s="63" t="s">
        <v>205</v>
      </c>
      <c r="G85" s="63" t="s">
        <v>374</v>
      </c>
      <c r="H85" s="64">
        <v>0</v>
      </c>
      <c r="I85" s="64">
        <v>713</v>
      </c>
      <c r="J85" s="64" t="s">
        <v>402</v>
      </c>
      <c r="K85" s="63" t="s">
        <v>403</v>
      </c>
      <c r="L85" s="63"/>
      <c r="M85" s="65">
        <v>45202</v>
      </c>
      <c r="N85" s="65">
        <v>45383</v>
      </c>
      <c r="O85" s="63" t="s">
        <v>160</v>
      </c>
      <c r="P85" s="63" t="s">
        <v>68</v>
      </c>
    </row>
    <row r="86" spans="1:16" ht="25" x14ac:dyDescent="0.25">
      <c r="A86" s="62" t="str">
        <f>HYPERLINK("#'x-" &amp; factor_list_table[[#This Row],[Series Number]] &amp; "'!A1", "x-" &amp; factor_list_table[[#This Row],[Series Number]])</f>
        <v>x-714</v>
      </c>
      <c r="B86" s="63" t="s">
        <v>31</v>
      </c>
      <c r="C86" s="64" t="s">
        <v>153</v>
      </c>
      <c r="D86" s="63" t="s">
        <v>368</v>
      </c>
      <c r="E86" s="63" t="s">
        <v>404</v>
      </c>
      <c r="F86" s="63" t="s">
        <v>205</v>
      </c>
      <c r="G86" s="63" t="s">
        <v>374</v>
      </c>
      <c r="H86" s="64">
        <v>0</v>
      </c>
      <c r="I86" s="64">
        <v>714</v>
      </c>
      <c r="J86" s="64" t="s">
        <v>405</v>
      </c>
      <c r="K86" s="63" t="s">
        <v>406</v>
      </c>
      <c r="L86" s="63"/>
      <c r="M86" s="65">
        <v>45202</v>
      </c>
      <c r="N86" s="65">
        <v>45383</v>
      </c>
      <c r="O86" s="63" t="s">
        <v>160</v>
      </c>
      <c r="P86" s="63" t="s">
        <v>68</v>
      </c>
    </row>
    <row r="87" spans="1:16" ht="25" x14ac:dyDescent="0.25">
      <c r="A87" s="62" t="str">
        <f>HYPERLINK("#'x-" &amp; factor_list_table[[#This Row],[Series Number]] &amp; "'!A1", "x-" &amp; factor_list_table[[#This Row],[Series Number]])</f>
        <v>x-715</v>
      </c>
      <c r="B87" s="63" t="s">
        <v>31</v>
      </c>
      <c r="C87" s="64" t="s">
        <v>153</v>
      </c>
      <c r="D87" s="63" t="s">
        <v>368</v>
      </c>
      <c r="E87" s="63" t="s">
        <v>407</v>
      </c>
      <c r="F87" s="63" t="s">
        <v>205</v>
      </c>
      <c r="G87" s="63" t="s">
        <v>374</v>
      </c>
      <c r="H87" s="64">
        <v>0</v>
      </c>
      <c r="I87" s="64">
        <v>715</v>
      </c>
      <c r="J87" s="64" t="s">
        <v>408</v>
      </c>
      <c r="K87" s="63" t="s">
        <v>409</v>
      </c>
      <c r="L87" s="63"/>
      <c r="M87" s="65">
        <v>45202</v>
      </c>
      <c r="N87" s="65">
        <v>45383</v>
      </c>
      <c r="O87" s="63" t="s">
        <v>160</v>
      </c>
      <c r="P87" s="63" t="s">
        <v>68</v>
      </c>
    </row>
    <row r="88" spans="1:16" ht="37.5" x14ac:dyDescent="0.25">
      <c r="A88" s="62" t="str">
        <f>HYPERLINK("#'x-" &amp; factor_list_table[[#This Row],[Series Number]] &amp; "'!A1", "x-" &amp; factor_list_table[[#This Row],[Series Number]])</f>
        <v>x-716</v>
      </c>
      <c r="B88" s="63" t="s">
        <v>31</v>
      </c>
      <c r="C88" s="64" t="s">
        <v>153</v>
      </c>
      <c r="D88" s="63" t="s">
        <v>368</v>
      </c>
      <c r="E88" s="63" t="s">
        <v>410</v>
      </c>
      <c r="F88" s="63" t="s">
        <v>205</v>
      </c>
      <c r="G88" s="63" t="s">
        <v>374</v>
      </c>
      <c r="H88" s="64">
        <v>0</v>
      </c>
      <c r="I88" s="64">
        <v>716</v>
      </c>
      <c r="J88" s="64" t="s">
        <v>411</v>
      </c>
      <c r="K88" s="63" t="s">
        <v>412</v>
      </c>
      <c r="L88" s="63"/>
      <c r="M88" s="65">
        <v>45202</v>
      </c>
      <c r="N88" s="65">
        <v>45383</v>
      </c>
      <c r="O88" s="63" t="s">
        <v>160</v>
      </c>
      <c r="P88" s="63" t="s">
        <v>68</v>
      </c>
    </row>
    <row r="89" spans="1:16" ht="37.5" x14ac:dyDescent="0.25">
      <c r="A89" s="62" t="str">
        <f>HYPERLINK("#'x-" &amp; factor_list_table[[#This Row],[Series Number]] &amp; "'!A1", "x-" &amp; factor_list_table[[#This Row],[Series Number]])</f>
        <v>x-717</v>
      </c>
      <c r="B89" s="63" t="s">
        <v>31</v>
      </c>
      <c r="C89" s="64" t="s">
        <v>153</v>
      </c>
      <c r="D89" s="63" t="s">
        <v>368</v>
      </c>
      <c r="E89" s="63" t="s">
        <v>413</v>
      </c>
      <c r="F89" s="63" t="s">
        <v>205</v>
      </c>
      <c r="G89" s="63" t="s">
        <v>374</v>
      </c>
      <c r="H89" s="64">
        <v>0</v>
      </c>
      <c r="I89" s="64">
        <v>717</v>
      </c>
      <c r="J89" s="64" t="s">
        <v>414</v>
      </c>
      <c r="K89" s="63" t="s">
        <v>415</v>
      </c>
      <c r="L89" s="63"/>
      <c r="M89" s="65">
        <v>45202</v>
      </c>
      <c r="N89" s="65">
        <v>45383</v>
      </c>
      <c r="O89" s="63" t="s">
        <v>160</v>
      </c>
      <c r="P89" s="63" t="s">
        <v>68</v>
      </c>
    </row>
    <row r="90" spans="1:16" ht="37.5" x14ac:dyDescent="0.25">
      <c r="A90" s="62" t="str">
        <f>HYPERLINK("#'x-" &amp; factor_list_table[[#This Row],[Series Number]] &amp; "'!A1", "x-" &amp; factor_list_table[[#This Row],[Series Number]])</f>
        <v>x-718</v>
      </c>
      <c r="B90" s="63" t="s">
        <v>31</v>
      </c>
      <c r="C90" s="64" t="s">
        <v>153</v>
      </c>
      <c r="D90" s="63" t="s">
        <v>368</v>
      </c>
      <c r="E90" s="63" t="s">
        <v>416</v>
      </c>
      <c r="F90" s="63" t="s">
        <v>205</v>
      </c>
      <c r="G90" s="63" t="s">
        <v>374</v>
      </c>
      <c r="H90" s="64">
        <v>0</v>
      </c>
      <c r="I90" s="64">
        <v>718</v>
      </c>
      <c r="J90" s="64" t="s">
        <v>417</v>
      </c>
      <c r="K90" s="63" t="s">
        <v>418</v>
      </c>
      <c r="L90" s="63"/>
      <c r="M90" s="65">
        <v>45202</v>
      </c>
      <c r="N90" s="65">
        <v>45383</v>
      </c>
      <c r="O90" s="63" t="s">
        <v>160</v>
      </c>
      <c r="P90" s="63" t="s">
        <v>68</v>
      </c>
    </row>
    <row r="91" spans="1:16" ht="37.5" x14ac:dyDescent="0.25">
      <c r="A91" s="62" t="str">
        <f>HYPERLINK("#'x-" &amp; factor_list_table[[#This Row],[Series Number]] &amp; "'!A1", "x-" &amp; factor_list_table[[#This Row],[Series Number]])</f>
        <v>x-719</v>
      </c>
      <c r="B91" s="63" t="s">
        <v>31</v>
      </c>
      <c r="C91" s="64" t="s">
        <v>153</v>
      </c>
      <c r="D91" s="63" t="s">
        <v>368</v>
      </c>
      <c r="E91" s="63" t="s">
        <v>419</v>
      </c>
      <c r="F91" s="63" t="s">
        <v>205</v>
      </c>
      <c r="G91" s="63" t="s">
        <v>374</v>
      </c>
      <c r="H91" s="64">
        <v>0</v>
      </c>
      <c r="I91" s="64">
        <v>719</v>
      </c>
      <c r="J91" s="64" t="s">
        <v>420</v>
      </c>
      <c r="K91" s="63" t="s">
        <v>421</v>
      </c>
      <c r="L91" s="63"/>
      <c r="M91" s="65">
        <v>45202</v>
      </c>
      <c r="N91" s="65">
        <v>45383</v>
      </c>
      <c r="O91" s="63" t="s">
        <v>160</v>
      </c>
      <c r="P91" s="63" t="s">
        <v>68</v>
      </c>
    </row>
    <row r="92" spans="1:16" ht="25" x14ac:dyDescent="0.25">
      <c r="A92" s="62" t="str">
        <f>HYPERLINK("#'x-" &amp; factor_list_table[[#This Row],[Series Number]] &amp; "'!A1", "x-" &amp; factor_list_table[[#This Row],[Series Number]])</f>
        <v>x-720</v>
      </c>
      <c r="B92" s="63" t="s">
        <v>31</v>
      </c>
      <c r="C92" s="64" t="s">
        <v>173</v>
      </c>
      <c r="D92" s="63" t="s">
        <v>422</v>
      </c>
      <c r="E92" s="63" t="s">
        <v>423</v>
      </c>
      <c r="F92" s="63" t="s">
        <v>205</v>
      </c>
      <c r="G92" s="63" t="s">
        <v>424</v>
      </c>
      <c r="H92" s="64">
        <v>1</v>
      </c>
      <c r="I92" s="64">
        <v>720</v>
      </c>
      <c r="J92" s="64" t="s">
        <v>425</v>
      </c>
      <c r="K92" s="63" t="s">
        <v>426</v>
      </c>
      <c r="L92" s="63"/>
      <c r="M92" s="65">
        <v>45202</v>
      </c>
      <c r="N92" s="65">
        <v>45202</v>
      </c>
      <c r="O92" s="63" t="s">
        <v>160</v>
      </c>
      <c r="P92" s="63" t="s">
        <v>68</v>
      </c>
    </row>
    <row r="93" spans="1:16" ht="25" x14ac:dyDescent="0.25">
      <c r="A93" s="62" t="str">
        <f>HYPERLINK("#'x-" &amp; factor_list_table[[#This Row],[Series Number]] &amp; "'!A1", "x-" &amp; factor_list_table[[#This Row],[Series Number]])</f>
        <v>x-721</v>
      </c>
      <c r="B93" s="63" t="s">
        <v>31</v>
      </c>
      <c r="C93" s="64" t="s">
        <v>173</v>
      </c>
      <c r="D93" s="63" t="s">
        <v>422</v>
      </c>
      <c r="E93" s="63" t="s">
        <v>423</v>
      </c>
      <c r="F93" s="63" t="s">
        <v>205</v>
      </c>
      <c r="G93" s="63" t="s">
        <v>424</v>
      </c>
      <c r="H93" s="64">
        <v>1</v>
      </c>
      <c r="I93" s="64">
        <v>721</v>
      </c>
      <c r="J93" s="64" t="s">
        <v>427</v>
      </c>
      <c r="K93" s="63" t="s">
        <v>428</v>
      </c>
      <c r="L93" s="63"/>
      <c r="M93" s="65">
        <v>45202</v>
      </c>
      <c r="N93" s="65">
        <v>45202</v>
      </c>
      <c r="O93" s="63" t="s">
        <v>160</v>
      </c>
      <c r="P93" s="63" t="s">
        <v>68</v>
      </c>
    </row>
    <row r="94" spans="1:16" ht="25" x14ac:dyDescent="0.25">
      <c r="A94" s="62" t="str">
        <f>HYPERLINK("#'x-" &amp; factor_list_table[[#This Row],[Series Number]] &amp; "'!A1", "x-" &amp; factor_list_table[[#This Row],[Series Number]])</f>
        <v>x-722</v>
      </c>
      <c r="B94" s="63" t="s">
        <v>31</v>
      </c>
      <c r="C94" s="64" t="s">
        <v>153</v>
      </c>
      <c r="D94" s="63" t="s">
        <v>422</v>
      </c>
      <c r="E94" s="63" t="s">
        <v>429</v>
      </c>
      <c r="F94" s="63" t="s">
        <v>205</v>
      </c>
      <c r="G94" s="63" t="s">
        <v>424</v>
      </c>
      <c r="H94" s="64">
        <v>0</v>
      </c>
      <c r="I94" s="64">
        <v>722</v>
      </c>
      <c r="J94" s="64" t="s">
        <v>430</v>
      </c>
      <c r="K94" s="63" t="s">
        <v>431</v>
      </c>
      <c r="L94" s="63"/>
      <c r="M94" s="65">
        <v>45202</v>
      </c>
      <c r="N94" s="65">
        <v>45202</v>
      </c>
      <c r="O94" s="63" t="s">
        <v>160</v>
      </c>
      <c r="P94" s="63" t="s">
        <v>68</v>
      </c>
    </row>
    <row r="95" spans="1:16" ht="50" x14ac:dyDescent="0.25">
      <c r="A95" s="62" t="str">
        <f>HYPERLINK("#'x-" &amp; factor_list_table[[#This Row],[Series Number]] &amp; "'!A1", "x-" &amp; factor_list_table[[#This Row],[Series Number]])</f>
        <v>x-724</v>
      </c>
      <c r="B95" s="63" t="s">
        <v>31</v>
      </c>
      <c r="C95" s="64" t="s">
        <v>153</v>
      </c>
      <c r="D95" s="63" t="s">
        <v>432</v>
      </c>
      <c r="E95" s="63" t="s">
        <v>433</v>
      </c>
      <c r="F95" s="63" t="s">
        <v>205</v>
      </c>
      <c r="G95" s="63" t="s">
        <v>434</v>
      </c>
      <c r="H95" s="64">
        <v>0</v>
      </c>
      <c r="I95" s="64">
        <v>724</v>
      </c>
      <c r="J95" s="64" t="s">
        <v>435</v>
      </c>
      <c r="K95" s="63" t="s">
        <v>436</v>
      </c>
      <c r="L95" s="63"/>
      <c r="M95" s="65">
        <v>45202</v>
      </c>
      <c r="N95" s="65">
        <v>45383</v>
      </c>
      <c r="O95" s="63" t="s">
        <v>160</v>
      </c>
      <c r="P95" s="63" t="s">
        <v>68</v>
      </c>
    </row>
    <row r="96" spans="1:16" ht="25" x14ac:dyDescent="0.25">
      <c r="A96" s="62" t="str">
        <f>HYPERLINK("#'x-" &amp; factor_list_table[[#This Row],[Series Number]] &amp; "'!A1", "x-" &amp; factor_list_table[[#This Row],[Series Number]])</f>
        <v>x-801</v>
      </c>
      <c r="B96" s="63" t="s">
        <v>31</v>
      </c>
      <c r="C96" s="64" t="s">
        <v>173</v>
      </c>
      <c r="D96" s="63" t="s">
        <v>437</v>
      </c>
      <c r="E96" s="63" t="s">
        <v>438</v>
      </c>
      <c r="F96" s="63" t="s">
        <v>205</v>
      </c>
      <c r="G96" s="63" t="s">
        <v>354</v>
      </c>
      <c r="H96" s="64">
        <v>1</v>
      </c>
      <c r="I96" s="64">
        <v>801</v>
      </c>
      <c r="J96" s="64" t="s">
        <v>439</v>
      </c>
      <c r="K96" s="63" t="s">
        <v>440</v>
      </c>
      <c r="L96" s="63"/>
      <c r="M96" s="65">
        <v>45135</v>
      </c>
      <c r="N96" s="65">
        <v>45170</v>
      </c>
      <c r="O96" s="63" t="s">
        <v>160</v>
      </c>
      <c r="P96" s="63" t="s">
        <v>68</v>
      </c>
    </row>
    <row r="97" spans="1:16" ht="25" x14ac:dyDescent="0.25">
      <c r="A97" s="62" t="str">
        <f>HYPERLINK("#'x-" &amp; factor_list_table[[#This Row],[Series Number]] &amp; "'!A1", "x-" &amp; factor_list_table[[#This Row],[Series Number]])</f>
        <v>x-802</v>
      </c>
      <c r="B97" s="63" t="s">
        <v>31</v>
      </c>
      <c r="C97" s="64" t="s">
        <v>173</v>
      </c>
      <c r="D97" s="63" t="s">
        <v>437</v>
      </c>
      <c r="E97" s="63" t="s">
        <v>441</v>
      </c>
      <c r="F97" s="63" t="s">
        <v>205</v>
      </c>
      <c r="G97" s="63" t="s">
        <v>354</v>
      </c>
      <c r="H97" s="64">
        <v>1</v>
      </c>
      <c r="I97" s="64">
        <v>802</v>
      </c>
      <c r="J97" s="64" t="s">
        <v>442</v>
      </c>
      <c r="K97" s="63" t="s">
        <v>443</v>
      </c>
      <c r="L97" s="63"/>
      <c r="M97" s="65">
        <v>45135</v>
      </c>
      <c r="N97" s="65">
        <v>45170</v>
      </c>
      <c r="O97" s="63" t="s">
        <v>160</v>
      </c>
      <c r="P97" s="63" t="s">
        <v>68</v>
      </c>
    </row>
    <row r="98" spans="1:16" ht="25" x14ac:dyDescent="0.25">
      <c r="A98" s="62" t="str">
        <f>HYPERLINK("#'x-" &amp; factor_list_table[[#This Row],[Series Number]] &amp; "'!A1", "x-" &amp; factor_list_table[[#This Row],[Series Number]])</f>
        <v>x-803</v>
      </c>
      <c r="B98" s="63" t="s">
        <v>31</v>
      </c>
      <c r="C98" s="64" t="s">
        <v>173</v>
      </c>
      <c r="D98" s="63" t="s">
        <v>444</v>
      </c>
      <c r="E98" s="63" t="s">
        <v>445</v>
      </c>
      <c r="F98" s="63" t="s">
        <v>205</v>
      </c>
      <c r="G98" s="63" t="s">
        <v>253</v>
      </c>
      <c r="H98" s="64">
        <v>1</v>
      </c>
      <c r="I98" s="64">
        <v>803</v>
      </c>
      <c r="J98" s="64" t="s">
        <v>446</v>
      </c>
      <c r="K98" s="63" t="s">
        <v>447</v>
      </c>
      <c r="L98" s="63"/>
      <c r="M98" s="65">
        <v>45135</v>
      </c>
      <c r="N98" s="65">
        <v>45231</v>
      </c>
      <c r="O98" s="63" t="s">
        <v>160</v>
      </c>
      <c r="P98" s="63" t="s">
        <v>68</v>
      </c>
    </row>
    <row r="99" spans="1:16" ht="25" x14ac:dyDescent="0.25">
      <c r="A99" s="62" t="str">
        <f>HYPERLINK("#'x-" &amp; factor_list_table[[#This Row],[Series Number]] &amp; "'!A1", "x-" &amp; factor_list_table[[#This Row],[Series Number]])</f>
        <v>x-804</v>
      </c>
      <c r="B99" s="63" t="s">
        <v>31</v>
      </c>
      <c r="C99" s="64" t="s">
        <v>173</v>
      </c>
      <c r="D99" s="63" t="s">
        <v>444</v>
      </c>
      <c r="E99" s="63" t="s">
        <v>448</v>
      </c>
      <c r="F99" s="63" t="s">
        <v>205</v>
      </c>
      <c r="G99" s="63" t="s">
        <v>253</v>
      </c>
      <c r="H99" s="64">
        <v>1</v>
      </c>
      <c r="I99" s="64">
        <v>804</v>
      </c>
      <c r="J99" s="64" t="s">
        <v>449</v>
      </c>
      <c r="K99" s="63" t="s">
        <v>450</v>
      </c>
      <c r="L99" s="63"/>
      <c r="M99" s="65">
        <v>45135</v>
      </c>
      <c r="N99" s="65">
        <v>45231</v>
      </c>
      <c r="O99" s="63" t="s">
        <v>160</v>
      </c>
      <c r="P99" s="63" t="s">
        <v>68</v>
      </c>
    </row>
    <row r="100" spans="1:16" ht="25" x14ac:dyDescent="0.25">
      <c r="A100" s="62" t="str">
        <f>HYPERLINK("#'x-" &amp; factor_list_table[[#This Row],[Series Number]] &amp; "'!A1", "x-" &amp; factor_list_table[[#This Row],[Series Number]])</f>
        <v>x-805</v>
      </c>
      <c r="B100" s="63" t="s">
        <v>31</v>
      </c>
      <c r="C100" s="64" t="s">
        <v>173</v>
      </c>
      <c r="D100" s="63" t="s">
        <v>444</v>
      </c>
      <c r="E100" s="63" t="s">
        <v>451</v>
      </c>
      <c r="F100" s="63" t="s">
        <v>205</v>
      </c>
      <c r="G100" s="63" t="s">
        <v>452</v>
      </c>
      <c r="H100" s="64">
        <v>1</v>
      </c>
      <c r="I100" s="64">
        <v>805</v>
      </c>
      <c r="J100" s="64" t="s">
        <v>453</v>
      </c>
      <c r="K100" s="63" t="s">
        <v>454</v>
      </c>
      <c r="L100" s="63"/>
      <c r="M100" s="65">
        <v>45135</v>
      </c>
      <c r="N100" s="65">
        <v>45231</v>
      </c>
      <c r="O100" s="63" t="s">
        <v>160</v>
      </c>
      <c r="P100" s="63" t="s">
        <v>68</v>
      </c>
    </row>
    <row r="101" spans="1:16" ht="37.5" x14ac:dyDescent="0.25">
      <c r="A101" s="62" t="str">
        <f>HYPERLINK("#'x-" &amp; factor_list_table[[#This Row],[Series Number]] &amp; "'!A1", "x-" &amp; factor_list_table[[#This Row],[Series Number]])</f>
        <v>x-806</v>
      </c>
      <c r="B101" s="63" t="s">
        <v>31</v>
      </c>
      <c r="C101" s="64" t="s">
        <v>173</v>
      </c>
      <c r="D101" s="63" t="s">
        <v>444</v>
      </c>
      <c r="E101" s="63" t="s">
        <v>455</v>
      </c>
      <c r="F101" s="63" t="s">
        <v>205</v>
      </c>
      <c r="G101" s="63" t="s">
        <v>253</v>
      </c>
      <c r="H101" s="64">
        <v>1</v>
      </c>
      <c r="I101" s="64">
        <v>806</v>
      </c>
      <c r="J101" s="64" t="s">
        <v>456</v>
      </c>
      <c r="K101" s="63" t="s">
        <v>457</v>
      </c>
      <c r="L101" s="63"/>
      <c r="M101" s="65">
        <v>45135</v>
      </c>
      <c r="N101" s="65">
        <v>45231</v>
      </c>
      <c r="O101" s="63" t="s">
        <v>160</v>
      </c>
      <c r="P101" s="63" t="s">
        <v>68</v>
      </c>
    </row>
    <row r="102" spans="1:16" ht="37.5" x14ac:dyDescent="0.25">
      <c r="A102" s="62" t="str">
        <f>HYPERLINK("#'x-" &amp; factor_list_table[[#This Row],[Series Number]] &amp; "'!A1", "x-" &amp; factor_list_table[[#This Row],[Series Number]])</f>
        <v>x-807</v>
      </c>
      <c r="B102" s="63" t="s">
        <v>31</v>
      </c>
      <c r="C102" s="64" t="s">
        <v>173</v>
      </c>
      <c r="D102" s="63" t="s">
        <v>444</v>
      </c>
      <c r="E102" s="63" t="s">
        <v>458</v>
      </c>
      <c r="F102" s="63" t="s">
        <v>205</v>
      </c>
      <c r="G102" s="63" t="s">
        <v>253</v>
      </c>
      <c r="H102" s="64">
        <v>1</v>
      </c>
      <c r="I102" s="64">
        <v>807</v>
      </c>
      <c r="J102" s="64" t="s">
        <v>459</v>
      </c>
      <c r="K102" s="63" t="s">
        <v>460</v>
      </c>
      <c r="L102" s="63"/>
      <c r="M102" s="65">
        <v>45135</v>
      </c>
      <c r="N102" s="65">
        <v>45231</v>
      </c>
      <c r="O102" s="63" t="s">
        <v>160</v>
      </c>
      <c r="P102" s="63" t="s">
        <v>68</v>
      </c>
    </row>
    <row r="103" spans="1:16" ht="37.5" x14ac:dyDescent="0.25">
      <c r="A103" s="62" t="str">
        <f>HYPERLINK("#'x-" &amp; factor_list_table[[#This Row],[Series Number]] &amp; "'!A1", "x-" &amp; factor_list_table[[#This Row],[Series Number]])</f>
        <v>x-807</v>
      </c>
      <c r="B103" s="63" t="s">
        <v>31</v>
      </c>
      <c r="C103" s="64" t="s">
        <v>173</v>
      </c>
      <c r="D103" s="63" t="s">
        <v>444</v>
      </c>
      <c r="E103" s="63" t="s">
        <v>461</v>
      </c>
      <c r="F103" s="63" t="s">
        <v>205</v>
      </c>
      <c r="G103" s="63" t="s">
        <v>253</v>
      </c>
      <c r="H103" s="64">
        <v>1</v>
      </c>
      <c r="I103" s="64">
        <v>807</v>
      </c>
      <c r="J103" s="64" t="s">
        <v>462</v>
      </c>
      <c r="K103" s="63" t="s">
        <v>463</v>
      </c>
      <c r="L103" s="63"/>
      <c r="M103" s="65">
        <v>45135</v>
      </c>
      <c r="N103" s="65">
        <v>45231</v>
      </c>
      <c r="O103" s="63" t="s">
        <v>160</v>
      </c>
      <c r="P103" s="63" t="s">
        <v>68</v>
      </c>
    </row>
    <row r="104" spans="1:16" ht="25" x14ac:dyDescent="0.25">
      <c r="A104" s="62" t="str">
        <f>HYPERLINK("#'x-" &amp; factor_list_table[[#This Row],[Series Number]] &amp; "'!A1", "x-" &amp; factor_list_table[[#This Row],[Series Number]])</f>
        <v>x-808</v>
      </c>
      <c r="B104" s="63" t="s">
        <v>31</v>
      </c>
      <c r="C104" s="64" t="s">
        <v>153</v>
      </c>
      <c r="D104" s="63" t="s">
        <v>444</v>
      </c>
      <c r="E104" s="63" t="s">
        <v>464</v>
      </c>
      <c r="F104" s="63" t="s">
        <v>205</v>
      </c>
      <c r="G104" s="63" t="s">
        <v>253</v>
      </c>
      <c r="H104" s="64">
        <v>0</v>
      </c>
      <c r="I104" s="64">
        <v>808</v>
      </c>
      <c r="J104" s="64" t="s">
        <v>465</v>
      </c>
      <c r="K104" s="63" t="s">
        <v>447</v>
      </c>
      <c r="L104" s="63"/>
      <c r="M104" s="65">
        <v>45135</v>
      </c>
      <c r="N104" s="65">
        <v>45231</v>
      </c>
      <c r="O104" s="63" t="s">
        <v>160</v>
      </c>
      <c r="P104" s="63" t="s">
        <v>68</v>
      </c>
    </row>
    <row r="105" spans="1:16" ht="37.5" x14ac:dyDescent="0.25">
      <c r="A105" s="62" t="str">
        <f>HYPERLINK("#'x-" &amp; factor_list_table[[#This Row],[Series Number]] &amp; "'!A1", "x-" &amp; factor_list_table[[#This Row],[Series Number]])</f>
        <v>x-809</v>
      </c>
      <c r="B105" s="63" t="s">
        <v>31</v>
      </c>
      <c r="C105" s="64" t="s">
        <v>173</v>
      </c>
      <c r="D105" s="63" t="s">
        <v>466</v>
      </c>
      <c r="E105" s="63" t="s">
        <v>467</v>
      </c>
      <c r="F105" s="63" t="s">
        <v>205</v>
      </c>
      <c r="G105" s="63" t="s">
        <v>468</v>
      </c>
      <c r="H105" s="64">
        <v>1</v>
      </c>
      <c r="I105" s="64">
        <v>809</v>
      </c>
      <c r="J105" s="64" t="s">
        <v>469</v>
      </c>
      <c r="K105" s="63" t="s">
        <v>470</v>
      </c>
      <c r="L105" s="63"/>
      <c r="M105" s="65">
        <v>45135</v>
      </c>
      <c r="N105" s="65">
        <v>45170</v>
      </c>
      <c r="O105" s="63" t="s">
        <v>160</v>
      </c>
      <c r="P105" s="63" t="s">
        <v>68</v>
      </c>
    </row>
    <row r="106" spans="1:16" ht="37.5" x14ac:dyDescent="0.25">
      <c r="A106" s="62" t="str">
        <f>HYPERLINK("#'x-" &amp; factor_list_table[[#This Row],[Series Number]] &amp; "'!A1", "x-" &amp; factor_list_table[[#This Row],[Series Number]])</f>
        <v>x-810</v>
      </c>
      <c r="B106" s="63" t="s">
        <v>31</v>
      </c>
      <c r="C106" s="64" t="s">
        <v>173</v>
      </c>
      <c r="D106" s="63" t="s">
        <v>466</v>
      </c>
      <c r="E106" s="63" t="s">
        <v>471</v>
      </c>
      <c r="F106" s="63" t="s">
        <v>205</v>
      </c>
      <c r="G106" s="63" t="s">
        <v>468</v>
      </c>
      <c r="H106" s="64">
        <v>1</v>
      </c>
      <c r="I106" s="64">
        <v>810</v>
      </c>
      <c r="J106" s="64" t="s">
        <v>472</v>
      </c>
      <c r="K106" s="63" t="s">
        <v>473</v>
      </c>
      <c r="L106" s="63"/>
      <c r="M106" s="65">
        <v>45135</v>
      </c>
      <c r="N106" s="65">
        <v>45170</v>
      </c>
      <c r="O106" s="63" t="s">
        <v>160</v>
      </c>
      <c r="P106" s="63" t="s">
        <v>68</v>
      </c>
    </row>
    <row r="107" spans="1:16" ht="50" x14ac:dyDescent="0.25">
      <c r="A107" s="62" t="str">
        <f>HYPERLINK("#'x-" &amp; factor_list_table[[#This Row],[Series Number]] &amp; "'!A1", "x-" &amp; factor_list_table[[#This Row],[Series Number]])</f>
        <v>x-811</v>
      </c>
      <c r="B107" s="63" t="s">
        <v>31</v>
      </c>
      <c r="C107" s="64" t="s">
        <v>173</v>
      </c>
      <c r="D107" s="63" t="s">
        <v>466</v>
      </c>
      <c r="E107" s="63" t="s">
        <v>474</v>
      </c>
      <c r="F107" s="63" t="s">
        <v>205</v>
      </c>
      <c r="G107" s="63" t="s">
        <v>468</v>
      </c>
      <c r="H107" s="64">
        <v>1</v>
      </c>
      <c r="I107" s="64">
        <v>811</v>
      </c>
      <c r="J107" s="64" t="s">
        <v>475</v>
      </c>
      <c r="K107" s="63" t="s">
        <v>476</v>
      </c>
      <c r="L107" s="63"/>
      <c r="M107" s="65">
        <v>45135</v>
      </c>
      <c r="N107" s="65">
        <v>45170</v>
      </c>
      <c r="O107" s="63" t="s">
        <v>160</v>
      </c>
      <c r="P107" s="63" t="s">
        <v>68</v>
      </c>
    </row>
    <row r="108" spans="1:16" ht="50" x14ac:dyDescent="0.25">
      <c r="A108" s="62" t="str">
        <f>HYPERLINK("#'x-" &amp; factor_list_table[[#This Row],[Series Number]] &amp; "'!A1", "x-" &amp; factor_list_table[[#This Row],[Series Number]])</f>
        <v>x-812</v>
      </c>
      <c r="B108" s="63" t="s">
        <v>31</v>
      </c>
      <c r="C108" s="64" t="s">
        <v>173</v>
      </c>
      <c r="D108" s="63" t="s">
        <v>466</v>
      </c>
      <c r="E108" s="63" t="s">
        <v>477</v>
      </c>
      <c r="F108" s="63" t="s">
        <v>205</v>
      </c>
      <c r="G108" s="63" t="s">
        <v>468</v>
      </c>
      <c r="H108" s="64">
        <v>1</v>
      </c>
      <c r="I108" s="64">
        <v>812</v>
      </c>
      <c r="J108" s="64" t="s">
        <v>478</v>
      </c>
      <c r="K108" s="63" t="s">
        <v>479</v>
      </c>
      <c r="L108" s="63"/>
      <c r="M108" s="65">
        <v>45135</v>
      </c>
      <c r="N108" s="65">
        <v>45170</v>
      </c>
      <c r="O108" s="63" t="s">
        <v>160</v>
      </c>
      <c r="P108" s="63" t="s">
        <v>68</v>
      </c>
    </row>
    <row r="109" spans="1:16" ht="50" x14ac:dyDescent="0.25">
      <c r="A109" s="62" t="str">
        <f>HYPERLINK("#'x-" &amp; factor_list_table[[#This Row],[Series Number]] &amp; "'!A1", "x-" &amp; factor_list_table[[#This Row],[Series Number]])</f>
        <v>x-813</v>
      </c>
      <c r="B109" s="63" t="s">
        <v>31</v>
      </c>
      <c r="C109" s="64" t="s">
        <v>173</v>
      </c>
      <c r="D109" s="63" t="s">
        <v>466</v>
      </c>
      <c r="E109" s="63" t="s">
        <v>480</v>
      </c>
      <c r="F109" s="63" t="s">
        <v>205</v>
      </c>
      <c r="G109" s="63" t="s">
        <v>468</v>
      </c>
      <c r="H109" s="64">
        <v>1</v>
      </c>
      <c r="I109" s="64">
        <v>813</v>
      </c>
      <c r="J109" s="64" t="s">
        <v>481</v>
      </c>
      <c r="K109" s="63" t="s">
        <v>482</v>
      </c>
      <c r="L109" s="63"/>
      <c r="M109" s="65">
        <v>45135</v>
      </c>
      <c r="N109" s="65">
        <v>45170</v>
      </c>
      <c r="O109" s="63" t="s">
        <v>160</v>
      </c>
      <c r="P109" s="63" t="s">
        <v>68</v>
      </c>
    </row>
    <row r="110" spans="1:16" ht="50" x14ac:dyDescent="0.25">
      <c r="A110" s="62" t="str">
        <f>HYPERLINK("#'x-" &amp; factor_list_table[[#This Row],[Series Number]] &amp; "'!A1", "x-" &amp; factor_list_table[[#This Row],[Series Number]])</f>
        <v>x-814</v>
      </c>
      <c r="B110" s="63" t="s">
        <v>31</v>
      </c>
      <c r="C110" s="64" t="s">
        <v>173</v>
      </c>
      <c r="D110" s="63" t="s">
        <v>466</v>
      </c>
      <c r="E110" s="63" t="s">
        <v>483</v>
      </c>
      <c r="F110" s="63" t="s">
        <v>205</v>
      </c>
      <c r="G110" s="63" t="s">
        <v>468</v>
      </c>
      <c r="H110" s="64">
        <v>1</v>
      </c>
      <c r="I110" s="64">
        <v>814</v>
      </c>
      <c r="J110" s="64" t="s">
        <v>484</v>
      </c>
      <c r="K110" s="63" t="s">
        <v>485</v>
      </c>
      <c r="L110" s="63"/>
      <c r="M110" s="65">
        <v>45135</v>
      </c>
      <c r="N110" s="65">
        <v>45170</v>
      </c>
      <c r="O110" s="63" t="s">
        <v>160</v>
      </c>
      <c r="P110" s="63" t="s">
        <v>68</v>
      </c>
    </row>
    <row r="111" spans="1:16" ht="25" x14ac:dyDescent="0.25">
      <c r="A111" s="62" t="str">
        <f>HYPERLINK("#'x-" &amp; factor_list_table[[#This Row],[Series Number]] &amp; "'!A1", "x-" &amp; factor_list_table[[#This Row],[Series Number]])</f>
        <v>x-815</v>
      </c>
      <c r="B111" s="63" t="s">
        <v>31</v>
      </c>
      <c r="C111" s="64" t="s">
        <v>153</v>
      </c>
      <c r="D111" s="63" t="s">
        <v>466</v>
      </c>
      <c r="E111" s="63" t="s">
        <v>486</v>
      </c>
      <c r="F111" s="63" t="s">
        <v>205</v>
      </c>
      <c r="G111" s="63" t="s">
        <v>328</v>
      </c>
      <c r="H111" s="64">
        <v>0</v>
      </c>
      <c r="I111" s="64">
        <v>815</v>
      </c>
      <c r="J111" s="64" t="s">
        <v>487</v>
      </c>
      <c r="K111" s="63" t="s">
        <v>470</v>
      </c>
      <c r="L111" s="63"/>
      <c r="M111" s="65">
        <v>45135</v>
      </c>
      <c r="N111" s="65">
        <v>45170</v>
      </c>
      <c r="O111" s="63" t="s">
        <v>160</v>
      </c>
      <c r="P111" s="63" t="s">
        <v>68</v>
      </c>
    </row>
    <row r="112" spans="1:16" ht="37.5" x14ac:dyDescent="0.25">
      <c r="A112" s="62" t="str">
        <f>HYPERLINK("#'x-" &amp; factor_list_table[[#This Row],[Series Number]] &amp; "'!A1", "x-" &amp; factor_list_table[[#This Row],[Series Number]])</f>
        <v>x-816</v>
      </c>
      <c r="B112" s="63" t="s">
        <v>31</v>
      </c>
      <c r="C112" s="64" t="s">
        <v>173</v>
      </c>
      <c r="D112" s="63" t="s">
        <v>466</v>
      </c>
      <c r="E112" s="63" t="s">
        <v>488</v>
      </c>
      <c r="F112" s="63" t="s">
        <v>205</v>
      </c>
      <c r="G112" s="63" t="s">
        <v>328</v>
      </c>
      <c r="H112" s="64">
        <v>1</v>
      </c>
      <c r="I112" s="64">
        <v>816</v>
      </c>
      <c r="J112" s="64" t="s">
        <v>489</v>
      </c>
      <c r="K112" s="63" t="s">
        <v>490</v>
      </c>
      <c r="L112" s="63"/>
      <c r="M112" s="65">
        <v>45135</v>
      </c>
      <c r="N112" s="65">
        <v>45170</v>
      </c>
      <c r="O112" s="63" t="s">
        <v>160</v>
      </c>
      <c r="P112" s="63" t="s">
        <v>68</v>
      </c>
    </row>
  </sheetData>
  <sheetProtection algorithmName="SHA-512" hashValue="25LffBRxPQw6HqGtzuh6LdHkO6qTBdIJwpNIJ+o367UVPtPQxrm99lQDvpf0e1KMJ/4WAQIxB2NfYY3zlI1Nsw==" saltValue="n65wHz9wtw0uvNaCaJCu/g==" spinCount="100000" sheet="1" objects="1" scenarios="1" autoFilter="0"/>
  <phoneticPr fontId="34" type="noConversion"/>
  <pageMargins left="0.7" right="0.7" top="0.75" bottom="0.75" header="0.3" footer="0.3"/>
  <pageSetup paperSize="9" orientation="portrait" r:id="rId1"/>
  <headerFooter>
    <oddHeader>&amp;L&amp;Z&amp;F  [&amp;A]</oddHeader>
    <oddFooter>&amp;LPage &amp;P of &amp;N&amp;R&amp;T &amp;D</oddFooter>
  </headerFooter>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A8BEEC-4CB2-41D2-B777-796E0E1BAFD1}">
  <sheetPr codeName="Sheet8"/>
  <dimension ref="A1:B78"/>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NHS_EW - Consolidated Factor Spreadsheet</v>
      </c>
    </row>
    <row r="3" spans="1:2" s="1" customFormat="1" ht="15.5" x14ac:dyDescent="0.35">
      <c r="A3" s="30" t="s">
        <v>2</v>
      </c>
      <c r="B3" s="3" t="str">
        <f>TABLE_FACTOR_TYPE_1 &amp; " - x-" &amp; TABLE_SERIES_NUMBER_1</f>
        <v>Club - CARE Benefit Adjustment Factors  - x-101</v>
      </c>
    </row>
    <row r="6" spans="1:2" x14ac:dyDescent="0.25">
      <c r="A6" s="40" t="s">
        <v>491</v>
      </c>
      <c r="B6" s="49" t="s">
        <v>492</v>
      </c>
    </row>
    <row r="7" spans="1:2" x14ac:dyDescent="0.25">
      <c r="A7" s="40" t="s">
        <v>493</v>
      </c>
      <c r="B7" s="49" t="s">
        <v>31</v>
      </c>
    </row>
    <row r="8" spans="1:2" x14ac:dyDescent="0.25">
      <c r="A8" s="40" t="s">
        <v>140</v>
      </c>
      <c r="B8" s="49" t="s">
        <v>153</v>
      </c>
    </row>
    <row r="9" spans="1:2" ht="25" x14ac:dyDescent="0.25">
      <c r="A9" s="40" t="s">
        <v>141</v>
      </c>
      <c r="B9" s="49" t="s">
        <v>154</v>
      </c>
    </row>
    <row r="10" spans="1:2" ht="25" x14ac:dyDescent="0.25">
      <c r="A10" s="40" t="s">
        <v>6</v>
      </c>
      <c r="B10" s="49" t="s">
        <v>155</v>
      </c>
    </row>
    <row r="11" spans="1:2" x14ac:dyDescent="0.25">
      <c r="A11" s="40" t="s">
        <v>142</v>
      </c>
      <c r="B11" s="49" t="s">
        <v>156</v>
      </c>
    </row>
    <row r="12" spans="1:2" ht="25" x14ac:dyDescent="0.25">
      <c r="A12" s="40" t="s">
        <v>143</v>
      </c>
      <c r="B12" s="49" t="s">
        <v>157</v>
      </c>
    </row>
    <row r="13" spans="1:2" x14ac:dyDescent="0.25">
      <c r="A13" s="40" t="s">
        <v>494</v>
      </c>
      <c r="B13" s="49">
        <v>0</v>
      </c>
    </row>
    <row r="14" spans="1:2" x14ac:dyDescent="0.25">
      <c r="A14" s="40" t="s">
        <v>145</v>
      </c>
      <c r="B14" s="49">
        <v>101</v>
      </c>
    </row>
    <row r="15" spans="1:2" x14ac:dyDescent="0.25">
      <c r="A15" s="40" t="s">
        <v>495</v>
      </c>
      <c r="B15" s="49" t="s">
        <v>158</v>
      </c>
    </row>
    <row r="16" spans="1:2" x14ac:dyDescent="0.25">
      <c r="A16" s="40" t="s">
        <v>147</v>
      </c>
      <c r="B16" s="49" t="s">
        <v>159</v>
      </c>
    </row>
    <row r="17" spans="1:2" x14ac:dyDescent="0.25">
      <c r="A17" s="41" t="s">
        <v>496</v>
      </c>
      <c r="B17" s="49"/>
    </row>
    <row r="18" spans="1:2" x14ac:dyDescent="0.25">
      <c r="A18" s="40" t="s">
        <v>149</v>
      </c>
      <c r="B18" s="50">
        <v>45202</v>
      </c>
    </row>
    <row r="19" spans="1:2" x14ac:dyDescent="0.25">
      <c r="A19" s="40" t="s">
        <v>150</v>
      </c>
      <c r="B19" s="50">
        <v>45200</v>
      </c>
    </row>
    <row r="20" spans="1:2" x14ac:dyDescent="0.25">
      <c r="A20" s="40" t="s">
        <v>151</v>
      </c>
      <c r="B20" s="49" t="s">
        <v>160</v>
      </c>
    </row>
    <row r="21" spans="1:2" x14ac:dyDescent="0.25">
      <c r="A21" s="40" t="s">
        <v>497</v>
      </c>
      <c r="B21" s="49" t="s">
        <v>68</v>
      </c>
    </row>
    <row r="23" spans="1:2" x14ac:dyDescent="0.25">
      <c r="A23" s="23" t="str">
        <f>HYPERLINK("#'Factor List'!A1", "Back to Factor List")</f>
        <v>Back to Factor List</v>
      </c>
      <c r="B23" s="23" t="str">
        <f>HYPERLINK("#'Assumptions'!A1", "Assumptions")</f>
        <v>Assumptions</v>
      </c>
    </row>
    <row r="26" spans="1:2" s="59" customFormat="1" ht="13" x14ac:dyDescent="0.25">
      <c r="A26" s="58" t="s">
        <v>354</v>
      </c>
      <c r="B26" s="58" t="s">
        <v>498</v>
      </c>
    </row>
    <row r="27" spans="1:2" x14ac:dyDescent="0.25">
      <c r="A27" s="43">
        <v>16</v>
      </c>
      <c r="B27" s="44">
        <v>1.006</v>
      </c>
    </row>
    <row r="28" spans="1:2" x14ac:dyDescent="0.25">
      <c r="A28" s="43">
        <v>17</v>
      </c>
      <c r="B28" s="44">
        <v>1.006</v>
      </c>
    </row>
    <row r="29" spans="1:2" x14ac:dyDescent="0.25">
      <c r="A29" s="43">
        <v>18</v>
      </c>
      <c r="B29" s="44">
        <v>1.006</v>
      </c>
    </row>
    <row r="30" spans="1:2" x14ac:dyDescent="0.25">
      <c r="A30" s="43">
        <v>19</v>
      </c>
      <c r="B30" s="44">
        <v>1.006</v>
      </c>
    </row>
    <row r="31" spans="1:2" x14ac:dyDescent="0.25">
      <c r="A31" s="43">
        <v>20</v>
      </c>
      <c r="B31" s="44">
        <v>1.006</v>
      </c>
    </row>
    <row r="32" spans="1:2" x14ac:dyDescent="0.25">
      <c r="A32" s="43">
        <v>21</v>
      </c>
      <c r="B32" s="44">
        <v>1.006</v>
      </c>
    </row>
    <row r="33" spans="1:2" x14ac:dyDescent="0.25">
      <c r="A33" s="43">
        <v>22</v>
      </c>
      <c r="B33" s="44">
        <v>1.006</v>
      </c>
    </row>
    <row r="34" spans="1:2" x14ac:dyDescent="0.25">
      <c r="A34" s="43">
        <v>23</v>
      </c>
      <c r="B34" s="44">
        <v>1.006</v>
      </c>
    </row>
    <row r="35" spans="1:2" x14ac:dyDescent="0.25">
      <c r="A35" s="43">
        <v>24</v>
      </c>
      <c r="B35" s="44">
        <v>1.006</v>
      </c>
    </row>
    <row r="36" spans="1:2" x14ac:dyDescent="0.25">
      <c r="A36" s="43">
        <v>25</v>
      </c>
      <c r="B36" s="44">
        <v>1.006</v>
      </c>
    </row>
    <row r="37" spans="1:2" x14ac:dyDescent="0.25">
      <c r="A37" s="43">
        <v>26</v>
      </c>
      <c r="B37" s="44">
        <v>1.006</v>
      </c>
    </row>
    <row r="38" spans="1:2" x14ac:dyDescent="0.25">
      <c r="A38" s="43">
        <v>27</v>
      </c>
      <c r="B38" s="44">
        <v>1.006</v>
      </c>
    </row>
    <row r="39" spans="1:2" x14ac:dyDescent="0.25">
      <c r="A39" s="43">
        <v>28</v>
      </c>
      <c r="B39" s="44">
        <v>1.006</v>
      </c>
    </row>
    <row r="40" spans="1:2" x14ac:dyDescent="0.25">
      <c r="A40" s="43">
        <v>29</v>
      </c>
      <c r="B40" s="44">
        <v>1.006</v>
      </c>
    </row>
    <row r="41" spans="1:2" x14ac:dyDescent="0.25">
      <c r="A41" s="43">
        <v>30</v>
      </c>
      <c r="B41" s="44">
        <v>1.006</v>
      </c>
    </row>
    <row r="42" spans="1:2" x14ac:dyDescent="0.25">
      <c r="A42" s="43">
        <v>31</v>
      </c>
      <c r="B42" s="44">
        <v>1.006</v>
      </c>
    </row>
    <row r="43" spans="1:2" x14ac:dyDescent="0.25">
      <c r="A43" s="43">
        <v>32</v>
      </c>
      <c r="B43" s="44">
        <v>1.006</v>
      </c>
    </row>
    <row r="44" spans="1:2" x14ac:dyDescent="0.25">
      <c r="A44" s="43">
        <v>33</v>
      </c>
      <c r="B44" s="44">
        <v>1.006</v>
      </c>
    </row>
    <row r="45" spans="1:2" x14ac:dyDescent="0.25">
      <c r="A45" s="43">
        <v>34</v>
      </c>
      <c r="B45" s="44">
        <v>1.006</v>
      </c>
    </row>
    <row r="46" spans="1:2" x14ac:dyDescent="0.25">
      <c r="A46" s="43">
        <v>35</v>
      </c>
      <c r="B46" s="44">
        <v>1.006</v>
      </c>
    </row>
    <row r="47" spans="1:2" x14ac:dyDescent="0.25">
      <c r="A47" s="43">
        <v>36</v>
      </c>
      <c r="B47" s="44">
        <v>1.006</v>
      </c>
    </row>
    <row r="48" spans="1:2" x14ac:dyDescent="0.25">
      <c r="A48" s="43">
        <v>37</v>
      </c>
      <c r="B48" s="44">
        <v>1.006</v>
      </c>
    </row>
    <row r="49" spans="1:2" x14ac:dyDescent="0.25">
      <c r="A49" s="43">
        <v>38</v>
      </c>
      <c r="B49" s="44">
        <v>1.006</v>
      </c>
    </row>
    <row r="50" spans="1:2" x14ac:dyDescent="0.25">
      <c r="A50" s="43">
        <v>39</v>
      </c>
      <c r="B50" s="44">
        <v>1.006</v>
      </c>
    </row>
    <row r="51" spans="1:2" x14ac:dyDescent="0.25">
      <c r="A51" s="43">
        <v>40</v>
      </c>
      <c r="B51" s="44">
        <v>1.006</v>
      </c>
    </row>
    <row r="52" spans="1:2" x14ac:dyDescent="0.25">
      <c r="A52" s="43">
        <v>41</v>
      </c>
      <c r="B52" s="44">
        <v>1.006</v>
      </c>
    </row>
    <row r="53" spans="1:2" x14ac:dyDescent="0.25">
      <c r="A53" s="43">
        <v>42</v>
      </c>
      <c r="B53" s="44">
        <v>1.006</v>
      </c>
    </row>
    <row r="54" spans="1:2" x14ac:dyDescent="0.25">
      <c r="A54" s="43">
        <v>43</v>
      </c>
      <c r="B54" s="44">
        <v>1.006</v>
      </c>
    </row>
    <row r="55" spans="1:2" x14ac:dyDescent="0.25">
      <c r="A55" s="43">
        <v>44</v>
      </c>
      <c r="B55" s="44">
        <v>1.006</v>
      </c>
    </row>
    <row r="56" spans="1:2" x14ac:dyDescent="0.25">
      <c r="A56" s="43">
        <v>45</v>
      </c>
      <c r="B56" s="44">
        <v>1.006</v>
      </c>
    </row>
    <row r="57" spans="1:2" x14ac:dyDescent="0.25">
      <c r="A57" s="43">
        <v>46</v>
      </c>
      <c r="B57" s="44">
        <v>1.006</v>
      </c>
    </row>
    <row r="58" spans="1:2" x14ac:dyDescent="0.25">
      <c r="A58" s="43">
        <v>47</v>
      </c>
      <c r="B58" s="44">
        <v>1.006</v>
      </c>
    </row>
    <row r="59" spans="1:2" x14ac:dyDescent="0.25">
      <c r="A59" s="43">
        <v>48</v>
      </c>
      <c r="B59" s="44">
        <v>1.006</v>
      </c>
    </row>
    <row r="60" spans="1:2" x14ac:dyDescent="0.25">
      <c r="A60" s="43">
        <v>49</v>
      </c>
      <c r="B60" s="44">
        <v>1.006</v>
      </c>
    </row>
    <row r="61" spans="1:2" x14ac:dyDescent="0.25">
      <c r="A61" s="43">
        <v>50</v>
      </c>
      <c r="B61" s="44">
        <v>1.006</v>
      </c>
    </row>
    <row r="62" spans="1:2" x14ac:dyDescent="0.25">
      <c r="A62" s="43">
        <v>51</v>
      </c>
      <c r="B62" s="44">
        <v>1.006</v>
      </c>
    </row>
    <row r="63" spans="1:2" x14ac:dyDescent="0.25">
      <c r="A63" s="43">
        <v>52</v>
      </c>
      <c r="B63" s="44">
        <v>1.006</v>
      </c>
    </row>
    <row r="64" spans="1:2" x14ac:dyDescent="0.25">
      <c r="A64" s="43">
        <v>53</v>
      </c>
      <c r="B64" s="44">
        <v>1.0049999999999999</v>
      </c>
    </row>
    <row r="65" spans="1:2" x14ac:dyDescent="0.25">
      <c r="A65" s="43">
        <v>54</v>
      </c>
      <c r="B65" s="44">
        <v>1.0049999999999999</v>
      </c>
    </row>
    <row r="66" spans="1:2" x14ac:dyDescent="0.25">
      <c r="A66" s="43">
        <v>55</v>
      </c>
      <c r="B66" s="44">
        <v>1.0049999999999999</v>
      </c>
    </row>
    <row r="67" spans="1:2" x14ac:dyDescent="0.25">
      <c r="A67" s="43">
        <v>56</v>
      </c>
      <c r="B67" s="44">
        <v>1.0049999999999999</v>
      </c>
    </row>
    <row r="68" spans="1:2" x14ac:dyDescent="0.25">
      <c r="A68" s="43">
        <v>57</v>
      </c>
      <c r="B68" s="44">
        <v>1.0049999999999999</v>
      </c>
    </row>
    <row r="69" spans="1:2" x14ac:dyDescent="0.25">
      <c r="A69" s="43">
        <v>58</v>
      </c>
      <c r="B69" s="44">
        <v>1.0049999999999999</v>
      </c>
    </row>
    <row r="70" spans="1:2" x14ac:dyDescent="0.25">
      <c r="A70" s="43">
        <v>59</v>
      </c>
      <c r="B70" s="44">
        <v>1.0049999999999999</v>
      </c>
    </row>
    <row r="71" spans="1:2" x14ac:dyDescent="0.25">
      <c r="A71" s="43">
        <v>60</v>
      </c>
      <c r="B71" s="44">
        <v>1.0049999999999999</v>
      </c>
    </row>
    <row r="72" spans="1:2" x14ac:dyDescent="0.25">
      <c r="A72" s="43">
        <v>61</v>
      </c>
      <c r="B72" s="44">
        <v>1.0049999999999999</v>
      </c>
    </row>
    <row r="73" spans="1:2" x14ac:dyDescent="0.25">
      <c r="A73" s="43">
        <v>62</v>
      </c>
      <c r="B73" s="44">
        <v>1.0049999999999999</v>
      </c>
    </row>
    <row r="74" spans="1:2" x14ac:dyDescent="0.25">
      <c r="A74" s="43">
        <v>63</v>
      </c>
      <c r="B74" s="44">
        <v>1.0049999999999999</v>
      </c>
    </row>
    <row r="75" spans="1:2" x14ac:dyDescent="0.25">
      <c r="A75" s="43">
        <v>64</v>
      </c>
      <c r="B75" s="44">
        <v>1.0049999999999999</v>
      </c>
    </row>
    <row r="76" spans="1:2" x14ac:dyDescent="0.25">
      <c r="A76" s="43">
        <v>65</v>
      </c>
      <c r="B76" s="44">
        <v>1.004</v>
      </c>
    </row>
    <row r="77" spans="1:2" x14ac:dyDescent="0.25">
      <c r="A77" s="43">
        <v>66</v>
      </c>
      <c r="B77" s="44">
        <v>1.004</v>
      </c>
    </row>
    <row r="78" spans="1:2" x14ac:dyDescent="0.25">
      <c r="A78" s="43">
        <v>67</v>
      </c>
      <c r="B78" s="44">
        <v>1.004</v>
      </c>
    </row>
  </sheetData>
  <sheetProtection algorithmName="SHA-512" hashValue="b49Lu0y9hX6c+0v10QKpkDd0w0AD2fl4ukzZqPUBpthOndMS7uFtq8Dav9ifqIUpk+K8i5DIeovKejuS/6Mtqw==" saltValue="9Y/jxgnbVYXk5ibqeC3cVw==" spinCount="100000" sheet="1" objects="1" scenarios="1"/>
  <conditionalFormatting sqref="A6:A21">
    <cfRule type="expression" dxfId="1071" priority="1" stopIfTrue="1">
      <formula>MOD(ROW(),2)=0</formula>
    </cfRule>
    <cfRule type="expression" dxfId="1070" priority="2" stopIfTrue="1">
      <formula>MOD(ROW(),2)&lt;&gt;0</formula>
    </cfRule>
  </conditionalFormatting>
  <conditionalFormatting sqref="B6:B21">
    <cfRule type="expression" dxfId="1069" priority="3" stopIfTrue="1">
      <formula>MOD(ROW(),2)=0</formula>
    </cfRule>
    <cfRule type="expression" dxfId="1068" priority="4" stopIfTrue="1">
      <formula>MOD(ROW(),2)&lt;&gt;0</formula>
    </cfRule>
  </conditionalFormatting>
  <conditionalFormatting sqref="A26:A78">
    <cfRule type="expression" dxfId="1067" priority="5" stopIfTrue="1">
      <formula>MOD(ROW(),2)=0</formula>
    </cfRule>
    <cfRule type="expression" dxfId="1066" priority="6" stopIfTrue="1">
      <formula>MOD(ROW(),2)&lt;&gt;0</formula>
    </cfRule>
  </conditionalFormatting>
  <conditionalFormatting sqref="B26:B78">
    <cfRule type="expression" dxfId="1065" priority="7" stopIfTrue="1">
      <formula>MOD(ROW(),2)=0</formula>
    </cfRule>
    <cfRule type="expression" dxfId="1064" priority="8" stopIfTrue="1">
      <formula>MOD(ROW(),2)&lt;&gt;0</formula>
    </cfRule>
  </conditionalFormatting>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E1A8B9-D526-44A9-B6E4-F83718EB2974}">
  <sheetPr codeName="Sheet9"/>
  <dimension ref="A1:B78"/>
  <sheetViews>
    <sheetView showGridLines="0" workbookViewId="0">
      <selection activeCell="A6" sqref="A6"/>
    </sheetView>
  </sheetViews>
  <sheetFormatPr defaultRowHeight="12.5" x14ac:dyDescent="0.25"/>
  <cols>
    <col min="1" max="1" width="33.54296875" customWidth="1"/>
    <col min="2" max="2" width="40.54296875" customWidth="1"/>
  </cols>
  <sheetData>
    <row r="1" spans="1:2" s="1" customFormat="1" ht="20" x14ac:dyDescent="0.4">
      <c r="A1" s="2" t="s">
        <v>0</v>
      </c>
    </row>
    <row r="2" spans="1:2" s="1" customFormat="1" ht="15.5" x14ac:dyDescent="0.35">
      <c r="A2" s="30" t="s">
        <v>1</v>
      </c>
      <c r="B2" s="3" t="str">
        <f>wb_title</f>
        <v>NHS_EW - Consolidated Factor Spreadsheet</v>
      </c>
    </row>
    <row r="3" spans="1:2" s="1" customFormat="1" ht="15.5" x14ac:dyDescent="0.35">
      <c r="A3" s="30" t="s">
        <v>2</v>
      </c>
      <c r="B3" s="3" t="str">
        <f>TABLE_FACTOR_TYPE_1 &amp; " - x-" &amp; TABLE_SERIES_NUMBER_1</f>
        <v>Club - CARE Benefit Adjustment Factors  - x-102</v>
      </c>
    </row>
    <row r="6" spans="1:2" x14ac:dyDescent="0.25">
      <c r="A6" s="40" t="s">
        <v>491</v>
      </c>
      <c r="B6" s="49" t="s">
        <v>492</v>
      </c>
    </row>
    <row r="7" spans="1:2" x14ac:dyDescent="0.25">
      <c r="A7" s="40" t="s">
        <v>493</v>
      </c>
      <c r="B7" s="49" t="s">
        <v>31</v>
      </c>
    </row>
    <row r="8" spans="1:2" x14ac:dyDescent="0.25">
      <c r="A8" s="40" t="s">
        <v>140</v>
      </c>
      <c r="B8" s="49" t="s">
        <v>153</v>
      </c>
    </row>
    <row r="9" spans="1:2" ht="25" x14ac:dyDescent="0.25">
      <c r="A9" s="40" t="s">
        <v>141</v>
      </c>
      <c r="B9" s="49" t="s">
        <v>154</v>
      </c>
    </row>
    <row r="10" spans="1:2" x14ac:dyDescent="0.25">
      <c r="A10" s="40" t="s">
        <v>6</v>
      </c>
      <c r="B10" s="49" t="s">
        <v>161</v>
      </c>
    </row>
    <row r="11" spans="1:2" x14ac:dyDescent="0.25">
      <c r="A11" s="40" t="s">
        <v>142</v>
      </c>
      <c r="B11" s="49" t="s">
        <v>156</v>
      </c>
    </row>
    <row r="12" spans="1:2" ht="25" x14ac:dyDescent="0.25">
      <c r="A12" s="40" t="s">
        <v>143</v>
      </c>
      <c r="B12" s="49" t="s">
        <v>157</v>
      </c>
    </row>
    <row r="13" spans="1:2" x14ac:dyDescent="0.25">
      <c r="A13" s="40" t="s">
        <v>494</v>
      </c>
      <c r="B13" s="49">
        <v>0</v>
      </c>
    </row>
    <row r="14" spans="1:2" x14ac:dyDescent="0.25">
      <c r="A14" s="40" t="s">
        <v>145</v>
      </c>
      <c r="B14" s="49">
        <v>102</v>
      </c>
    </row>
    <row r="15" spans="1:2" x14ac:dyDescent="0.25">
      <c r="A15" s="40" t="s">
        <v>495</v>
      </c>
      <c r="B15" s="49" t="s">
        <v>162</v>
      </c>
    </row>
    <row r="16" spans="1:2" x14ac:dyDescent="0.25">
      <c r="A16" s="40" t="s">
        <v>147</v>
      </c>
      <c r="B16" s="49" t="s">
        <v>163</v>
      </c>
    </row>
    <row r="17" spans="1:2" x14ac:dyDescent="0.25">
      <c r="A17" s="41" t="s">
        <v>496</v>
      </c>
      <c r="B17" s="49"/>
    </row>
    <row r="18" spans="1:2" x14ac:dyDescent="0.25">
      <c r="A18" s="40" t="s">
        <v>149</v>
      </c>
      <c r="B18" s="50">
        <v>45202</v>
      </c>
    </row>
    <row r="19" spans="1:2" x14ac:dyDescent="0.25">
      <c r="A19" s="40" t="s">
        <v>150</v>
      </c>
      <c r="B19" s="50">
        <v>45200</v>
      </c>
    </row>
    <row r="20" spans="1:2" x14ac:dyDescent="0.25">
      <c r="A20" s="40" t="s">
        <v>151</v>
      </c>
      <c r="B20" s="49" t="s">
        <v>160</v>
      </c>
    </row>
    <row r="21" spans="1:2" x14ac:dyDescent="0.25">
      <c r="A21" s="40" t="s">
        <v>497</v>
      </c>
      <c r="B21" s="49" t="s">
        <v>68</v>
      </c>
    </row>
    <row r="23" spans="1:2" x14ac:dyDescent="0.25">
      <c r="A23" s="23" t="str">
        <f>HYPERLINK("#'Factor List'!A1", "Back to Factor List")</f>
        <v>Back to Factor List</v>
      </c>
      <c r="B23" s="23" t="str">
        <f>HYPERLINK("#'Assumptions'!A1", "Assumptions")</f>
        <v>Assumptions</v>
      </c>
    </row>
    <row r="26" spans="1:2" s="59" customFormat="1" ht="13" x14ac:dyDescent="0.25">
      <c r="A26" s="58" t="s">
        <v>354</v>
      </c>
      <c r="B26" s="58" t="s">
        <v>498</v>
      </c>
    </row>
    <row r="27" spans="1:2" x14ac:dyDescent="0.25">
      <c r="A27" s="43">
        <v>16</v>
      </c>
      <c r="B27" s="44">
        <v>0.995</v>
      </c>
    </row>
    <row r="28" spans="1:2" x14ac:dyDescent="0.25">
      <c r="A28" s="43">
        <v>17</v>
      </c>
      <c r="B28" s="44">
        <v>0.995</v>
      </c>
    </row>
    <row r="29" spans="1:2" x14ac:dyDescent="0.25">
      <c r="A29" s="43">
        <v>18</v>
      </c>
      <c r="B29" s="44">
        <v>0.995</v>
      </c>
    </row>
    <row r="30" spans="1:2" x14ac:dyDescent="0.25">
      <c r="A30" s="43">
        <v>19</v>
      </c>
      <c r="B30" s="44">
        <v>0.995</v>
      </c>
    </row>
    <row r="31" spans="1:2" x14ac:dyDescent="0.25">
      <c r="A31" s="43">
        <v>20</v>
      </c>
      <c r="B31" s="44">
        <v>0.995</v>
      </c>
    </row>
    <row r="32" spans="1:2" x14ac:dyDescent="0.25">
      <c r="A32" s="43">
        <v>21</v>
      </c>
      <c r="B32" s="44">
        <v>0.995</v>
      </c>
    </row>
    <row r="33" spans="1:2" x14ac:dyDescent="0.25">
      <c r="A33" s="43">
        <v>22</v>
      </c>
      <c r="B33" s="44">
        <v>0.995</v>
      </c>
    </row>
    <row r="34" spans="1:2" x14ac:dyDescent="0.25">
      <c r="A34" s="43">
        <v>23</v>
      </c>
      <c r="B34" s="44">
        <v>0.995</v>
      </c>
    </row>
    <row r="35" spans="1:2" x14ac:dyDescent="0.25">
      <c r="A35" s="43">
        <v>24</v>
      </c>
      <c r="B35" s="44">
        <v>0.995</v>
      </c>
    </row>
    <row r="36" spans="1:2" x14ac:dyDescent="0.25">
      <c r="A36" s="43">
        <v>25</v>
      </c>
      <c r="B36" s="44">
        <v>0.995</v>
      </c>
    </row>
    <row r="37" spans="1:2" x14ac:dyDescent="0.25">
      <c r="A37" s="43">
        <v>26</v>
      </c>
      <c r="B37" s="44">
        <v>0.995</v>
      </c>
    </row>
    <row r="38" spans="1:2" x14ac:dyDescent="0.25">
      <c r="A38" s="43">
        <v>27</v>
      </c>
      <c r="B38" s="44">
        <v>0.995</v>
      </c>
    </row>
    <row r="39" spans="1:2" x14ac:dyDescent="0.25">
      <c r="A39" s="43">
        <v>28</v>
      </c>
      <c r="B39" s="44">
        <v>0.995</v>
      </c>
    </row>
    <row r="40" spans="1:2" x14ac:dyDescent="0.25">
      <c r="A40" s="43">
        <v>29</v>
      </c>
      <c r="B40" s="44">
        <v>0.995</v>
      </c>
    </row>
    <row r="41" spans="1:2" x14ac:dyDescent="0.25">
      <c r="A41" s="43">
        <v>30</v>
      </c>
      <c r="B41" s="44">
        <v>0.995</v>
      </c>
    </row>
    <row r="42" spans="1:2" x14ac:dyDescent="0.25">
      <c r="A42" s="43">
        <v>31</v>
      </c>
      <c r="B42" s="44">
        <v>0.995</v>
      </c>
    </row>
    <row r="43" spans="1:2" x14ac:dyDescent="0.25">
      <c r="A43" s="43">
        <v>32</v>
      </c>
      <c r="B43" s="44">
        <v>0.995</v>
      </c>
    </row>
    <row r="44" spans="1:2" x14ac:dyDescent="0.25">
      <c r="A44" s="43">
        <v>33</v>
      </c>
      <c r="B44" s="44">
        <v>0.995</v>
      </c>
    </row>
    <row r="45" spans="1:2" x14ac:dyDescent="0.25">
      <c r="A45" s="43">
        <v>34</v>
      </c>
      <c r="B45" s="44">
        <v>0.995</v>
      </c>
    </row>
    <row r="46" spans="1:2" x14ac:dyDescent="0.25">
      <c r="A46" s="43">
        <v>35</v>
      </c>
      <c r="B46" s="44">
        <v>0.995</v>
      </c>
    </row>
    <row r="47" spans="1:2" x14ac:dyDescent="0.25">
      <c r="A47" s="43">
        <v>36</v>
      </c>
      <c r="B47" s="44">
        <v>0.995</v>
      </c>
    </row>
    <row r="48" spans="1:2" x14ac:dyDescent="0.25">
      <c r="A48" s="43">
        <v>37</v>
      </c>
      <c r="B48" s="44">
        <v>0.995</v>
      </c>
    </row>
    <row r="49" spans="1:2" x14ac:dyDescent="0.25">
      <c r="A49" s="43">
        <v>38</v>
      </c>
      <c r="B49" s="44">
        <v>0.995</v>
      </c>
    </row>
    <row r="50" spans="1:2" x14ac:dyDescent="0.25">
      <c r="A50" s="43">
        <v>39</v>
      </c>
      <c r="B50" s="44">
        <v>0.995</v>
      </c>
    </row>
    <row r="51" spans="1:2" x14ac:dyDescent="0.25">
      <c r="A51" s="43">
        <v>40</v>
      </c>
      <c r="B51" s="44">
        <v>0.995</v>
      </c>
    </row>
    <row r="52" spans="1:2" x14ac:dyDescent="0.25">
      <c r="A52" s="43">
        <v>41</v>
      </c>
      <c r="B52" s="44">
        <v>0.995</v>
      </c>
    </row>
    <row r="53" spans="1:2" x14ac:dyDescent="0.25">
      <c r="A53" s="43">
        <v>42</v>
      </c>
      <c r="B53" s="44">
        <v>0.995</v>
      </c>
    </row>
    <row r="54" spans="1:2" x14ac:dyDescent="0.25">
      <c r="A54" s="43">
        <v>43</v>
      </c>
      <c r="B54" s="44">
        <v>0.995</v>
      </c>
    </row>
    <row r="55" spans="1:2" x14ac:dyDescent="0.25">
      <c r="A55" s="43">
        <v>44</v>
      </c>
      <c r="B55" s="44">
        <v>0.995</v>
      </c>
    </row>
    <row r="56" spans="1:2" x14ac:dyDescent="0.25">
      <c r="A56" s="43">
        <v>45</v>
      </c>
      <c r="B56" s="44">
        <v>0.995</v>
      </c>
    </row>
    <row r="57" spans="1:2" x14ac:dyDescent="0.25">
      <c r="A57" s="43">
        <v>46</v>
      </c>
      <c r="B57" s="44">
        <v>0.995</v>
      </c>
    </row>
    <row r="58" spans="1:2" x14ac:dyDescent="0.25">
      <c r="A58" s="43">
        <v>47</v>
      </c>
      <c r="B58" s="44">
        <v>0.995</v>
      </c>
    </row>
    <row r="59" spans="1:2" x14ac:dyDescent="0.25">
      <c r="A59" s="43">
        <v>48</v>
      </c>
      <c r="B59" s="44">
        <v>0.995</v>
      </c>
    </row>
    <row r="60" spans="1:2" x14ac:dyDescent="0.25">
      <c r="A60" s="43">
        <v>49</v>
      </c>
      <c r="B60" s="44">
        <v>0.995</v>
      </c>
    </row>
    <row r="61" spans="1:2" x14ac:dyDescent="0.25">
      <c r="A61" s="43">
        <v>50</v>
      </c>
      <c r="B61" s="44">
        <v>0.995</v>
      </c>
    </row>
    <row r="62" spans="1:2" x14ac:dyDescent="0.25">
      <c r="A62" s="43">
        <v>51</v>
      </c>
      <c r="B62" s="44">
        <v>0.995</v>
      </c>
    </row>
    <row r="63" spans="1:2" x14ac:dyDescent="0.25">
      <c r="A63" s="43">
        <v>52</v>
      </c>
      <c r="B63" s="44">
        <v>0.995</v>
      </c>
    </row>
    <row r="64" spans="1:2" x14ac:dyDescent="0.25">
      <c r="A64" s="43">
        <v>53</v>
      </c>
      <c r="B64" s="44">
        <v>0.995</v>
      </c>
    </row>
    <row r="65" spans="1:2" x14ac:dyDescent="0.25">
      <c r="A65" s="43">
        <v>54</v>
      </c>
      <c r="B65" s="44">
        <v>0.995</v>
      </c>
    </row>
    <row r="66" spans="1:2" x14ac:dyDescent="0.25">
      <c r="A66" s="43">
        <v>55</v>
      </c>
      <c r="B66" s="44">
        <v>0.996</v>
      </c>
    </row>
    <row r="67" spans="1:2" x14ac:dyDescent="0.25">
      <c r="A67" s="43">
        <v>56</v>
      </c>
      <c r="B67" s="44">
        <v>0.996</v>
      </c>
    </row>
    <row r="68" spans="1:2" x14ac:dyDescent="0.25">
      <c r="A68" s="43">
        <v>57</v>
      </c>
      <c r="B68" s="44">
        <v>0.996</v>
      </c>
    </row>
    <row r="69" spans="1:2" x14ac:dyDescent="0.25">
      <c r="A69" s="43">
        <v>58</v>
      </c>
      <c r="B69" s="44">
        <v>0.996</v>
      </c>
    </row>
    <row r="70" spans="1:2" x14ac:dyDescent="0.25">
      <c r="A70" s="43">
        <v>59</v>
      </c>
      <c r="B70" s="44">
        <v>0.996</v>
      </c>
    </row>
    <row r="71" spans="1:2" x14ac:dyDescent="0.25">
      <c r="A71" s="43">
        <v>60</v>
      </c>
      <c r="B71" s="44">
        <v>0.996</v>
      </c>
    </row>
    <row r="72" spans="1:2" x14ac:dyDescent="0.25">
      <c r="A72" s="43">
        <v>61</v>
      </c>
      <c r="B72" s="44">
        <v>0.996</v>
      </c>
    </row>
    <row r="73" spans="1:2" x14ac:dyDescent="0.25">
      <c r="A73" s="43">
        <v>62</v>
      </c>
      <c r="B73" s="44">
        <v>0.996</v>
      </c>
    </row>
    <row r="74" spans="1:2" x14ac:dyDescent="0.25">
      <c r="A74" s="43">
        <v>63</v>
      </c>
      <c r="B74" s="44">
        <v>0.996</v>
      </c>
    </row>
    <row r="75" spans="1:2" x14ac:dyDescent="0.25">
      <c r="A75" s="43">
        <v>64</v>
      </c>
      <c r="B75" s="44">
        <v>0.996</v>
      </c>
    </row>
    <row r="76" spans="1:2" x14ac:dyDescent="0.25">
      <c r="A76" s="43">
        <v>65</v>
      </c>
      <c r="B76" s="44">
        <v>0.996</v>
      </c>
    </row>
    <row r="77" spans="1:2" x14ac:dyDescent="0.25">
      <c r="A77" s="43">
        <v>66</v>
      </c>
      <c r="B77" s="44">
        <v>0.996</v>
      </c>
    </row>
    <row r="78" spans="1:2" x14ac:dyDescent="0.25">
      <c r="A78" s="43">
        <v>67</v>
      </c>
      <c r="B78" s="44">
        <v>0.996</v>
      </c>
    </row>
  </sheetData>
  <sheetProtection algorithmName="SHA-512" hashValue="gVy6Rloz9xjHz1pqukMY6dS3ZlTz6bc7+iDiy8a3aX5wUCjOhvzg4w+JDNYQ95+Wx0igDrDJk77kfKpIY23Whg==" saltValue="gfTp5IYwNTGAXDe26l352w==" spinCount="100000" sheet="1" objects="1" scenarios="1"/>
  <conditionalFormatting sqref="A6:A21">
    <cfRule type="expression" dxfId="1061" priority="1" stopIfTrue="1">
      <formula>MOD(ROW(),2)=0</formula>
    </cfRule>
    <cfRule type="expression" dxfId="1060" priority="2" stopIfTrue="1">
      <formula>MOD(ROW(),2)&lt;&gt;0</formula>
    </cfRule>
  </conditionalFormatting>
  <conditionalFormatting sqref="B6:B21">
    <cfRule type="expression" dxfId="1059" priority="3" stopIfTrue="1">
      <formula>MOD(ROW(),2)=0</formula>
    </cfRule>
    <cfRule type="expression" dxfId="1058" priority="4" stopIfTrue="1">
      <formula>MOD(ROW(),2)&lt;&gt;0</formula>
    </cfRule>
  </conditionalFormatting>
  <conditionalFormatting sqref="A26:A78">
    <cfRule type="expression" dxfId="1057" priority="5" stopIfTrue="1">
      <formula>MOD(ROW(),2)=0</formula>
    </cfRule>
    <cfRule type="expression" dxfId="1056" priority="6" stopIfTrue="1">
      <formula>MOD(ROW(),2)&lt;&gt;0</formula>
    </cfRule>
  </conditionalFormatting>
  <conditionalFormatting sqref="B26:B78">
    <cfRule type="expression" dxfId="1055" priority="7" stopIfTrue="1">
      <formula>MOD(ROW(),2)=0</formula>
    </cfRule>
    <cfRule type="expression" dxfId="1054" priority="8" stopIfTrue="1">
      <formula>MOD(ROW(),2)&lt;&gt;0</formula>
    </cfRule>
  </conditionalFormatting>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BFEADD-3340-4571-9DDF-7CD98A91C2BE}">
  <sheetPr codeName="Sheet10"/>
  <dimension ref="A1:B78"/>
  <sheetViews>
    <sheetView showGridLines="0" workbookViewId="0">
      <selection activeCell="A6" sqref="A6"/>
    </sheetView>
  </sheetViews>
  <sheetFormatPr defaultRowHeight="12.5" x14ac:dyDescent="0.25"/>
  <cols>
    <col min="1" max="1" width="30.54296875" customWidth="1"/>
    <col min="2" max="2" width="40.54296875" customWidth="1"/>
  </cols>
  <sheetData>
    <row r="1" spans="1:2" s="1" customFormat="1" ht="20" x14ac:dyDescent="0.4">
      <c r="A1" s="2" t="s">
        <v>0</v>
      </c>
    </row>
    <row r="2" spans="1:2" s="1" customFormat="1" ht="15.5" x14ac:dyDescent="0.35">
      <c r="A2" s="30" t="s">
        <v>1</v>
      </c>
      <c r="B2" s="3" t="str">
        <f>wb_title</f>
        <v>NHS_EW - Consolidated Factor Spreadsheet</v>
      </c>
    </row>
    <row r="3" spans="1:2" s="1" customFormat="1" ht="15.5" x14ac:dyDescent="0.35">
      <c r="A3" s="30" t="s">
        <v>2</v>
      </c>
      <c r="B3" s="3" t="str">
        <f>TABLE_FACTOR_TYPE_1 &amp; " - x-" &amp; TABLE_SERIES_NUMBER_1</f>
        <v>Club - CARE Benefit Adjustment Factors  - x-103</v>
      </c>
    </row>
    <row r="6" spans="1:2" x14ac:dyDescent="0.25">
      <c r="A6" s="40" t="s">
        <v>491</v>
      </c>
      <c r="B6" s="49" t="s">
        <v>492</v>
      </c>
    </row>
    <row r="7" spans="1:2" x14ac:dyDescent="0.25">
      <c r="A7" s="40" t="s">
        <v>493</v>
      </c>
      <c r="B7" s="49" t="s">
        <v>31</v>
      </c>
    </row>
    <row r="8" spans="1:2" x14ac:dyDescent="0.25">
      <c r="A8" s="40" t="s">
        <v>140</v>
      </c>
      <c r="B8" s="49" t="s">
        <v>153</v>
      </c>
    </row>
    <row r="9" spans="1:2" ht="25" x14ac:dyDescent="0.25">
      <c r="A9" s="40" t="s">
        <v>141</v>
      </c>
      <c r="B9" s="49" t="s">
        <v>154</v>
      </c>
    </row>
    <row r="10" spans="1:2" x14ac:dyDescent="0.25">
      <c r="A10" s="40" t="s">
        <v>6</v>
      </c>
      <c r="B10" s="49" t="s">
        <v>164</v>
      </c>
    </row>
    <row r="11" spans="1:2" x14ac:dyDescent="0.25">
      <c r="A11" s="40" t="s">
        <v>142</v>
      </c>
      <c r="B11" s="49" t="s">
        <v>156</v>
      </c>
    </row>
    <row r="12" spans="1:2" ht="25" x14ac:dyDescent="0.25">
      <c r="A12" s="40" t="s">
        <v>143</v>
      </c>
      <c r="B12" s="49" t="s">
        <v>157</v>
      </c>
    </row>
    <row r="13" spans="1:2" x14ac:dyDescent="0.25">
      <c r="A13" s="40" t="s">
        <v>494</v>
      </c>
      <c r="B13" s="49">
        <v>0</v>
      </c>
    </row>
    <row r="14" spans="1:2" x14ac:dyDescent="0.25">
      <c r="A14" s="40" t="s">
        <v>145</v>
      </c>
      <c r="B14" s="49">
        <v>103</v>
      </c>
    </row>
    <row r="15" spans="1:2" x14ac:dyDescent="0.25">
      <c r="A15" s="40" t="s">
        <v>495</v>
      </c>
      <c r="B15" s="49" t="s">
        <v>165</v>
      </c>
    </row>
    <row r="16" spans="1:2" x14ac:dyDescent="0.25">
      <c r="A16" s="40" t="s">
        <v>147</v>
      </c>
      <c r="B16" s="49" t="s">
        <v>166</v>
      </c>
    </row>
    <row r="17" spans="1:2" x14ac:dyDescent="0.25">
      <c r="A17" s="41" t="s">
        <v>496</v>
      </c>
      <c r="B17" s="49"/>
    </row>
    <row r="18" spans="1:2" x14ac:dyDescent="0.25">
      <c r="A18" s="40" t="s">
        <v>149</v>
      </c>
      <c r="B18" s="50">
        <v>45202</v>
      </c>
    </row>
    <row r="19" spans="1:2" x14ac:dyDescent="0.25">
      <c r="A19" s="40" t="s">
        <v>150</v>
      </c>
      <c r="B19" s="50">
        <v>45200</v>
      </c>
    </row>
    <row r="20" spans="1:2" x14ac:dyDescent="0.25">
      <c r="A20" s="40" t="s">
        <v>151</v>
      </c>
      <c r="B20" s="49" t="s">
        <v>160</v>
      </c>
    </row>
    <row r="21" spans="1:2" x14ac:dyDescent="0.25">
      <c r="A21" s="40" t="s">
        <v>497</v>
      </c>
      <c r="B21" s="49" t="s">
        <v>68</v>
      </c>
    </row>
    <row r="23" spans="1:2" x14ac:dyDescent="0.25">
      <c r="A23" s="23" t="str">
        <f>HYPERLINK("#'Factor List'!A1", "Back to Factor List")</f>
        <v>Back to Factor List</v>
      </c>
      <c r="B23" s="23" t="str">
        <f>HYPERLINK("#'Assumptions'!A1", "Assumptions")</f>
        <v>Assumptions</v>
      </c>
    </row>
    <row r="26" spans="1:2" s="59" customFormat="1" ht="13" x14ac:dyDescent="0.25">
      <c r="A26" s="58" t="s">
        <v>354</v>
      </c>
      <c r="B26" s="58" t="s">
        <v>498</v>
      </c>
    </row>
    <row r="27" spans="1:2" x14ac:dyDescent="0.25">
      <c r="A27" s="43">
        <v>16</v>
      </c>
      <c r="B27" s="44">
        <v>1.0469999999999999</v>
      </c>
    </row>
    <row r="28" spans="1:2" x14ac:dyDescent="0.25">
      <c r="A28" s="43">
        <v>17</v>
      </c>
      <c r="B28" s="44">
        <v>1.0469999999999999</v>
      </c>
    </row>
    <row r="29" spans="1:2" x14ac:dyDescent="0.25">
      <c r="A29" s="43">
        <v>18</v>
      </c>
      <c r="B29" s="44">
        <v>1.0469999999999999</v>
      </c>
    </row>
    <row r="30" spans="1:2" x14ac:dyDescent="0.25">
      <c r="A30" s="43">
        <v>19</v>
      </c>
      <c r="B30" s="44">
        <v>1.0469999999999999</v>
      </c>
    </row>
    <row r="31" spans="1:2" x14ac:dyDescent="0.25">
      <c r="A31" s="43">
        <v>20</v>
      </c>
      <c r="B31" s="44">
        <v>1.048</v>
      </c>
    </row>
    <row r="32" spans="1:2" x14ac:dyDescent="0.25">
      <c r="A32" s="43">
        <v>21</v>
      </c>
      <c r="B32" s="44">
        <v>1.048</v>
      </c>
    </row>
    <row r="33" spans="1:2" x14ac:dyDescent="0.25">
      <c r="A33" s="43">
        <v>22</v>
      </c>
      <c r="B33" s="44">
        <v>1.048</v>
      </c>
    </row>
    <row r="34" spans="1:2" x14ac:dyDescent="0.25">
      <c r="A34" s="43">
        <v>23</v>
      </c>
      <c r="B34" s="44">
        <v>1.048</v>
      </c>
    </row>
    <row r="35" spans="1:2" x14ac:dyDescent="0.25">
      <c r="A35" s="43">
        <v>24</v>
      </c>
      <c r="B35" s="44">
        <v>1.048</v>
      </c>
    </row>
    <row r="36" spans="1:2" x14ac:dyDescent="0.25">
      <c r="A36" s="43">
        <v>25</v>
      </c>
      <c r="B36" s="44">
        <v>1.048</v>
      </c>
    </row>
    <row r="37" spans="1:2" x14ac:dyDescent="0.25">
      <c r="A37" s="43">
        <v>26</v>
      </c>
      <c r="B37" s="44">
        <v>1.048</v>
      </c>
    </row>
    <row r="38" spans="1:2" x14ac:dyDescent="0.25">
      <c r="A38" s="43">
        <v>27</v>
      </c>
      <c r="B38" s="44">
        <v>1.048</v>
      </c>
    </row>
    <row r="39" spans="1:2" x14ac:dyDescent="0.25">
      <c r="A39" s="43">
        <v>28</v>
      </c>
      <c r="B39" s="44">
        <v>1.048</v>
      </c>
    </row>
    <row r="40" spans="1:2" x14ac:dyDescent="0.25">
      <c r="A40" s="43">
        <v>29</v>
      </c>
      <c r="B40" s="44">
        <v>1.048</v>
      </c>
    </row>
    <row r="41" spans="1:2" x14ac:dyDescent="0.25">
      <c r="A41" s="43">
        <v>30</v>
      </c>
      <c r="B41" s="44">
        <v>1.048</v>
      </c>
    </row>
    <row r="42" spans="1:2" x14ac:dyDescent="0.25">
      <c r="A42" s="43">
        <v>31</v>
      </c>
      <c r="B42" s="44">
        <v>1.048</v>
      </c>
    </row>
    <row r="43" spans="1:2" x14ac:dyDescent="0.25">
      <c r="A43" s="43">
        <v>32</v>
      </c>
      <c r="B43" s="44">
        <v>1.048</v>
      </c>
    </row>
    <row r="44" spans="1:2" x14ac:dyDescent="0.25">
      <c r="A44" s="43">
        <v>33</v>
      </c>
      <c r="B44" s="44">
        <v>1.048</v>
      </c>
    </row>
    <row r="45" spans="1:2" x14ac:dyDescent="0.25">
      <c r="A45" s="43">
        <v>34</v>
      </c>
      <c r="B45" s="44">
        <v>1.048</v>
      </c>
    </row>
    <row r="46" spans="1:2" x14ac:dyDescent="0.25">
      <c r="A46" s="43">
        <v>35</v>
      </c>
      <c r="B46" s="44">
        <v>1.048</v>
      </c>
    </row>
    <row r="47" spans="1:2" x14ac:dyDescent="0.25">
      <c r="A47" s="43">
        <v>36</v>
      </c>
      <c r="B47" s="44">
        <v>1.048</v>
      </c>
    </row>
    <row r="48" spans="1:2" x14ac:dyDescent="0.25">
      <c r="A48" s="43">
        <v>37</v>
      </c>
      <c r="B48" s="44">
        <v>1.048</v>
      </c>
    </row>
    <row r="49" spans="1:2" x14ac:dyDescent="0.25">
      <c r="A49" s="43">
        <v>38</v>
      </c>
      <c r="B49" s="44">
        <v>1.048</v>
      </c>
    </row>
    <row r="50" spans="1:2" x14ac:dyDescent="0.25">
      <c r="A50" s="43">
        <v>39</v>
      </c>
      <c r="B50" s="44">
        <v>1.048</v>
      </c>
    </row>
    <row r="51" spans="1:2" x14ac:dyDescent="0.25">
      <c r="A51" s="43">
        <v>40</v>
      </c>
      <c r="B51" s="44">
        <v>1.048</v>
      </c>
    </row>
    <row r="52" spans="1:2" x14ac:dyDescent="0.25">
      <c r="A52" s="43">
        <v>41</v>
      </c>
      <c r="B52" s="44">
        <v>1.048</v>
      </c>
    </row>
    <row r="53" spans="1:2" x14ac:dyDescent="0.25">
      <c r="A53" s="43">
        <v>42</v>
      </c>
      <c r="B53" s="44">
        <v>1.0469999999999999</v>
      </c>
    </row>
    <row r="54" spans="1:2" x14ac:dyDescent="0.25">
      <c r="A54" s="43">
        <v>43</v>
      </c>
      <c r="B54" s="44">
        <v>1.0469999999999999</v>
      </c>
    </row>
    <row r="55" spans="1:2" x14ac:dyDescent="0.25">
      <c r="A55" s="43">
        <v>44</v>
      </c>
      <c r="B55" s="44">
        <v>1.0469999999999999</v>
      </c>
    </row>
    <row r="56" spans="1:2" x14ac:dyDescent="0.25">
      <c r="A56" s="43">
        <v>45</v>
      </c>
      <c r="B56" s="44">
        <v>1.0469999999999999</v>
      </c>
    </row>
    <row r="57" spans="1:2" x14ac:dyDescent="0.25">
      <c r="A57" s="43">
        <v>46</v>
      </c>
      <c r="B57" s="44">
        <v>1.046</v>
      </c>
    </row>
    <row r="58" spans="1:2" x14ac:dyDescent="0.25">
      <c r="A58" s="43">
        <v>47</v>
      </c>
      <c r="B58" s="44">
        <v>1.0449999999999999</v>
      </c>
    </row>
    <row r="59" spans="1:2" x14ac:dyDescent="0.25">
      <c r="A59" s="43">
        <v>48</v>
      </c>
      <c r="B59" s="44">
        <v>1.044</v>
      </c>
    </row>
    <row r="60" spans="1:2" x14ac:dyDescent="0.25">
      <c r="A60" s="43">
        <v>49</v>
      </c>
      <c r="B60" s="44">
        <v>1.0429999999999999</v>
      </c>
    </row>
    <row r="61" spans="1:2" x14ac:dyDescent="0.25">
      <c r="A61" s="43">
        <v>50</v>
      </c>
      <c r="B61" s="44">
        <v>1.0429999999999999</v>
      </c>
    </row>
    <row r="62" spans="1:2" x14ac:dyDescent="0.25">
      <c r="A62" s="43">
        <v>51</v>
      </c>
      <c r="B62" s="44">
        <v>1.0429999999999999</v>
      </c>
    </row>
    <row r="63" spans="1:2" x14ac:dyDescent="0.25">
      <c r="A63" s="43">
        <v>52</v>
      </c>
      <c r="B63" s="44">
        <v>1.042</v>
      </c>
    </row>
    <row r="64" spans="1:2" x14ac:dyDescent="0.25">
      <c r="A64" s="43">
        <v>53</v>
      </c>
      <c r="B64" s="44">
        <v>1.042</v>
      </c>
    </row>
    <row r="65" spans="1:2" x14ac:dyDescent="0.25">
      <c r="A65" s="43">
        <v>54</v>
      </c>
      <c r="B65" s="44">
        <v>1.042</v>
      </c>
    </row>
    <row r="66" spans="1:2" x14ac:dyDescent="0.25">
      <c r="A66" s="43">
        <v>55</v>
      </c>
      <c r="B66" s="44">
        <v>1.0409999999999999</v>
      </c>
    </row>
    <row r="67" spans="1:2" x14ac:dyDescent="0.25">
      <c r="A67" s="43">
        <v>56</v>
      </c>
      <c r="B67" s="44">
        <v>1.0409999999999999</v>
      </c>
    </row>
    <row r="68" spans="1:2" x14ac:dyDescent="0.25">
      <c r="A68" s="43">
        <v>57</v>
      </c>
      <c r="B68" s="44">
        <v>1.04</v>
      </c>
    </row>
    <row r="69" spans="1:2" x14ac:dyDescent="0.25">
      <c r="A69" s="43">
        <v>58</v>
      </c>
      <c r="B69" s="44">
        <v>1.04</v>
      </c>
    </row>
    <row r="70" spans="1:2" x14ac:dyDescent="0.25">
      <c r="A70" s="43">
        <v>59</v>
      </c>
      <c r="B70" s="44">
        <v>1.0389999999999999</v>
      </c>
    </row>
    <row r="71" spans="1:2" x14ac:dyDescent="0.25">
      <c r="A71" s="43">
        <v>60</v>
      </c>
      <c r="B71" s="44">
        <v>1.0389999999999999</v>
      </c>
    </row>
    <row r="72" spans="1:2" x14ac:dyDescent="0.25">
      <c r="A72" s="43">
        <v>61</v>
      </c>
      <c r="B72" s="44">
        <v>1.038</v>
      </c>
    </row>
    <row r="73" spans="1:2" x14ac:dyDescent="0.25">
      <c r="A73" s="43">
        <v>62</v>
      </c>
      <c r="B73" s="44">
        <v>1.0369999999999999</v>
      </c>
    </row>
    <row r="74" spans="1:2" x14ac:dyDescent="0.25">
      <c r="A74" s="43">
        <v>63</v>
      </c>
      <c r="B74" s="44">
        <v>1.036</v>
      </c>
    </row>
    <row r="75" spans="1:2" x14ac:dyDescent="0.25">
      <c r="A75" s="43">
        <v>64</v>
      </c>
      <c r="B75" s="44">
        <v>1.0349999999999999</v>
      </c>
    </row>
    <row r="76" spans="1:2" x14ac:dyDescent="0.25">
      <c r="A76" s="43">
        <v>65</v>
      </c>
      <c r="B76" s="44">
        <v>1.0329999999999999</v>
      </c>
    </row>
    <row r="77" spans="1:2" x14ac:dyDescent="0.25">
      <c r="A77" s="43">
        <v>66</v>
      </c>
      <c r="B77" s="44">
        <v>1.0329999999999999</v>
      </c>
    </row>
    <row r="78" spans="1:2" x14ac:dyDescent="0.25">
      <c r="A78" s="43">
        <v>67</v>
      </c>
      <c r="B78" s="44">
        <v>1.0329999999999999</v>
      </c>
    </row>
  </sheetData>
  <sheetProtection algorithmName="SHA-512" hashValue="iqpnCq6wZF4C0LsRT9T7e1VUWc8JIGuoPcc/3SLMAo7WPYnQYPyvBp50WmdJSW3UZ6zC/ZhZF7DsnGjJhR3LBg==" saltValue="8BZKHRXe6wZQhQOo8KPQPA==" spinCount="100000" sheet="1" objects="1" scenarios="1"/>
  <conditionalFormatting sqref="A6:A21">
    <cfRule type="expression" dxfId="1051" priority="1" stopIfTrue="1">
      <formula>MOD(ROW(),2)=0</formula>
    </cfRule>
    <cfRule type="expression" dxfId="1050" priority="2" stopIfTrue="1">
      <formula>MOD(ROW(),2)&lt;&gt;0</formula>
    </cfRule>
  </conditionalFormatting>
  <conditionalFormatting sqref="B6:B21">
    <cfRule type="expression" dxfId="1049" priority="3" stopIfTrue="1">
      <formula>MOD(ROW(),2)=0</formula>
    </cfRule>
    <cfRule type="expression" dxfId="1048" priority="4" stopIfTrue="1">
      <formula>MOD(ROW(),2)&lt;&gt;0</formula>
    </cfRule>
  </conditionalFormatting>
  <conditionalFormatting sqref="A26:A78">
    <cfRule type="expression" dxfId="1047" priority="5" stopIfTrue="1">
      <formula>MOD(ROW(),2)=0</formula>
    </cfRule>
    <cfRule type="expression" dxfId="1046" priority="6" stopIfTrue="1">
      <formula>MOD(ROW(),2)&lt;&gt;0</formula>
    </cfRule>
  </conditionalFormatting>
  <conditionalFormatting sqref="B26:B78">
    <cfRule type="expression" dxfId="1045" priority="7" stopIfTrue="1">
      <formula>MOD(ROW(),2)=0</formula>
    </cfRule>
    <cfRule type="expression" dxfId="1044" priority="8" stopIfTrue="1">
      <formula>MOD(ROW(),2)&lt;&gt;0</formula>
    </cfRule>
  </conditionalFormatting>
  <pageMargins left="0.7" right="0.7" top="0.75" bottom="0.75" header="0.3" footer="0.3"/>
  <tableParts count="1">
    <tablePart r:id="rId1"/>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5AED92-0AA9-4FE6-9CC7-A09EADA424ED}">
  <sheetPr codeName="Sheet11"/>
  <dimension ref="A1:B27"/>
  <sheetViews>
    <sheetView showGridLines="0" workbookViewId="0">
      <selection activeCell="A6" sqref="A6"/>
    </sheetView>
  </sheetViews>
  <sheetFormatPr defaultRowHeight="12.5" x14ac:dyDescent="0.25"/>
  <cols>
    <col min="1" max="1" width="31.453125" customWidth="1"/>
    <col min="2" max="2" width="40.54296875" customWidth="1"/>
  </cols>
  <sheetData>
    <row r="1" spans="1:2" s="1" customFormat="1" ht="20" x14ac:dyDescent="0.4">
      <c r="A1" s="2" t="s">
        <v>0</v>
      </c>
    </row>
    <row r="2" spans="1:2" s="1" customFormat="1" ht="15.5" x14ac:dyDescent="0.35">
      <c r="A2" s="30" t="s">
        <v>1</v>
      </c>
      <c r="B2" s="3" t="str">
        <f>wb_title</f>
        <v>NHS_EW - Consolidated Factor Spreadsheet</v>
      </c>
    </row>
    <row r="3" spans="1:2" s="1" customFormat="1" ht="15.5" x14ac:dyDescent="0.35">
      <c r="A3" s="30" t="s">
        <v>2</v>
      </c>
      <c r="B3" s="3" t="str">
        <f>TABLE_FACTOR_TYPE_1 &amp; " - x-" &amp; TABLE_SERIES_NUMBER_1</f>
        <v>Club - CARE Benefit Adjustment Factors  - x-104</v>
      </c>
    </row>
    <row r="6" spans="1:2" x14ac:dyDescent="0.25">
      <c r="A6" s="40" t="s">
        <v>491</v>
      </c>
      <c r="B6" s="49" t="s">
        <v>492</v>
      </c>
    </row>
    <row r="7" spans="1:2" x14ac:dyDescent="0.25">
      <c r="A7" s="40" t="s">
        <v>493</v>
      </c>
      <c r="B7" s="49" t="s">
        <v>31</v>
      </c>
    </row>
    <row r="8" spans="1:2" x14ac:dyDescent="0.25">
      <c r="A8" s="40" t="s">
        <v>140</v>
      </c>
      <c r="B8" s="49" t="s">
        <v>153</v>
      </c>
    </row>
    <row r="9" spans="1:2" ht="25" x14ac:dyDescent="0.25">
      <c r="A9" s="40" t="s">
        <v>141</v>
      </c>
      <c r="B9" s="49" t="s">
        <v>154</v>
      </c>
    </row>
    <row r="10" spans="1:2" ht="25" x14ac:dyDescent="0.25">
      <c r="A10" s="40" t="s">
        <v>6</v>
      </c>
      <c r="B10" s="49" t="s">
        <v>167</v>
      </c>
    </row>
    <row r="11" spans="1:2" x14ac:dyDescent="0.25">
      <c r="A11" s="40" t="s">
        <v>142</v>
      </c>
      <c r="B11" s="49" t="s">
        <v>156</v>
      </c>
    </row>
    <row r="12" spans="1:2" ht="25" x14ac:dyDescent="0.25">
      <c r="A12" s="40" t="s">
        <v>143</v>
      </c>
      <c r="B12" s="49" t="s">
        <v>157</v>
      </c>
    </row>
    <row r="13" spans="1:2" x14ac:dyDescent="0.25">
      <c r="A13" s="40" t="s">
        <v>494</v>
      </c>
      <c r="B13" s="49">
        <v>0</v>
      </c>
    </row>
    <row r="14" spans="1:2" x14ac:dyDescent="0.25">
      <c r="A14" s="40" t="s">
        <v>145</v>
      </c>
      <c r="B14" s="49">
        <v>104</v>
      </c>
    </row>
    <row r="15" spans="1:2" x14ac:dyDescent="0.25">
      <c r="A15" s="40" t="s">
        <v>495</v>
      </c>
      <c r="B15" s="49" t="s">
        <v>168</v>
      </c>
    </row>
    <row r="16" spans="1:2" x14ac:dyDescent="0.25">
      <c r="A16" s="40" t="s">
        <v>147</v>
      </c>
      <c r="B16" s="49" t="s">
        <v>169</v>
      </c>
    </row>
    <row r="17" spans="1:2" x14ac:dyDescent="0.25">
      <c r="A17" s="41" t="s">
        <v>496</v>
      </c>
      <c r="B17" s="49"/>
    </row>
    <row r="18" spans="1:2" x14ac:dyDescent="0.25">
      <c r="A18" s="40" t="s">
        <v>149</v>
      </c>
      <c r="B18" s="50">
        <v>45202</v>
      </c>
    </row>
    <row r="19" spans="1:2" x14ac:dyDescent="0.25">
      <c r="A19" s="40" t="s">
        <v>150</v>
      </c>
      <c r="B19" s="50">
        <v>45200</v>
      </c>
    </row>
    <row r="20" spans="1:2" x14ac:dyDescent="0.25">
      <c r="A20" s="40" t="s">
        <v>151</v>
      </c>
      <c r="B20" s="49" t="s">
        <v>160</v>
      </c>
    </row>
    <row r="21" spans="1:2" x14ac:dyDescent="0.25">
      <c r="A21" s="40" t="s">
        <v>497</v>
      </c>
      <c r="B21" s="49" t="s">
        <v>68</v>
      </c>
    </row>
    <row r="23" spans="1:2" x14ac:dyDescent="0.25">
      <c r="A23" s="23" t="str">
        <f>HYPERLINK("#'Factor List'!A1", "Back to Factor List")</f>
        <v>Back to Factor List</v>
      </c>
      <c r="B23" s="23" t="str">
        <f>HYPERLINK("#'Assumptions'!A1", "Assumptions")</f>
        <v>Assumptions</v>
      </c>
    </row>
    <row r="26" spans="1:2" s="59" customFormat="1" ht="13" x14ac:dyDescent="0.25">
      <c r="A26" s="58" t="s">
        <v>354</v>
      </c>
      <c r="B26" s="58" t="s">
        <v>498</v>
      </c>
    </row>
    <row r="27" spans="1:2" x14ac:dyDescent="0.25">
      <c r="A27" s="43">
        <v>16</v>
      </c>
      <c r="B27" s="44">
        <v>1.0269999999999999</v>
      </c>
    </row>
  </sheetData>
  <sheetProtection algorithmName="SHA-512" hashValue="5SmTSUb2d/T1gzjTaUfBwOVJqCO50jM2NI8D+pJturXwEjiDsxW4FsbbsQQ0zDl8bhr/5W1UiXF/WRUA6vFUDQ==" saltValue="UJo+Q+qAh64zf24i5Hp4MQ==" spinCount="100000" sheet="1" objects="1" scenarios="1"/>
  <conditionalFormatting sqref="A6:A21">
    <cfRule type="expression" dxfId="1041" priority="1" stopIfTrue="1">
      <formula>MOD(ROW(),2)=0</formula>
    </cfRule>
    <cfRule type="expression" dxfId="1040" priority="2" stopIfTrue="1">
      <formula>MOD(ROW(),2)&lt;&gt;0</formula>
    </cfRule>
  </conditionalFormatting>
  <conditionalFormatting sqref="B6:B21">
    <cfRule type="expression" dxfId="1039" priority="3" stopIfTrue="1">
      <formula>MOD(ROW(),2)=0</formula>
    </cfRule>
    <cfRule type="expression" dxfId="1038" priority="4" stopIfTrue="1">
      <formula>MOD(ROW(),2)&lt;&gt;0</formula>
    </cfRule>
  </conditionalFormatting>
  <conditionalFormatting sqref="A26:A27">
    <cfRule type="expression" dxfId="1037" priority="5" stopIfTrue="1">
      <formula>MOD(ROW(),2)=0</formula>
    </cfRule>
    <cfRule type="expression" dxfId="1036" priority="6" stopIfTrue="1">
      <formula>MOD(ROW(),2)&lt;&gt;0</formula>
    </cfRule>
  </conditionalFormatting>
  <conditionalFormatting sqref="B26:B27">
    <cfRule type="expression" dxfId="1035" priority="7" stopIfTrue="1">
      <formula>MOD(ROW(),2)=0</formula>
    </cfRule>
    <cfRule type="expression" dxfId="1034" priority="8" stopIfTrue="1">
      <formula>MOD(ROW(),2)&lt;&gt;0</formula>
    </cfRule>
  </conditionalFormatting>
  <pageMargins left="0.7" right="0.7" top="0.75" bottom="0.75" header="0.3" footer="0.3"/>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858DB0-841F-4D93-B27F-E8E14F93600D}">
  <sheetPr codeName="Sheet12"/>
  <dimension ref="A1:B78"/>
  <sheetViews>
    <sheetView showGridLines="0" workbookViewId="0">
      <selection activeCell="A6" sqref="A6"/>
    </sheetView>
  </sheetViews>
  <sheetFormatPr defaultRowHeight="12.5" x14ac:dyDescent="0.25"/>
  <cols>
    <col min="1" max="1" width="33.453125" customWidth="1"/>
    <col min="2" max="2" width="40.54296875" customWidth="1"/>
  </cols>
  <sheetData>
    <row r="1" spans="1:2" s="1" customFormat="1" ht="20" x14ac:dyDescent="0.4">
      <c r="A1" s="2" t="s">
        <v>0</v>
      </c>
    </row>
    <row r="2" spans="1:2" s="1" customFormat="1" ht="15.5" x14ac:dyDescent="0.35">
      <c r="A2" s="30" t="s">
        <v>1</v>
      </c>
      <c r="B2" s="3" t="str">
        <f>wb_title</f>
        <v>NHS_EW - Consolidated Factor Spreadsheet</v>
      </c>
    </row>
    <row r="3" spans="1:2" s="1" customFormat="1" ht="15.5" x14ac:dyDescent="0.35">
      <c r="A3" s="30" t="s">
        <v>2</v>
      </c>
      <c r="B3" s="3" t="str">
        <f>TABLE_FACTOR_TYPE_1 &amp; " - x-" &amp; TABLE_SERIES_NUMBER_1</f>
        <v>Club - CARE Benefit Adjustment Factors  - x-105</v>
      </c>
    </row>
    <row r="6" spans="1:2" x14ac:dyDescent="0.25">
      <c r="A6" s="40" t="s">
        <v>491</v>
      </c>
      <c r="B6" s="49" t="s">
        <v>492</v>
      </c>
    </row>
    <row r="7" spans="1:2" x14ac:dyDescent="0.25">
      <c r="A7" s="40" t="s">
        <v>493</v>
      </c>
      <c r="B7" s="49" t="s">
        <v>31</v>
      </c>
    </row>
    <row r="8" spans="1:2" x14ac:dyDescent="0.25">
      <c r="A8" s="40" t="s">
        <v>140</v>
      </c>
      <c r="B8" s="49" t="s">
        <v>153</v>
      </c>
    </row>
    <row r="9" spans="1:2" ht="25" x14ac:dyDescent="0.25">
      <c r="A9" s="40" t="s">
        <v>141</v>
      </c>
      <c r="B9" s="49" t="s">
        <v>154</v>
      </c>
    </row>
    <row r="10" spans="1:2" ht="50" x14ac:dyDescent="0.25">
      <c r="A10" s="40" t="s">
        <v>6</v>
      </c>
      <c r="B10" s="49" t="s">
        <v>170</v>
      </c>
    </row>
    <row r="11" spans="1:2" x14ac:dyDescent="0.25">
      <c r="A11" s="40" t="s">
        <v>142</v>
      </c>
      <c r="B11" s="49" t="s">
        <v>156</v>
      </c>
    </row>
    <row r="12" spans="1:2" ht="25" x14ac:dyDescent="0.25">
      <c r="A12" s="40" t="s">
        <v>143</v>
      </c>
      <c r="B12" s="49" t="s">
        <v>157</v>
      </c>
    </row>
    <row r="13" spans="1:2" x14ac:dyDescent="0.25">
      <c r="A13" s="40" t="s">
        <v>494</v>
      </c>
      <c r="B13" s="49">
        <v>0</v>
      </c>
    </row>
    <row r="14" spans="1:2" x14ac:dyDescent="0.25">
      <c r="A14" s="40" t="s">
        <v>145</v>
      </c>
      <c r="B14" s="49">
        <v>105</v>
      </c>
    </row>
    <row r="15" spans="1:2" x14ac:dyDescent="0.25">
      <c r="A15" s="40" t="s">
        <v>495</v>
      </c>
      <c r="B15" s="49" t="s">
        <v>171</v>
      </c>
    </row>
    <row r="16" spans="1:2" x14ac:dyDescent="0.25">
      <c r="A16" s="40" t="s">
        <v>147</v>
      </c>
      <c r="B16" s="49" t="s">
        <v>172</v>
      </c>
    </row>
    <row r="17" spans="1:2" x14ac:dyDescent="0.25">
      <c r="A17" s="41" t="s">
        <v>496</v>
      </c>
      <c r="B17" s="49"/>
    </row>
    <row r="18" spans="1:2" x14ac:dyDescent="0.25">
      <c r="A18" s="40" t="s">
        <v>149</v>
      </c>
      <c r="B18" s="50">
        <v>45202</v>
      </c>
    </row>
    <row r="19" spans="1:2" x14ac:dyDescent="0.25">
      <c r="A19" s="40" t="s">
        <v>150</v>
      </c>
      <c r="B19" s="50">
        <v>45200</v>
      </c>
    </row>
    <row r="20" spans="1:2" x14ac:dyDescent="0.25">
      <c r="A20" s="40" t="s">
        <v>151</v>
      </c>
      <c r="B20" s="49" t="s">
        <v>160</v>
      </c>
    </row>
    <row r="21" spans="1:2" x14ac:dyDescent="0.25">
      <c r="A21" s="40" t="s">
        <v>497</v>
      </c>
      <c r="B21" s="49" t="s">
        <v>68</v>
      </c>
    </row>
    <row r="23" spans="1:2" x14ac:dyDescent="0.25">
      <c r="A23" s="23" t="str">
        <f>HYPERLINK("#'Factor List'!A1", "Back to Factor List")</f>
        <v>Back to Factor List</v>
      </c>
      <c r="B23" s="23" t="str">
        <f>HYPERLINK("#'Assumptions'!A1", "Assumptions")</f>
        <v>Assumptions</v>
      </c>
    </row>
    <row r="26" spans="1:2" s="59" customFormat="1" ht="13" x14ac:dyDescent="0.25">
      <c r="A26" s="58" t="s">
        <v>354</v>
      </c>
      <c r="B26" s="58" t="s">
        <v>498</v>
      </c>
    </row>
    <row r="27" spans="1:2" x14ac:dyDescent="0.25">
      <c r="A27" s="43">
        <v>16</v>
      </c>
      <c r="B27" s="44">
        <v>1.002</v>
      </c>
    </row>
    <row r="28" spans="1:2" x14ac:dyDescent="0.25">
      <c r="A28" s="43">
        <v>17</v>
      </c>
      <c r="B28" s="44">
        <v>1.002</v>
      </c>
    </row>
    <row r="29" spans="1:2" x14ac:dyDescent="0.25">
      <c r="A29" s="43">
        <v>18</v>
      </c>
      <c r="B29" s="44">
        <v>1.002</v>
      </c>
    </row>
    <row r="30" spans="1:2" x14ac:dyDescent="0.25">
      <c r="A30" s="43">
        <v>19</v>
      </c>
      <c r="B30" s="44">
        <v>1.002</v>
      </c>
    </row>
    <row r="31" spans="1:2" x14ac:dyDescent="0.25">
      <c r="A31" s="43">
        <v>20</v>
      </c>
      <c r="B31" s="44">
        <v>1.002</v>
      </c>
    </row>
    <row r="32" spans="1:2" x14ac:dyDescent="0.25">
      <c r="A32" s="43">
        <v>21</v>
      </c>
      <c r="B32" s="44">
        <v>1.002</v>
      </c>
    </row>
    <row r="33" spans="1:2" x14ac:dyDescent="0.25">
      <c r="A33" s="43">
        <v>22</v>
      </c>
      <c r="B33" s="44">
        <v>1.002</v>
      </c>
    </row>
    <row r="34" spans="1:2" x14ac:dyDescent="0.25">
      <c r="A34" s="43">
        <v>23</v>
      </c>
      <c r="B34" s="44">
        <v>1.002</v>
      </c>
    </row>
    <row r="35" spans="1:2" x14ac:dyDescent="0.25">
      <c r="A35" s="43">
        <v>24</v>
      </c>
      <c r="B35" s="44">
        <v>1.002</v>
      </c>
    </row>
    <row r="36" spans="1:2" x14ac:dyDescent="0.25">
      <c r="A36" s="43">
        <v>25</v>
      </c>
      <c r="B36" s="44">
        <v>1.002</v>
      </c>
    </row>
    <row r="37" spans="1:2" x14ac:dyDescent="0.25">
      <c r="A37" s="43">
        <v>26</v>
      </c>
      <c r="B37" s="44">
        <v>1.002</v>
      </c>
    </row>
    <row r="38" spans="1:2" x14ac:dyDescent="0.25">
      <c r="A38" s="43">
        <v>27</v>
      </c>
      <c r="B38" s="44">
        <v>1.002</v>
      </c>
    </row>
    <row r="39" spans="1:2" x14ac:dyDescent="0.25">
      <c r="A39" s="43">
        <v>28</v>
      </c>
      <c r="B39" s="44">
        <v>1.002</v>
      </c>
    </row>
    <row r="40" spans="1:2" x14ac:dyDescent="0.25">
      <c r="A40" s="43">
        <v>29</v>
      </c>
      <c r="B40" s="44">
        <v>1.002</v>
      </c>
    </row>
    <row r="41" spans="1:2" x14ac:dyDescent="0.25">
      <c r="A41" s="43">
        <v>30</v>
      </c>
      <c r="B41" s="44">
        <v>1.002</v>
      </c>
    </row>
    <row r="42" spans="1:2" x14ac:dyDescent="0.25">
      <c r="A42" s="43">
        <v>31</v>
      </c>
      <c r="B42" s="44">
        <v>1.002</v>
      </c>
    </row>
    <row r="43" spans="1:2" x14ac:dyDescent="0.25">
      <c r="A43" s="43">
        <v>32</v>
      </c>
      <c r="B43" s="44">
        <v>1.002</v>
      </c>
    </row>
    <row r="44" spans="1:2" x14ac:dyDescent="0.25">
      <c r="A44" s="43">
        <v>33</v>
      </c>
      <c r="B44" s="44">
        <v>1.002</v>
      </c>
    </row>
    <row r="45" spans="1:2" x14ac:dyDescent="0.25">
      <c r="A45" s="43">
        <v>34</v>
      </c>
      <c r="B45" s="44">
        <v>1.002</v>
      </c>
    </row>
    <row r="46" spans="1:2" x14ac:dyDescent="0.25">
      <c r="A46" s="43">
        <v>35</v>
      </c>
      <c r="B46" s="44">
        <v>1.002</v>
      </c>
    </row>
    <row r="47" spans="1:2" x14ac:dyDescent="0.25">
      <c r="A47" s="43">
        <v>36</v>
      </c>
      <c r="B47" s="44">
        <v>1.002</v>
      </c>
    </row>
    <row r="48" spans="1:2" x14ac:dyDescent="0.25">
      <c r="A48" s="43">
        <v>37</v>
      </c>
      <c r="B48" s="44">
        <v>1.002</v>
      </c>
    </row>
    <row r="49" spans="1:2" x14ac:dyDescent="0.25">
      <c r="A49" s="43">
        <v>38</v>
      </c>
      <c r="B49" s="44">
        <v>1.002</v>
      </c>
    </row>
    <row r="50" spans="1:2" x14ac:dyDescent="0.25">
      <c r="A50" s="43">
        <v>39</v>
      </c>
      <c r="B50" s="44">
        <v>1.002</v>
      </c>
    </row>
    <row r="51" spans="1:2" x14ac:dyDescent="0.25">
      <c r="A51" s="43">
        <v>40</v>
      </c>
      <c r="B51" s="44">
        <v>1.002</v>
      </c>
    </row>
    <row r="52" spans="1:2" x14ac:dyDescent="0.25">
      <c r="A52" s="43">
        <v>41</v>
      </c>
      <c r="B52" s="44">
        <v>1.002</v>
      </c>
    </row>
    <row r="53" spans="1:2" x14ac:dyDescent="0.25">
      <c r="A53" s="43">
        <v>42</v>
      </c>
      <c r="B53" s="44">
        <v>1.002</v>
      </c>
    </row>
    <row r="54" spans="1:2" x14ac:dyDescent="0.25">
      <c r="A54" s="43">
        <v>43</v>
      </c>
      <c r="B54" s="44">
        <v>1.002</v>
      </c>
    </row>
    <row r="55" spans="1:2" x14ac:dyDescent="0.25">
      <c r="A55" s="43">
        <v>44</v>
      </c>
      <c r="B55" s="44">
        <v>1.002</v>
      </c>
    </row>
    <row r="56" spans="1:2" x14ac:dyDescent="0.25">
      <c r="A56" s="43">
        <v>45</v>
      </c>
      <c r="B56" s="44">
        <v>1.002</v>
      </c>
    </row>
    <row r="57" spans="1:2" x14ac:dyDescent="0.25">
      <c r="A57" s="43">
        <v>46</v>
      </c>
      <c r="B57" s="44">
        <v>1.002</v>
      </c>
    </row>
    <row r="58" spans="1:2" x14ac:dyDescent="0.25">
      <c r="A58" s="43">
        <v>47</v>
      </c>
      <c r="B58" s="44">
        <v>1.002</v>
      </c>
    </row>
    <row r="59" spans="1:2" x14ac:dyDescent="0.25">
      <c r="A59" s="43">
        <v>48</v>
      </c>
      <c r="B59" s="44">
        <v>1.002</v>
      </c>
    </row>
    <row r="60" spans="1:2" x14ac:dyDescent="0.25">
      <c r="A60" s="43">
        <v>49</v>
      </c>
      <c r="B60" s="44">
        <v>1.002</v>
      </c>
    </row>
    <row r="61" spans="1:2" x14ac:dyDescent="0.25">
      <c r="A61" s="43">
        <v>50</v>
      </c>
      <c r="B61" s="44">
        <v>1.002</v>
      </c>
    </row>
    <row r="62" spans="1:2" x14ac:dyDescent="0.25">
      <c r="A62" s="43">
        <v>51</v>
      </c>
      <c r="B62" s="44">
        <v>1.002</v>
      </c>
    </row>
    <row r="63" spans="1:2" x14ac:dyDescent="0.25">
      <c r="A63" s="43">
        <v>52</v>
      </c>
      <c r="B63" s="44">
        <v>1.002</v>
      </c>
    </row>
    <row r="64" spans="1:2" x14ac:dyDescent="0.25">
      <c r="A64" s="43">
        <v>53</v>
      </c>
      <c r="B64" s="44">
        <v>1.002</v>
      </c>
    </row>
    <row r="65" spans="1:2" x14ac:dyDescent="0.25">
      <c r="A65" s="43">
        <v>54</v>
      </c>
      <c r="B65" s="44">
        <v>1.002</v>
      </c>
    </row>
    <row r="66" spans="1:2" x14ac:dyDescent="0.25">
      <c r="A66" s="43">
        <v>55</v>
      </c>
      <c r="B66" s="44">
        <v>1.002</v>
      </c>
    </row>
    <row r="67" spans="1:2" x14ac:dyDescent="0.25">
      <c r="A67" s="43">
        <v>56</v>
      </c>
      <c r="B67" s="44">
        <v>1.002</v>
      </c>
    </row>
    <row r="68" spans="1:2" x14ac:dyDescent="0.25">
      <c r="A68" s="43">
        <v>57</v>
      </c>
      <c r="B68" s="44">
        <v>1.002</v>
      </c>
    </row>
    <row r="69" spans="1:2" x14ac:dyDescent="0.25">
      <c r="A69" s="43">
        <v>58</v>
      </c>
      <c r="B69" s="44">
        <v>1.002</v>
      </c>
    </row>
    <row r="70" spans="1:2" x14ac:dyDescent="0.25">
      <c r="A70" s="43">
        <v>59</v>
      </c>
      <c r="B70" s="44">
        <v>1.002</v>
      </c>
    </row>
    <row r="71" spans="1:2" x14ac:dyDescent="0.25">
      <c r="A71" s="43">
        <v>60</v>
      </c>
      <c r="B71" s="44">
        <v>1.002</v>
      </c>
    </row>
    <row r="72" spans="1:2" x14ac:dyDescent="0.25">
      <c r="A72" s="43">
        <v>61</v>
      </c>
      <c r="B72" s="44">
        <v>1.002</v>
      </c>
    </row>
    <row r="73" spans="1:2" x14ac:dyDescent="0.25">
      <c r="A73" s="43">
        <v>62</v>
      </c>
      <c r="B73" s="44">
        <v>1.002</v>
      </c>
    </row>
    <row r="74" spans="1:2" x14ac:dyDescent="0.25">
      <c r="A74" s="43">
        <v>63</v>
      </c>
      <c r="B74" s="44">
        <v>1.002</v>
      </c>
    </row>
    <row r="75" spans="1:2" x14ac:dyDescent="0.25">
      <c r="A75" s="43">
        <v>64</v>
      </c>
      <c r="B75" s="44">
        <v>1.002</v>
      </c>
    </row>
    <row r="76" spans="1:2" x14ac:dyDescent="0.25">
      <c r="A76" s="43">
        <v>65</v>
      </c>
      <c r="B76" s="44">
        <v>1.0009999999999999</v>
      </c>
    </row>
    <row r="77" spans="1:2" x14ac:dyDescent="0.25">
      <c r="A77" s="43">
        <v>66</v>
      </c>
      <c r="B77" s="44">
        <v>1.0009999999999999</v>
      </c>
    </row>
    <row r="78" spans="1:2" x14ac:dyDescent="0.25">
      <c r="A78" s="43">
        <v>67</v>
      </c>
      <c r="B78" s="44">
        <v>1.0009999999999999</v>
      </c>
    </row>
  </sheetData>
  <sheetProtection algorithmName="SHA-512" hashValue="etY53oRXQO7LRz0oEXpcMBUZTnDFMB+9pwpS55ZOr1Y/dJMvD4NdfubktkWQlYGcOPS1B1VtD+5hqNRD5OZK8A==" saltValue="19g4ItZ0+p2ZwQID8un3Ng==" spinCount="100000" sheet="1" objects="1" scenarios="1"/>
  <conditionalFormatting sqref="A6:A21">
    <cfRule type="expression" dxfId="1031" priority="1" stopIfTrue="1">
      <formula>MOD(ROW(),2)=0</formula>
    </cfRule>
    <cfRule type="expression" dxfId="1030" priority="2" stopIfTrue="1">
      <formula>MOD(ROW(),2)&lt;&gt;0</formula>
    </cfRule>
  </conditionalFormatting>
  <conditionalFormatting sqref="B6:B21">
    <cfRule type="expression" dxfId="1029" priority="3" stopIfTrue="1">
      <formula>MOD(ROW(),2)=0</formula>
    </cfRule>
    <cfRule type="expression" dxfId="1028" priority="4" stopIfTrue="1">
      <formula>MOD(ROW(),2)&lt;&gt;0</formula>
    </cfRule>
  </conditionalFormatting>
  <conditionalFormatting sqref="A26:A78">
    <cfRule type="expression" dxfId="1027" priority="5" stopIfTrue="1">
      <formula>MOD(ROW(),2)=0</formula>
    </cfRule>
    <cfRule type="expression" dxfId="1026" priority="6" stopIfTrue="1">
      <formula>MOD(ROW(),2)&lt;&gt;0</formula>
    </cfRule>
  </conditionalFormatting>
  <conditionalFormatting sqref="B26:B78">
    <cfRule type="expression" dxfId="1025" priority="7" stopIfTrue="1">
      <formula>MOD(ROW(),2)=0</formula>
    </cfRule>
    <cfRule type="expression" dxfId="1024" priority="8" stopIfTrue="1">
      <formula>MOD(ROW(),2)&lt;&gt;0</formula>
    </cfRule>
  </conditionalFormatting>
  <pageMargins left="0.7" right="0.7" top="0.75" bottom="0.75" header="0.3" footer="0.3"/>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C13AD3-716D-4DCB-9A24-F9164085EC62}">
  <sheetPr codeName="Sheet13"/>
  <dimension ref="A1:E64"/>
  <sheetViews>
    <sheetView showGridLines="0" workbookViewId="0">
      <selection activeCell="A6" sqref="A6"/>
    </sheetView>
  </sheetViews>
  <sheetFormatPr defaultRowHeight="12.5" x14ac:dyDescent="0.25"/>
  <cols>
    <col min="1" max="1" width="31.54296875" customWidth="1"/>
    <col min="2" max="5" width="22.54296875" customWidth="1"/>
  </cols>
  <sheetData>
    <row r="1" spans="1:5" s="1" customFormat="1" ht="20" x14ac:dyDescent="0.4">
      <c r="A1" s="2" t="s">
        <v>0</v>
      </c>
    </row>
    <row r="2" spans="1:5" s="1" customFormat="1" ht="15.5" x14ac:dyDescent="0.35">
      <c r="A2" s="30" t="s">
        <v>1</v>
      </c>
      <c r="B2" s="3" t="str">
        <f>wb_title</f>
        <v>NHS_EW - Consolidated Factor Spreadsheet</v>
      </c>
    </row>
    <row r="3" spans="1:5" s="1" customFormat="1" ht="15.5" x14ac:dyDescent="0.35">
      <c r="A3" s="30" t="s">
        <v>2</v>
      </c>
      <c r="B3" s="3" t="str">
        <f>TABLE_FACTOR_TYPE_1 &amp; " - x-" &amp; TABLE_SERIES_NUMBER_1</f>
        <v>CETV - x-201</v>
      </c>
    </row>
    <row r="6" spans="1:5" x14ac:dyDescent="0.25">
      <c r="A6" s="40" t="s">
        <v>491</v>
      </c>
      <c r="B6" s="49" t="s">
        <v>492</v>
      </c>
      <c r="C6" s="49"/>
      <c r="D6" s="49"/>
      <c r="E6" s="49"/>
    </row>
    <row r="7" spans="1:5" x14ac:dyDescent="0.25">
      <c r="A7" s="40" t="s">
        <v>493</v>
      </c>
      <c r="B7" s="49" t="s">
        <v>31</v>
      </c>
      <c r="C7" s="49"/>
      <c r="D7" s="49"/>
      <c r="E7" s="49"/>
    </row>
    <row r="8" spans="1:5" x14ac:dyDescent="0.25">
      <c r="A8" s="40" t="s">
        <v>140</v>
      </c>
      <c r="B8" s="49">
        <v>1995</v>
      </c>
      <c r="C8" s="49"/>
      <c r="D8" s="49"/>
      <c r="E8" s="49"/>
    </row>
    <row r="9" spans="1:5" x14ac:dyDescent="0.25">
      <c r="A9" s="40" t="s">
        <v>141</v>
      </c>
      <c r="B9" s="49" t="s">
        <v>174</v>
      </c>
      <c r="C9" s="49"/>
      <c r="D9" s="49"/>
      <c r="E9" s="49"/>
    </row>
    <row r="10" spans="1:5" x14ac:dyDescent="0.25">
      <c r="A10" s="40" t="s">
        <v>6</v>
      </c>
      <c r="B10" s="49" t="s">
        <v>175</v>
      </c>
      <c r="C10" s="49"/>
      <c r="D10" s="49"/>
      <c r="E10" s="49"/>
    </row>
    <row r="11" spans="1:5" x14ac:dyDescent="0.25">
      <c r="A11" s="40" t="s">
        <v>142</v>
      </c>
      <c r="B11" s="49" t="s">
        <v>176</v>
      </c>
      <c r="C11" s="49"/>
      <c r="D11" s="49"/>
      <c r="E11" s="49"/>
    </row>
    <row r="12" spans="1:5" x14ac:dyDescent="0.25">
      <c r="A12" s="40" t="s">
        <v>143</v>
      </c>
      <c r="B12" s="49" t="s">
        <v>157</v>
      </c>
      <c r="C12" s="49"/>
      <c r="D12" s="49"/>
      <c r="E12" s="49"/>
    </row>
    <row r="13" spans="1:5" x14ac:dyDescent="0.25">
      <c r="A13" s="40" t="s">
        <v>494</v>
      </c>
      <c r="B13" s="49">
        <v>1</v>
      </c>
      <c r="C13" s="49"/>
      <c r="D13" s="49"/>
      <c r="E13" s="49"/>
    </row>
    <row r="14" spans="1:5" x14ac:dyDescent="0.25">
      <c r="A14" s="40" t="s">
        <v>145</v>
      </c>
      <c r="B14" s="49">
        <v>201</v>
      </c>
      <c r="C14" s="49"/>
      <c r="D14" s="49"/>
      <c r="E14" s="49"/>
    </row>
    <row r="15" spans="1:5" x14ac:dyDescent="0.25">
      <c r="A15" s="40" t="s">
        <v>495</v>
      </c>
      <c r="B15" s="49" t="s">
        <v>177</v>
      </c>
      <c r="C15" s="49"/>
      <c r="D15" s="49"/>
      <c r="E15" s="49"/>
    </row>
    <row r="16" spans="1:5" x14ac:dyDescent="0.25">
      <c r="A16" s="40" t="s">
        <v>147</v>
      </c>
      <c r="B16" s="49" t="s">
        <v>178</v>
      </c>
      <c r="C16" s="49"/>
      <c r="D16" s="49"/>
      <c r="E16" s="49"/>
    </row>
    <row r="17" spans="1:5" x14ac:dyDescent="0.25">
      <c r="A17" s="41" t="s">
        <v>496</v>
      </c>
      <c r="B17" s="49"/>
      <c r="C17" s="49"/>
      <c r="D17" s="49"/>
      <c r="E17" s="49"/>
    </row>
    <row r="18" spans="1:5" x14ac:dyDescent="0.25">
      <c r="A18" s="40" t="s">
        <v>149</v>
      </c>
      <c r="B18" s="50">
        <v>46174</v>
      </c>
      <c r="C18" s="50"/>
      <c r="D18" s="50"/>
      <c r="E18" s="50"/>
    </row>
    <row r="19" spans="1:5" x14ac:dyDescent="0.25">
      <c r="A19" s="40" t="s">
        <v>150</v>
      </c>
      <c r="B19" s="50">
        <v>46161</v>
      </c>
      <c r="C19" s="50"/>
      <c r="D19" s="50"/>
      <c r="E19" s="50"/>
    </row>
    <row r="20" spans="1:5" x14ac:dyDescent="0.25">
      <c r="A20" s="40" t="s">
        <v>151</v>
      </c>
      <c r="B20" s="49" t="s">
        <v>160</v>
      </c>
      <c r="C20" s="49"/>
      <c r="D20" s="49"/>
      <c r="E20" s="49"/>
    </row>
    <row r="21" spans="1:5" x14ac:dyDescent="0.25">
      <c r="A21" s="40" t="s">
        <v>497</v>
      </c>
      <c r="B21" s="49" t="s">
        <v>67</v>
      </c>
      <c r="C21" s="49"/>
      <c r="D21" s="49"/>
      <c r="E21" s="49"/>
    </row>
    <row r="23" spans="1:5" x14ac:dyDescent="0.25">
      <c r="A23" s="23" t="str">
        <f>HYPERLINK("#'Factor List'!A1", "Back to Factor List")</f>
        <v>Back to Factor List</v>
      </c>
      <c r="B23" s="23" t="str">
        <f>HYPERLINK("#'Assumptions'!A1", "Assumptions")</f>
        <v>Assumptions</v>
      </c>
    </row>
    <row r="26" spans="1:5" s="59" customFormat="1" ht="39" x14ac:dyDescent="0.25">
      <c r="A26" s="58" t="s">
        <v>263</v>
      </c>
      <c r="B26" s="58" t="s">
        <v>499</v>
      </c>
      <c r="C26" s="58" t="s">
        <v>500</v>
      </c>
      <c r="D26" s="58" t="s">
        <v>501</v>
      </c>
      <c r="E26" s="58" t="s">
        <v>502</v>
      </c>
    </row>
    <row r="27" spans="1:5" x14ac:dyDescent="0.25">
      <c r="A27" s="43">
        <v>22</v>
      </c>
      <c r="B27" s="45">
        <v>10.66</v>
      </c>
      <c r="C27" s="45">
        <v>0.48</v>
      </c>
      <c r="D27" s="45">
        <v>0.99</v>
      </c>
      <c r="E27" s="45">
        <v>0</v>
      </c>
    </row>
    <row r="28" spans="1:5" x14ac:dyDescent="0.25">
      <c r="A28" s="43">
        <v>23</v>
      </c>
      <c r="B28" s="45">
        <v>10.85</v>
      </c>
      <c r="C28" s="45">
        <v>0.49</v>
      </c>
      <c r="D28" s="45">
        <v>1.01</v>
      </c>
      <c r="E28" s="45">
        <v>0</v>
      </c>
    </row>
    <row r="29" spans="1:5" x14ac:dyDescent="0.25">
      <c r="A29" s="43">
        <v>24</v>
      </c>
      <c r="B29" s="45">
        <v>11.05</v>
      </c>
      <c r="C29" s="45">
        <v>0.5</v>
      </c>
      <c r="D29" s="45">
        <v>1.02</v>
      </c>
      <c r="E29" s="45">
        <v>0</v>
      </c>
    </row>
    <row r="30" spans="1:5" x14ac:dyDescent="0.25">
      <c r="A30" s="43">
        <v>25</v>
      </c>
      <c r="B30" s="45">
        <v>11.25</v>
      </c>
      <c r="C30" s="45">
        <v>0.51</v>
      </c>
      <c r="D30" s="45">
        <v>1.04</v>
      </c>
      <c r="E30" s="45">
        <v>0</v>
      </c>
    </row>
    <row r="31" spans="1:5" x14ac:dyDescent="0.25">
      <c r="A31" s="43">
        <v>26</v>
      </c>
      <c r="B31" s="45">
        <v>11.46</v>
      </c>
      <c r="C31" s="45">
        <v>0.52</v>
      </c>
      <c r="D31" s="45">
        <v>1.06</v>
      </c>
      <c r="E31" s="45">
        <v>0</v>
      </c>
    </row>
    <row r="32" spans="1:5" x14ac:dyDescent="0.25">
      <c r="A32" s="43">
        <v>27</v>
      </c>
      <c r="B32" s="45">
        <v>11.67</v>
      </c>
      <c r="C32" s="45">
        <v>0.53</v>
      </c>
      <c r="D32" s="45">
        <v>1.08</v>
      </c>
      <c r="E32" s="45">
        <v>0</v>
      </c>
    </row>
    <row r="33" spans="1:5" x14ac:dyDescent="0.25">
      <c r="A33" s="43">
        <v>28</v>
      </c>
      <c r="B33" s="45">
        <v>11.88</v>
      </c>
      <c r="C33" s="45">
        <v>0.54</v>
      </c>
      <c r="D33" s="45">
        <v>1.1000000000000001</v>
      </c>
      <c r="E33" s="45">
        <v>0</v>
      </c>
    </row>
    <row r="34" spans="1:5" x14ac:dyDescent="0.25">
      <c r="A34" s="43">
        <v>29</v>
      </c>
      <c r="B34" s="45">
        <v>12.1</v>
      </c>
      <c r="C34" s="45">
        <v>0.55000000000000004</v>
      </c>
      <c r="D34" s="45">
        <v>1.1200000000000001</v>
      </c>
      <c r="E34" s="45">
        <v>0</v>
      </c>
    </row>
    <row r="35" spans="1:5" x14ac:dyDescent="0.25">
      <c r="A35" s="43">
        <v>30</v>
      </c>
      <c r="B35" s="45">
        <v>12.32</v>
      </c>
      <c r="C35" s="45">
        <v>0.56000000000000005</v>
      </c>
      <c r="D35" s="45">
        <v>1.1399999999999999</v>
      </c>
      <c r="E35" s="45">
        <v>0</v>
      </c>
    </row>
    <row r="36" spans="1:5" x14ac:dyDescent="0.25">
      <c r="A36" s="43">
        <v>31</v>
      </c>
      <c r="B36" s="45">
        <v>12.55</v>
      </c>
      <c r="C36" s="45">
        <v>0.56999999999999995</v>
      </c>
      <c r="D36" s="45">
        <v>1.1499999999999999</v>
      </c>
      <c r="E36" s="45">
        <v>0</v>
      </c>
    </row>
    <row r="37" spans="1:5" x14ac:dyDescent="0.25">
      <c r="A37" s="43">
        <v>32</v>
      </c>
      <c r="B37" s="45">
        <v>12.78</v>
      </c>
      <c r="C37" s="45">
        <v>0.57999999999999996</v>
      </c>
      <c r="D37" s="45">
        <v>1.17</v>
      </c>
      <c r="E37" s="45">
        <v>0</v>
      </c>
    </row>
    <row r="38" spans="1:5" x14ac:dyDescent="0.25">
      <c r="A38" s="43">
        <v>33</v>
      </c>
      <c r="B38" s="45">
        <v>13.01</v>
      </c>
      <c r="C38" s="45">
        <v>0.59</v>
      </c>
      <c r="D38" s="45">
        <v>1.19</v>
      </c>
      <c r="E38" s="45">
        <v>0</v>
      </c>
    </row>
    <row r="39" spans="1:5" x14ac:dyDescent="0.25">
      <c r="A39" s="43">
        <v>34</v>
      </c>
      <c r="B39" s="45">
        <v>13.25</v>
      </c>
      <c r="C39" s="45">
        <v>0.6</v>
      </c>
      <c r="D39" s="45">
        <v>1.21</v>
      </c>
      <c r="E39" s="45">
        <v>0</v>
      </c>
    </row>
    <row r="40" spans="1:5" x14ac:dyDescent="0.25">
      <c r="A40" s="43">
        <v>35</v>
      </c>
      <c r="B40" s="45">
        <v>13.49</v>
      </c>
      <c r="C40" s="45">
        <v>0.62</v>
      </c>
      <c r="D40" s="45">
        <v>1.23</v>
      </c>
      <c r="E40" s="45">
        <v>0</v>
      </c>
    </row>
    <row r="41" spans="1:5" x14ac:dyDescent="0.25">
      <c r="A41" s="43">
        <v>36</v>
      </c>
      <c r="B41" s="45">
        <v>13.74</v>
      </c>
      <c r="C41" s="45">
        <v>0.63</v>
      </c>
      <c r="D41" s="45">
        <v>1.25</v>
      </c>
      <c r="E41" s="45">
        <v>0</v>
      </c>
    </row>
    <row r="42" spans="1:5" x14ac:dyDescent="0.25">
      <c r="A42" s="43">
        <v>37</v>
      </c>
      <c r="B42" s="45">
        <v>13.99</v>
      </c>
      <c r="C42" s="45">
        <v>0.64</v>
      </c>
      <c r="D42" s="45">
        <v>1.27</v>
      </c>
      <c r="E42" s="45">
        <v>0</v>
      </c>
    </row>
    <row r="43" spans="1:5" x14ac:dyDescent="0.25">
      <c r="A43" s="43">
        <v>38</v>
      </c>
      <c r="B43" s="45">
        <v>14.25</v>
      </c>
      <c r="C43" s="45">
        <v>0.65</v>
      </c>
      <c r="D43" s="45">
        <v>1.29</v>
      </c>
      <c r="E43" s="45">
        <v>0</v>
      </c>
    </row>
    <row r="44" spans="1:5" x14ac:dyDescent="0.25">
      <c r="A44" s="43">
        <v>39</v>
      </c>
      <c r="B44" s="45">
        <v>14.51</v>
      </c>
      <c r="C44" s="45">
        <v>0.67</v>
      </c>
      <c r="D44" s="45">
        <v>1.31</v>
      </c>
      <c r="E44" s="45">
        <v>0</v>
      </c>
    </row>
    <row r="45" spans="1:5" x14ac:dyDescent="0.25">
      <c r="A45" s="43">
        <v>40</v>
      </c>
      <c r="B45" s="45">
        <v>14.78</v>
      </c>
      <c r="C45" s="45">
        <v>0.68</v>
      </c>
      <c r="D45" s="45">
        <v>1.33</v>
      </c>
      <c r="E45" s="45">
        <v>0</v>
      </c>
    </row>
    <row r="46" spans="1:5" x14ac:dyDescent="0.25">
      <c r="A46" s="43">
        <v>41</v>
      </c>
      <c r="B46" s="45">
        <v>15.06</v>
      </c>
      <c r="C46" s="45">
        <v>0.69</v>
      </c>
      <c r="D46" s="45">
        <v>1.35</v>
      </c>
      <c r="E46" s="45">
        <v>0</v>
      </c>
    </row>
    <row r="47" spans="1:5" x14ac:dyDescent="0.25">
      <c r="A47" s="43">
        <v>42</v>
      </c>
      <c r="B47" s="45">
        <v>15.34</v>
      </c>
      <c r="C47" s="45">
        <v>0.71</v>
      </c>
      <c r="D47" s="45">
        <v>1.37</v>
      </c>
      <c r="E47" s="45">
        <v>0</v>
      </c>
    </row>
    <row r="48" spans="1:5" x14ac:dyDescent="0.25">
      <c r="A48" s="43">
        <v>43</v>
      </c>
      <c r="B48" s="45">
        <v>15.62</v>
      </c>
      <c r="C48" s="45">
        <v>0.72</v>
      </c>
      <c r="D48" s="45">
        <v>1.39</v>
      </c>
      <c r="E48" s="45">
        <v>0</v>
      </c>
    </row>
    <row r="49" spans="1:5" x14ac:dyDescent="0.25">
      <c r="A49" s="43">
        <v>44</v>
      </c>
      <c r="B49" s="45">
        <v>15.92</v>
      </c>
      <c r="C49" s="45">
        <v>0.74</v>
      </c>
      <c r="D49" s="45">
        <v>1.4</v>
      </c>
      <c r="E49" s="45">
        <v>0</v>
      </c>
    </row>
    <row r="50" spans="1:5" x14ac:dyDescent="0.25">
      <c r="A50" s="43">
        <v>45</v>
      </c>
      <c r="B50" s="45">
        <v>16.22</v>
      </c>
      <c r="C50" s="45">
        <v>0.75</v>
      </c>
      <c r="D50" s="45">
        <v>1.42</v>
      </c>
      <c r="E50" s="45">
        <v>0</v>
      </c>
    </row>
    <row r="51" spans="1:5" x14ac:dyDescent="0.25">
      <c r="A51" s="43">
        <v>46</v>
      </c>
      <c r="B51" s="45">
        <v>16.53</v>
      </c>
      <c r="C51" s="45">
        <v>0.77</v>
      </c>
      <c r="D51" s="45">
        <v>1.44</v>
      </c>
      <c r="E51" s="45">
        <v>0</v>
      </c>
    </row>
    <row r="52" spans="1:5" x14ac:dyDescent="0.25">
      <c r="A52" s="43">
        <v>47</v>
      </c>
      <c r="B52" s="45">
        <v>16.84</v>
      </c>
      <c r="C52" s="45">
        <v>0.78</v>
      </c>
      <c r="D52" s="45">
        <v>1.45</v>
      </c>
      <c r="E52" s="45">
        <v>0</v>
      </c>
    </row>
    <row r="53" spans="1:5" x14ac:dyDescent="0.25">
      <c r="A53" s="43">
        <v>48</v>
      </c>
      <c r="B53" s="45">
        <v>17.16</v>
      </c>
      <c r="C53" s="45">
        <v>0.8</v>
      </c>
      <c r="D53" s="45">
        <v>1.46</v>
      </c>
      <c r="E53" s="45">
        <v>0</v>
      </c>
    </row>
    <row r="54" spans="1:5" x14ac:dyDescent="0.25">
      <c r="A54" s="43">
        <v>49</v>
      </c>
      <c r="B54" s="45">
        <v>17.5</v>
      </c>
      <c r="C54" s="45">
        <v>0.81</v>
      </c>
      <c r="D54" s="45">
        <v>1.48</v>
      </c>
      <c r="E54" s="45">
        <v>0</v>
      </c>
    </row>
    <row r="55" spans="1:5" x14ac:dyDescent="0.25">
      <c r="A55" s="43">
        <v>50</v>
      </c>
      <c r="B55" s="45">
        <v>17.829999999999998</v>
      </c>
      <c r="C55" s="45">
        <v>0.83</v>
      </c>
      <c r="D55" s="45">
        <v>1.49</v>
      </c>
      <c r="E55" s="45">
        <v>0</v>
      </c>
    </row>
    <row r="56" spans="1:5" x14ac:dyDescent="0.25">
      <c r="A56" s="43">
        <v>51</v>
      </c>
      <c r="B56" s="45">
        <v>18.18</v>
      </c>
      <c r="C56" s="45">
        <v>0.85</v>
      </c>
      <c r="D56" s="45">
        <v>1.5</v>
      </c>
      <c r="E56" s="45">
        <v>0</v>
      </c>
    </row>
    <row r="57" spans="1:5" x14ac:dyDescent="0.25">
      <c r="A57" s="43">
        <v>52</v>
      </c>
      <c r="B57" s="45">
        <v>18.54</v>
      </c>
      <c r="C57" s="45">
        <v>0.86</v>
      </c>
      <c r="D57" s="45">
        <v>1.51</v>
      </c>
      <c r="E57" s="45">
        <v>0</v>
      </c>
    </row>
    <row r="58" spans="1:5" x14ac:dyDescent="0.25">
      <c r="A58" s="43">
        <v>53</v>
      </c>
      <c r="B58" s="45">
        <v>18.91</v>
      </c>
      <c r="C58" s="45">
        <v>0.88</v>
      </c>
      <c r="D58" s="45">
        <v>1.52</v>
      </c>
      <c r="E58" s="45">
        <v>0</v>
      </c>
    </row>
    <row r="59" spans="1:5" x14ac:dyDescent="0.25">
      <c r="A59" s="43">
        <v>54</v>
      </c>
      <c r="B59" s="45">
        <v>19.29</v>
      </c>
      <c r="C59" s="45">
        <v>0.9</v>
      </c>
      <c r="D59" s="45">
        <v>1.53</v>
      </c>
      <c r="E59" s="45">
        <v>0</v>
      </c>
    </row>
    <row r="60" spans="1:5" x14ac:dyDescent="0.25">
      <c r="A60" s="43">
        <v>55</v>
      </c>
      <c r="B60" s="45">
        <v>19.68</v>
      </c>
      <c r="C60" s="45">
        <v>0.91</v>
      </c>
      <c r="D60" s="45">
        <v>1.53</v>
      </c>
      <c r="E60" s="45">
        <v>0</v>
      </c>
    </row>
    <row r="61" spans="1:5" x14ac:dyDescent="0.25">
      <c r="A61" s="43">
        <v>56</v>
      </c>
      <c r="B61" s="45">
        <v>20.079999999999998</v>
      </c>
      <c r="C61" s="45">
        <v>0.93</v>
      </c>
      <c r="D61" s="45">
        <v>1.54</v>
      </c>
      <c r="E61" s="45">
        <v>0</v>
      </c>
    </row>
    <row r="62" spans="1:5" x14ac:dyDescent="0.25">
      <c r="A62" s="43">
        <v>57</v>
      </c>
      <c r="B62" s="45">
        <v>20.49</v>
      </c>
      <c r="C62" s="45">
        <v>0.95</v>
      </c>
      <c r="D62" s="45">
        <v>1.54</v>
      </c>
      <c r="E62" s="45">
        <v>0</v>
      </c>
    </row>
    <row r="63" spans="1:5" x14ac:dyDescent="0.25">
      <c r="A63" s="43">
        <v>58</v>
      </c>
      <c r="B63" s="45">
        <v>20.92</v>
      </c>
      <c r="C63" s="45">
        <v>0.97</v>
      </c>
      <c r="D63" s="45">
        <v>1.54</v>
      </c>
      <c r="E63" s="45">
        <v>0</v>
      </c>
    </row>
    <row r="64" spans="1:5" x14ac:dyDescent="0.25">
      <c r="A64" s="43">
        <v>59</v>
      </c>
      <c r="B64" s="45">
        <v>21.37</v>
      </c>
      <c r="C64" s="45">
        <v>0.99</v>
      </c>
      <c r="D64" s="45">
        <v>1.55</v>
      </c>
      <c r="E64" s="45">
        <v>0</v>
      </c>
    </row>
  </sheetData>
  <sheetProtection algorithmName="SHA-512" hashValue="Vwae0+e61pbOjErDH0yRA7G9FUD8xjts87dEbFxtQ5Xr3RtG0v2s2GIbACe7rbQoRUfijm33u+AtVzT1WD58MQ==" saltValue="NqX8xwoEfQUl6c3wKGkr3g==" spinCount="100000" sheet="1" objects="1" scenarios="1"/>
  <conditionalFormatting sqref="A6:A21">
    <cfRule type="expression" dxfId="1021" priority="9" stopIfTrue="1">
      <formula>MOD(ROW(),2)=0</formula>
    </cfRule>
    <cfRule type="expression" dxfId="1020" priority="10" stopIfTrue="1">
      <formula>MOD(ROW(),2)&lt;&gt;0</formula>
    </cfRule>
  </conditionalFormatting>
  <conditionalFormatting sqref="B6:E21">
    <cfRule type="expression" dxfId="1019" priority="11" stopIfTrue="1">
      <formula>MOD(ROW(),2)=0</formula>
    </cfRule>
    <cfRule type="expression" dxfId="1018" priority="12" stopIfTrue="1">
      <formula>MOD(ROW(),2)&lt;&gt;0</formula>
    </cfRule>
  </conditionalFormatting>
  <conditionalFormatting sqref="A26:A64">
    <cfRule type="expression" dxfId="1017" priority="13" stopIfTrue="1">
      <formula>MOD(ROW(),2)=0</formula>
    </cfRule>
    <cfRule type="expression" dxfId="1016" priority="14" stopIfTrue="1">
      <formula>MOD(ROW(),2)&lt;&gt;0</formula>
    </cfRule>
  </conditionalFormatting>
  <conditionalFormatting sqref="B26:E64">
    <cfRule type="expression" dxfId="1015" priority="15" stopIfTrue="1">
      <formula>MOD(ROW(),2)=0</formula>
    </cfRule>
    <cfRule type="expression" dxfId="1014" priority="16" stopIfTrue="1">
      <formula>MOD(ROW(),2)&lt;&gt;0</formula>
    </cfRule>
  </conditionalFormatting>
  <pageMargins left="0.7" right="0.7" top="0.75" bottom="0.75" header="0.3" footer="0.3"/>
  <tableParts count="1">
    <tablePart r:id="rId1"/>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0111B0-38DF-4669-B75C-6D62EB00C21D}">
  <sheetPr codeName="Sheet14"/>
  <dimension ref="A1:E64"/>
  <sheetViews>
    <sheetView showGridLines="0" workbookViewId="0">
      <selection activeCell="A6" sqref="A6"/>
    </sheetView>
  </sheetViews>
  <sheetFormatPr defaultRowHeight="12.5" x14ac:dyDescent="0.25"/>
  <cols>
    <col min="1" max="1" width="31.54296875" customWidth="1"/>
    <col min="2" max="5" width="22.54296875" customWidth="1"/>
  </cols>
  <sheetData>
    <row r="1" spans="1:5" s="1" customFormat="1" ht="20" x14ac:dyDescent="0.4">
      <c r="A1" s="2" t="s">
        <v>0</v>
      </c>
    </row>
    <row r="2" spans="1:5" s="1" customFormat="1" ht="15.5" x14ac:dyDescent="0.35">
      <c r="A2" s="30" t="s">
        <v>1</v>
      </c>
      <c r="B2" s="3" t="str">
        <f>wb_title</f>
        <v>NHS_EW - Consolidated Factor Spreadsheet</v>
      </c>
    </row>
    <row r="3" spans="1:5" s="1" customFormat="1" ht="15.5" x14ac:dyDescent="0.35">
      <c r="A3" s="30" t="s">
        <v>2</v>
      </c>
      <c r="B3" s="3" t="str">
        <f>TABLE_FACTOR_TYPE_1 &amp; " - x-" &amp; TABLE_SERIES_NUMBER_1</f>
        <v>CETV - x-202</v>
      </c>
    </row>
    <row r="6" spans="1:5" x14ac:dyDescent="0.25">
      <c r="A6" s="40" t="s">
        <v>491</v>
      </c>
      <c r="B6" s="49" t="s">
        <v>492</v>
      </c>
      <c r="C6" s="49"/>
      <c r="D6" s="49"/>
      <c r="E6" s="49"/>
    </row>
    <row r="7" spans="1:5" x14ac:dyDescent="0.25">
      <c r="A7" s="40" t="s">
        <v>493</v>
      </c>
      <c r="B7" s="49" t="s">
        <v>31</v>
      </c>
      <c r="C7" s="49"/>
      <c r="D7" s="49"/>
      <c r="E7" s="49"/>
    </row>
    <row r="8" spans="1:5" x14ac:dyDescent="0.25">
      <c r="A8" s="40" t="s">
        <v>140</v>
      </c>
      <c r="B8" s="49">
        <v>1995</v>
      </c>
      <c r="C8" s="49"/>
      <c r="D8" s="49"/>
      <c r="E8" s="49"/>
    </row>
    <row r="9" spans="1:5" x14ac:dyDescent="0.25">
      <c r="A9" s="40" t="s">
        <v>141</v>
      </c>
      <c r="B9" s="49" t="s">
        <v>174</v>
      </c>
      <c r="C9" s="49"/>
      <c r="D9" s="49"/>
      <c r="E9" s="49"/>
    </row>
    <row r="10" spans="1:5" x14ac:dyDescent="0.25">
      <c r="A10" s="40" t="s">
        <v>6</v>
      </c>
      <c r="B10" s="49" t="s">
        <v>179</v>
      </c>
      <c r="C10" s="49"/>
      <c r="D10" s="49"/>
      <c r="E10" s="49"/>
    </row>
    <row r="11" spans="1:5" x14ac:dyDescent="0.25">
      <c r="A11" s="40" t="s">
        <v>142</v>
      </c>
      <c r="B11" s="49" t="s">
        <v>180</v>
      </c>
      <c r="C11" s="49"/>
      <c r="D11" s="49"/>
      <c r="E11" s="49"/>
    </row>
    <row r="12" spans="1:5" x14ac:dyDescent="0.25">
      <c r="A12" s="40" t="s">
        <v>143</v>
      </c>
      <c r="B12" s="49" t="s">
        <v>157</v>
      </c>
      <c r="C12" s="49"/>
      <c r="D12" s="49"/>
      <c r="E12" s="49"/>
    </row>
    <row r="13" spans="1:5" x14ac:dyDescent="0.25">
      <c r="A13" s="40" t="s">
        <v>494</v>
      </c>
      <c r="B13" s="49">
        <v>1</v>
      </c>
      <c r="C13" s="49"/>
      <c r="D13" s="49"/>
      <c r="E13" s="49"/>
    </row>
    <row r="14" spans="1:5" x14ac:dyDescent="0.25">
      <c r="A14" s="40" t="s">
        <v>145</v>
      </c>
      <c r="B14" s="49">
        <v>202</v>
      </c>
      <c r="C14" s="49"/>
      <c r="D14" s="49"/>
      <c r="E14" s="49"/>
    </row>
    <row r="15" spans="1:5" x14ac:dyDescent="0.25">
      <c r="A15" s="40" t="s">
        <v>495</v>
      </c>
      <c r="B15" s="49" t="s">
        <v>181</v>
      </c>
      <c r="C15" s="49"/>
      <c r="D15" s="49"/>
      <c r="E15" s="49"/>
    </row>
    <row r="16" spans="1:5" x14ac:dyDescent="0.25">
      <c r="A16" s="40" t="s">
        <v>147</v>
      </c>
      <c r="B16" s="49" t="s">
        <v>182</v>
      </c>
      <c r="C16" s="49"/>
      <c r="D16" s="49"/>
      <c r="E16" s="49"/>
    </row>
    <row r="17" spans="1:5" x14ac:dyDescent="0.25">
      <c r="A17" s="41" t="s">
        <v>496</v>
      </c>
      <c r="B17" s="49"/>
      <c r="C17" s="49"/>
      <c r="D17" s="49"/>
      <c r="E17" s="49"/>
    </row>
    <row r="18" spans="1:5" x14ac:dyDescent="0.25">
      <c r="A18" s="40" t="s">
        <v>149</v>
      </c>
      <c r="B18" s="50">
        <v>46174</v>
      </c>
      <c r="C18" s="50"/>
      <c r="D18" s="50"/>
      <c r="E18" s="50"/>
    </row>
    <row r="19" spans="1:5" x14ac:dyDescent="0.25">
      <c r="A19" s="40" t="s">
        <v>150</v>
      </c>
      <c r="B19" s="50">
        <v>46161</v>
      </c>
      <c r="C19" s="50"/>
      <c r="D19" s="50"/>
      <c r="E19" s="50"/>
    </row>
    <row r="20" spans="1:5" x14ac:dyDescent="0.25">
      <c r="A20" s="40" t="s">
        <v>151</v>
      </c>
      <c r="B20" s="49" t="s">
        <v>160</v>
      </c>
      <c r="C20" s="49"/>
      <c r="D20" s="49"/>
      <c r="E20" s="49"/>
    </row>
    <row r="21" spans="1:5" x14ac:dyDescent="0.25">
      <c r="A21" s="40" t="s">
        <v>497</v>
      </c>
      <c r="B21" s="49" t="s">
        <v>67</v>
      </c>
      <c r="C21" s="49"/>
      <c r="D21" s="49"/>
      <c r="E21" s="49"/>
    </row>
    <row r="23" spans="1:5" x14ac:dyDescent="0.25">
      <c r="A23" s="23" t="str">
        <f>HYPERLINK("#'Factor List'!A1", "Back to Factor List")</f>
        <v>Back to Factor List</v>
      </c>
      <c r="B23" s="23" t="str">
        <f>HYPERLINK("#'Assumptions'!A1", "Assumptions")</f>
        <v>Assumptions</v>
      </c>
    </row>
    <row r="26" spans="1:5" s="59" customFormat="1" ht="39" x14ac:dyDescent="0.25">
      <c r="A26" s="58" t="s">
        <v>263</v>
      </c>
      <c r="B26" s="58" t="s">
        <v>499</v>
      </c>
      <c r="C26" s="58" t="s">
        <v>500</v>
      </c>
      <c r="D26" s="58" t="s">
        <v>501</v>
      </c>
      <c r="E26" s="58" t="s">
        <v>503</v>
      </c>
    </row>
    <row r="27" spans="1:5" x14ac:dyDescent="0.25">
      <c r="A27" s="43">
        <v>22</v>
      </c>
      <c r="B27" s="45">
        <v>10.66</v>
      </c>
      <c r="C27" s="45">
        <v>0.48</v>
      </c>
      <c r="D27" s="45">
        <v>0.99</v>
      </c>
      <c r="E27" s="45">
        <v>0</v>
      </c>
    </row>
    <row r="28" spans="1:5" x14ac:dyDescent="0.25">
      <c r="A28" s="43">
        <v>23</v>
      </c>
      <c r="B28" s="45">
        <v>10.85</v>
      </c>
      <c r="C28" s="45">
        <v>0.49</v>
      </c>
      <c r="D28" s="45">
        <v>1.01</v>
      </c>
      <c r="E28" s="45">
        <v>0</v>
      </c>
    </row>
    <row r="29" spans="1:5" x14ac:dyDescent="0.25">
      <c r="A29" s="43">
        <v>24</v>
      </c>
      <c r="B29" s="45">
        <v>11.05</v>
      </c>
      <c r="C29" s="45">
        <v>0.5</v>
      </c>
      <c r="D29" s="45">
        <v>1.02</v>
      </c>
      <c r="E29" s="45">
        <v>0</v>
      </c>
    </row>
    <row r="30" spans="1:5" x14ac:dyDescent="0.25">
      <c r="A30" s="43">
        <v>25</v>
      </c>
      <c r="B30" s="45">
        <v>11.25</v>
      </c>
      <c r="C30" s="45">
        <v>0.51</v>
      </c>
      <c r="D30" s="45">
        <v>1.04</v>
      </c>
      <c r="E30" s="45">
        <v>0</v>
      </c>
    </row>
    <row r="31" spans="1:5" x14ac:dyDescent="0.25">
      <c r="A31" s="43">
        <v>26</v>
      </c>
      <c r="B31" s="45">
        <v>11.46</v>
      </c>
      <c r="C31" s="45">
        <v>0.52</v>
      </c>
      <c r="D31" s="45">
        <v>1.06</v>
      </c>
      <c r="E31" s="45">
        <v>0</v>
      </c>
    </row>
    <row r="32" spans="1:5" x14ac:dyDescent="0.25">
      <c r="A32" s="43">
        <v>27</v>
      </c>
      <c r="B32" s="45">
        <v>11.67</v>
      </c>
      <c r="C32" s="45">
        <v>0.53</v>
      </c>
      <c r="D32" s="45">
        <v>1.08</v>
      </c>
      <c r="E32" s="45">
        <v>0</v>
      </c>
    </row>
    <row r="33" spans="1:5" x14ac:dyDescent="0.25">
      <c r="A33" s="43">
        <v>28</v>
      </c>
      <c r="B33" s="45">
        <v>11.88</v>
      </c>
      <c r="C33" s="45">
        <v>0.54</v>
      </c>
      <c r="D33" s="45">
        <v>1.1000000000000001</v>
      </c>
      <c r="E33" s="45">
        <v>0</v>
      </c>
    </row>
    <row r="34" spans="1:5" x14ac:dyDescent="0.25">
      <c r="A34" s="43">
        <v>29</v>
      </c>
      <c r="B34" s="45">
        <v>12.1</v>
      </c>
      <c r="C34" s="45">
        <v>0.55000000000000004</v>
      </c>
      <c r="D34" s="45">
        <v>1.1200000000000001</v>
      </c>
      <c r="E34" s="45">
        <v>0</v>
      </c>
    </row>
    <row r="35" spans="1:5" x14ac:dyDescent="0.25">
      <c r="A35" s="43">
        <v>30</v>
      </c>
      <c r="B35" s="45">
        <v>12.32</v>
      </c>
      <c r="C35" s="45">
        <v>0.56000000000000005</v>
      </c>
      <c r="D35" s="45">
        <v>1.1399999999999999</v>
      </c>
      <c r="E35" s="45">
        <v>0</v>
      </c>
    </row>
    <row r="36" spans="1:5" x14ac:dyDescent="0.25">
      <c r="A36" s="43">
        <v>31</v>
      </c>
      <c r="B36" s="45">
        <v>12.55</v>
      </c>
      <c r="C36" s="45">
        <v>0.56999999999999995</v>
      </c>
      <c r="D36" s="45">
        <v>1.1499999999999999</v>
      </c>
      <c r="E36" s="45">
        <v>0</v>
      </c>
    </row>
    <row r="37" spans="1:5" x14ac:dyDescent="0.25">
      <c r="A37" s="43">
        <v>32</v>
      </c>
      <c r="B37" s="45">
        <v>12.78</v>
      </c>
      <c r="C37" s="45">
        <v>0.57999999999999996</v>
      </c>
      <c r="D37" s="45">
        <v>1.17</v>
      </c>
      <c r="E37" s="45">
        <v>0</v>
      </c>
    </row>
    <row r="38" spans="1:5" x14ac:dyDescent="0.25">
      <c r="A38" s="43">
        <v>33</v>
      </c>
      <c r="B38" s="45">
        <v>13.01</v>
      </c>
      <c r="C38" s="45">
        <v>0.59</v>
      </c>
      <c r="D38" s="45">
        <v>1.19</v>
      </c>
      <c r="E38" s="45">
        <v>0</v>
      </c>
    </row>
    <row r="39" spans="1:5" x14ac:dyDescent="0.25">
      <c r="A39" s="43">
        <v>34</v>
      </c>
      <c r="B39" s="45">
        <v>13.25</v>
      </c>
      <c r="C39" s="45">
        <v>0.6</v>
      </c>
      <c r="D39" s="45">
        <v>1.21</v>
      </c>
      <c r="E39" s="45">
        <v>0</v>
      </c>
    </row>
    <row r="40" spans="1:5" x14ac:dyDescent="0.25">
      <c r="A40" s="43">
        <v>35</v>
      </c>
      <c r="B40" s="45">
        <v>13.49</v>
      </c>
      <c r="C40" s="45">
        <v>0.62</v>
      </c>
      <c r="D40" s="45">
        <v>1.23</v>
      </c>
      <c r="E40" s="45">
        <v>0</v>
      </c>
    </row>
    <row r="41" spans="1:5" x14ac:dyDescent="0.25">
      <c r="A41" s="43">
        <v>36</v>
      </c>
      <c r="B41" s="45">
        <v>13.74</v>
      </c>
      <c r="C41" s="45">
        <v>0.63</v>
      </c>
      <c r="D41" s="45">
        <v>1.25</v>
      </c>
      <c r="E41" s="45">
        <v>0</v>
      </c>
    </row>
    <row r="42" spans="1:5" x14ac:dyDescent="0.25">
      <c r="A42" s="43">
        <v>37</v>
      </c>
      <c r="B42" s="45">
        <v>13.99</v>
      </c>
      <c r="C42" s="45">
        <v>0.64</v>
      </c>
      <c r="D42" s="45">
        <v>1.27</v>
      </c>
      <c r="E42" s="45">
        <v>0</v>
      </c>
    </row>
    <row r="43" spans="1:5" x14ac:dyDescent="0.25">
      <c r="A43" s="43">
        <v>38</v>
      </c>
      <c r="B43" s="45">
        <v>14.25</v>
      </c>
      <c r="C43" s="45">
        <v>0.65</v>
      </c>
      <c r="D43" s="45">
        <v>1.29</v>
      </c>
      <c r="E43" s="45">
        <v>0</v>
      </c>
    </row>
    <row r="44" spans="1:5" x14ac:dyDescent="0.25">
      <c r="A44" s="43">
        <v>39</v>
      </c>
      <c r="B44" s="45">
        <v>14.51</v>
      </c>
      <c r="C44" s="45">
        <v>0.67</v>
      </c>
      <c r="D44" s="45">
        <v>1.31</v>
      </c>
      <c r="E44" s="45">
        <v>0</v>
      </c>
    </row>
    <row r="45" spans="1:5" x14ac:dyDescent="0.25">
      <c r="A45" s="43">
        <v>40</v>
      </c>
      <c r="B45" s="45">
        <v>14.78</v>
      </c>
      <c r="C45" s="45">
        <v>0.68</v>
      </c>
      <c r="D45" s="45">
        <v>1.33</v>
      </c>
      <c r="E45" s="45">
        <v>0</v>
      </c>
    </row>
    <row r="46" spans="1:5" x14ac:dyDescent="0.25">
      <c r="A46" s="43">
        <v>41</v>
      </c>
      <c r="B46" s="45">
        <v>15.06</v>
      </c>
      <c r="C46" s="45">
        <v>0.69</v>
      </c>
      <c r="D46" s="45">
        <v>1.35</v>
      </c>
      <c r="E46" s="45">
        <v>0</v>
      </c>
    </row>
    <row r="47" spans="1:5" x14ac:dyDescent="0.25">
      <c r="A47" s="43">
        <v>42</v>
      </c>
      <c r="B47" s="45">
        <v>15.34</v>
      </c>
      <c r="C47" s="45">
        <v>0.71</v>
      </c>
      <c r="D47" s="45">
        <v>1.37</v>
      </c>
      <c r="E47" s="45">
        <v>0</v>
      </c>
    </row>
    <row r="48" spans="1:5" x14ac:dyDescent="0.25">
      <c r="A48" s="43">
        <v>43</v>
      </c>
      <c r="B48" s="45">
        <v>15.62</v>
      </c>
      <c r="C48" s="45">
        <v>0.72</v>
      </c>
      <c r="D48" s="45">
        <v>1.39</v>
      </c>
      <c r="E48" s="45">
        <v>0</v>
      </c>
    </row>
    <row r="49" spans="1:5" x14ac:dyDescent="0.25">
      <c r="A49" s="43">
        <v>44</v>
      </c>
      <c r="B49" s="45">
        <v>15.92</v>
      </c>
      <c r="C49" s="45">
        <v>0.74</v>
      </c>
      <c r="D49" s="45">
        <v>1.4</v>
      </c>
      <c r="E49" s="45">
        <v>0</v>
      </c>
    </row>
    <row r="50" spans="1:5" x14ac:dyDescent="0.25">
      <c r="A50" s="43">
        <v>45</v>
      </c>
      <c r="B50" s="45">
        <v>16.22</v>
      </c>
      <c r="C50" s="45">
        <v>0.75</v>
      </c>
      <c r="D50" s="45">
        <v>1.42</v>
      </c>
      <c r="E50" s="45">
        <v>0</v>
      </c>
    </row>
    <row r="51" spans="1:5" x14ac:dyDescent="0.25">
      <c r="A51" s="43">
        <v>46</v>
      </c>
      <c r="B51" s="45">
        <v>16.53</v>
      </c>
      <c r="C51" s="45">
        <v>0.77</v>
      </c>
      <c r="D51" s="45">
        <v>1.44</v>
      </c>
      <c r="E51" s="45">
        <v>0</v>
      </c>
    </row>
    <row r="52" spans="1:5" x14ac:dyDescent="0.25">
      <c r="A52" s="43">
        <v>47</v>
      </c>
      <c r="B52" s="45">
        <v>16.84</v>
      </c>
      <c r="C52" s="45">
        <v>0.78</v>
      </c>
      <c r="D52" s="45">
        <v>1.45</v>
      </c>
      <c r="E52" s="45">
        <v>0</v>
      </c>
    </row>
    <row r="53" spans="1:5" x14ac:dyDescent="0.25">
      <c r="A53" s="43">
        <v>48</v>
      </c>
      <c r="B53" s="45">
        <v>17.16</v>
      </c>
      <c r="C53" s="45">
        <v>0.8</v>
      </c>
      <c r="D53" s="45">
        <v>1.46</v>
      </c>
      <c r="E53" s="45">
        <v>0</v>
      </c>
    </row>
    <row r="54" spans="1:5" x14ac:dyDescent="0.25">
      <c r="A54" s="43">
        <v>49</v>
      </c>
      <c r="B54" s="45">
        <v>17.5</v>
      </c>
      <c r="C54" s="45">
        <v>0.81</v>
      </c>
      <c r="D54" s="45">
        <v>1.48</v>
      </c>
      <c r="E54" s="45">
        <v>0</v>
      </c>
    </row>
    <row r="55" spans="1:5" x14ac:dyDescent="0.25">
      <c r="A55" s="43">
        <v>50</v>
      </c>
      <c r="B55" s="45">
        <v>17.829999999999998</v>
      </c>
      <c r="C55" s="45">
        <v>0.83</v>
      </c>
      <c r="D55" s="45">
        <v>1.49</v>
      </c>
      <c r="E55" s="45">
        <v>0</v>
      </c>
    </row>
    <row r="56" spans="1:5" x14ac:dyDescent="0.25">
      <c r="A56" s="43">
        <v>51</v>
      </c>
      <c r="B56" s="45">
        <v>18.18</v>
      </c>
      <c r="C56" s="45">
        <v>0.85</v>
      </c>
      <c r="D56" s="45">
        <v>1.5</v>
      </c>
      <c r="E56" s="45">
        <v>0</v>
      </c>
    </row>
    <row r="57" spans="1:5" x14ac:dyDescent="0.25">
      <c r="A57" s="43">
        <v>52</v>
      </c>
      <c r="B57" s="45">
        <v>18.54</v>
      </c>
      <c r="C57" s="45">
        <v>0.86</v>
      </c>
      <c r="D57" s="45">
        <v>1.51</v>
      </c>
      <c r="E57" s="45">
        <v>0</v>
      </c>
    </row>
    <row r="58" spans="1:5" x14ac:dyDescent="0.25">
      <c r="A58" s="43">
        <v>53</v>
      </c>
      <c r="B58" s="45">
        <v>18.91</v>
      </c>
      <c r="C58" s="45">
        <v>0.88</v>
      </c>
      <c r="D58" s="45">
        <v>1.52</v>
      </c>
      <c r="E58" s="45">
        <v>0</v>
      </c>
    </row>
    <row r="59" spans="1:5" x14ac:dyDescent="0.25">
      <c r="A59" s="43">
        <v>54</v>
      </c>
      <c r="B59" s="45">
        <v>19.29</v>
      </c>
      <c r="C59" s="45">
        <v>0.9</v>
      </c>
      <c r="D59" s="45">
        <v>1.53</v>
      </c>
      <c r="E59" s="45">
        <v>0</v>
      </c>
    </row>
    <row r="60" spans="1:5" x14ac:dyDescent="0.25">
      <c r="A60" s="43">
        <v>55</v>
      </c>
      <c r="B60" s="45">
        <v>19.68</v>
      </c>
      <c r="C60" s="45">
        <v>0.91</v>
      </c>
      <c r="D60" s="45">
        <v>1.53</v>
      </c>
      <c r="E60" s="45">
        <v>0</v>
      </c>
    </row>
    <row r="61" spans="1:5" x14ac:dyDescent="0.25">
      <c r="A61" s="43">
        <v>56</v>
      </c>
      <c r="B61" s="45">
        <v>20.079999999999998</v>
      </c>
      <c r="C61" s="45">
        <v>0.93</v>
      </c>
      <c r="D61" s="45">
        <v>1.54</v>
      </c>
      <c r="E61" s="45">
        <v>0</v>
      </c>
    </row>
    <row r="62" spans="1:5" x14ac:dyDescent="0.25">
      <c r="A62" s="43">
        <v>57</v>
      </c>
      <c r="B62" s="45">
        <v>20.49</v>
      </c>
      <c r="C62" s="45">
        <v>0.95</v>
      </c>
      <c r="D62" s="45">
        <v>1.54</v>
      </c>
      <c r="E62" s="45">
        <v>0</v>
      </c>
    </row>
    <row r="63" spans="1:5" x14ac:dyDescent="0.25">
      <c r="A63" s="43">
        <v>58</v>
      </c>
      <c r="B63" s="45">
        <v>20.92</v>
      </c>
      <c r="C63" s="45">
        <v>0.97</v>
      </c>
      <c r="D63" s="45">
        <v>1.54</v>
      </c>
      <c r="E63" s="45">
        <v>0</v>
      </c>
    </row>
    <row r="64" spans="1:5" x14ac:dyDescent="0.25">
      <c r="A64" s="43">
        <v>59</v>
      </c>
      <c r="B64" s="45">
        <v>21.37</v>
      </c>
      <c r="C64" s="45">
        <v>0.99</v>
      </c>
      <c r="D64" s="45">
        <v>1.55</v>
      </c>
      <c r="E64" s="45">
        <v>0</v>
      </c>
    </row>
  </sheetData>
  <sheetProtection algorithmName="SHA-512" hashValue="tliR9/lrA6BA87TfgfLiAoaQUCGxhul/VAI1L70eDw2OSDfeI1EqYPofUiw210AmBmn6TiyNAld3qk9S5G+oKw==" saltValue="hUE/90CUiOtli4Y+b+waJQ==" spinCount="100000" sheet="1" objects="1" scenarios="1"/>
  <conditionalFormatting sqref="A6:A21">
    <cfRule type="expression" dxfId="1011" priority="11" stopIfTrue="1">
      <formula>MOD(ROW(),2)=0</formula>
    </cfRule>
    <cfRule type="expression" dxfId="1010" priority="12" stopIfTrue="1">
      <formula>MOD(ROW(),2)&lt;&gt;0</formula>
    </cfRule>
  </conditionalFormatting>
  <conditionalFormatting sqref="B6:E17 B20:E21 C18:E19">
    <cfRule type="expression" dxfId="1009" priority="13" stopIfTrue="1">
      <formula>MOD(ROW(),2)=0</formula>
    </cfRule>
    <cfRule type="expression" dxfId="1008" priority="14" stopIfTrue="1">
      <formula>MOD(ROW(),2)&lt;&gt;0</formula>
    </cfRule>
  </conditionalFormatting>
  <conditionalFormatting sqref="A26:A64">
    <cfRule type="expression" dxfId="1007" priority="15" stopIfTrue="1">
      <formula>MOD(ROW(),2)=0</formula>
    </cfRule>
    <cfRule type="expression" dxfId="1006" priority="16" stopIfTrue="1">
      <formula>MOD(ROW(),2)&lt;&gt;0</formula>
    </cfRule>
  </conditionalFormatting>
  <conditionalFormatting sqref="B26:E64">
    <cfRule type="expression" dxfId="1005" priority="17" stopIfTrue="1">
      <formula>MOD(ROW(),2)=0</formula>
    </cfRule>
    <cfRule type="expression" dxfId="1004" priority="18" stopIfTrue="1">
      <formula>MOD(ROW(),2)&lt;&gt;0</formula>
    </cfRule>
  </conditionalFormatting>
  <conditionalFormatting sqref="B18:B19">
    <cfRule type="expression" dxfId="1003" priority="1" stopIfTrue="1">
      <formula>MOD(ROW(),2)=0</formula>
    </cfRule>
    <cfRule type="expression" dxfId="1002" priority="2" stopIfTrue="1">
      <formula>MOD(ROW(),2)&lt;&gt;0</formula>
    </cfRule>
  </conditionalFormatting>
  <pageMargins left="0.7" right="0.7" top="0.75" bottom="0.75" header="0.3" footer="0.3"/>
  <tableParts count="1">
    <tablePart r:id="rId1"/>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3D7EA9-C9E4-425C-81C6-FECC53FAEF38}">
  <sheetPr codeName="Sheet15"/>
  <dimension ref="A1:E73"/>
  <sheetViews>
    <sheetView showGridLines="0" workbookViewId="0">
      <selection activeCell="A6" sqref="A6"/>
    </sheetView>
  </sheetViews>
  <sheetFormatPr defaultRowHeight="12.5" x14ac:dyDescent="0.25"/>
  <cols>
    <col min="1" max="1" width="31.54296875" customWidth="1"/>
    <col min="2" max="5" width="22.54296875" customWidth="1"/>
  </cols>
  <sheetData>
    <row r="1" spans="1:5" s="1" customFormat="1" ht="20" x14ac:dyDescent="0.4">
      <c r="A1" s="2" t="s">
        <v>0</v>
      </c>
    </row>
    <row r="2" spans="1:5" s="1" customFormat="1" ht="15.5" x14ac:dyDescent="0.35">
      <c r="A2" s="30" t="s">
        <v>1</v>
      </c>
      <c r="B2" s="3" t="str">
        <f>wb_title</f>
        <v>NHS_EW - Consolidated Factor Spreadsheet</v>
      </c>
    </row>
    <row r="3" spans="1:5" s="1" customFormat="1" ht="15.5" x14ac:dyDescent="0.35">
      <c r="A3" s="30" t="s">
        <v>2</v>
      </c>
      <c r="B3" s="3" t="str">
        <f>TABLE_FACTOR_TYPE_1 &amp; " - x-" &amp; TABLE_SERIES_NUMBER_1</f>
        <v>CETV - x-203</v>
      </c>
    </row>
    <row r="6" spans="1:5" x14ac:dyDescent="0.25">
      <c r="A6" s="40" t="s">
        <v>491</v>
      </c>
      <c r="B6" s="49" t="s">
        <v>492</v>
      </c>
      <c r="C6" s="49"/>
      <c r="D6" s="49"/>
      <c r="E6" s="49"/>
    </row>
    <row r="7" spans="1:5" x14ac:dyDescent="0.25">
      <c r="A7" s="40" t="s">
        <v>493</v>
      </c>
      <c r="B7" s="49" t="s">
        <v>31</v>
      </c>
      <c r="C7" s="49"/>
      <c r="D7" s="49"/>
      <c r="E7" s="49"/>
    </row>
    <row r="8" spans="1:5" x14ac:dyDescent="0.25">
      <c r="A8" s="40" t="s">
        <v>140</v>
      </c>
      <c r="B8" s="49">
        <v>2008</v>
      </c>
      <c r="C8" s="49"/>
      <c r="D8" s="49"/>
      <c r="E8" s="49"/>
    </row>
    <row r="9" spans="1:5" x14ac:dyDescent="0.25">
      <c r="A9" s="40" t="s">
        <v>141</v>
      </c>
      <c r="B9" s="49" t="s">
        <v>174</v>
      </c>
      <c r="C9" s="49"/>
      <c r="D9" s="49"/>
      <c r="E9" s="49"/>
    </row>
    <row r="10" spans="1:5" x14ac:dyDescent="0.25">
      <c r="A10" s="40" t="s">
        <v>6</v>
      </c>
      <c r="B10" s="49" t="s">
        <v>183</v>
      </c>
      <c r="C10" s="49"/>
      <c r="D10" s="49"/>
      <c r="E10" s="49"/>
    </row>
    <row r="11" spans="1:5" x14ac:dyDescent="0.25">
      <c r="A11" s="40" t="s">
        <v>142</v>
      </c>
      <c r="B11" s="49" t="s">
        <v>176</v>
      </c>
      <c r="C11" s="49"/>
      <c r="D11" s="49"/>
      <c r="E11" s="49"/>
    </row>
    <row r="12" spans="1:5" x14ac:dyDescent="0.25">
      <c r="A12" s="40" t="s">
        <v>143</v>
      </c>
      <c r="B12" s="49" t="s">
        <v>157</v>
      </c>
      <c r="C12" s="49"/>
      <c r="D12" s="49"/>
      <c r="E12" s="49"/>
    </row>
    <row r="13" spans="1:5" x14ac:dyDescent="0.25">
      <c r="A13" s="40" t="s">
        <v>494</v>
      </c>
      <c r="B13" s="49">
        <v>2</v>
      </c>
      <c r="C13" s="49"/>
      <c r="D13" s="49"/>
      <c r="E13" s="49"/>
    </row>
    <row r="14" spans="1:5" x14ac:dyDescent="0.25">
      <c r="A14" s="40" t="s">
        <v>145</v>
      </c>
      <c r="B14" s="49">
        <v>203</v>
      </c>
      <c r="C14" s="49"/>
      <c r="D14" s="49"/>
      <c r="E14" s="49"/>
    </row>
    <row r="15" spans="1:5" x14ac:dyDescent="0.25">
      <c r="A15" s="40" t="s">
        <v>495</v>
      </c>
      <c r="B15" s="49" t="s">
        <v>184</v>
      </c>
      <c r="C15" s="49"/>
      <c r="D15" s="49"/>
      <c r="E15" s="49"/>
    </row>
    <row r="16" spans="1:5" x14ac:dyDescent="0.25">
      <c r="A16" s="40" t="s">
        <v>147</v>
      </c>
      <c r="B16" s="49" t="s">
        <v>185</v>
      </c>
      <c r="C16" s="49"/>
      <c r="D16" s="49"/>
      <c r="E16" s="49"/>
    </row>
    <row r="17" spans="1:5" x14ac:dyDescent="0.25">
      <c r="A17" s="41" t="s">
        <v>496</v>
      </c>
      <c r="B17" s="49"/>
      <c r="C17" s="49"/>
      <c r="D17" s="49"/>
      <c r="E17" s="49"/>
    </row>
    <row r="18" spans="1:5" x14ac:dyDescent="0.25">
      <c r="A18" s="40" t="s">
        <v>149</v>
      </c>
      <c r="B18" s="50">
        <v>46174</v>
      </c>
      <c r="C18" s="51"/>
      <c r="D18" s="51"/>
      <c r="E18" s="51"/>
    </row>
    <row r="19" spans="1:5" x14ac:dyDescent="0.25">
      <c r="A19" s="40" t="s">
        <v>150</v>
      </c>
      <c r="B19" s="50">
        <v>46161</v>
      </c>
      <c r="C19" s="50"/>
      <c r="D19" s="50"/>
      <c r="E19" s="50"/>
    </row>
    <row r="20" spans="1:5" x14ac:dyDescent="0.25">
      <c r="A20" s="40" t="s">
        <v>151</v>
      </c>
      <c r="B20" s="49" t="s">
        <v>160</v>
      </c>
      <c r="C20" s="49"/>
      <c r="D20" s="49"/>
      <c r="E20" s="49"/>
    </row>
    <row r="21" spans="1:5" x14ac:dyDescent="0.25">
      <c r="A21" s="40" t="s">
        <v>497</v>
      </c>
      <c r="B21" s="49" t="s">
        <v>67</v>
      </c>
      <c r="C21" s="49"/>
      <c r="D21" s="49"/>
      <c r="E21" s="49"/>
    </row>
    <row r="23" spans="1:5" x14ac:dyDescent="0.25">
      <c r="A23" s="23" t="str">
        <f>HYPERLINK("#'Factor List'!A1", "Back to Factor List")</f>
        <v>Back to Factor List</v>
      </c>
      <c r="B23" s="23" t="str">
        <f>HYPERLINK("#'Assumptions'!A1", "Assumptions")</f>
        <v>Assumptions</v>
      </c>
    </row>
    <row r="26" spans="1:5" s="59" customFormat="1" ht="39" x14ac:dyDescent="0.25">
      <c r="A26" s="58" t="s">
        <v>263</v>
      </c>
      <c r="B26" s="58" t="s">
        <v>504</v>
      </c>
      <c r="C26" s="58" t="s">
        <v>505</v>
      </c>
      <c r="D26" s="58" t="s">
        <v>506</v>
      </c>
      <c r="E26" s="58" t="s">
        <v>507</v>
      </c>
    </row>
    <row r="27" spans="1:5" x14ac:dyDescent="0.25">
      <c r="A27" s="43">
        <v>18</v>
      </c>
      <c r="B27" s="45">
        <v>7.91</v>
      </c>
      <c r="C27" s="45">
        <v>0.4</v>
      </c>
      <c r="D27" s="45">
        <v>0.92</v>
      </c>
      <c r="E27" s="45">
        <v>0</v>
      </c>
    </row>
    <row r="28" spans="1:5" x14ac:dyDescent="0.25">
      <c r="A28" s="43">
        <v>19</v>
      </c>
      <c r="B28" s="45">
        <v>8.0500000000000007</v>
      </c>
      <c r="C28" s="45">
        <v>0.41</v>
      </c>
      <c r="D28" s="45">
        <v>0.96</v>
      </c>
      <c r="E28" s="45">
        <v>0</v>
      </c>
    </row>
    <row r="29" spans="1:5" x14ac:dyDescent="0.25">
      <c r="A29" s="43">
        <v>20</v>
      </c>
      <c r="B29" s="45">
        <v>8.1999999999999993</v>
      </c>
      <c r="C29" s="45">
        <v>0.41</v>
      </c>
      <c r="D29" s="45">
        <v>0.97</v>
      </c>
      <c r="E29" s="45">
        <v>0</v>
      </c>
    </row>
    <row r="30" spans="1:5" x14ac:dyDescent="0.25">
      <c r="A30" s="43">
        <v>21</v>
      </c>
      <c r="B30" s="45">
        <v>8.34</v>
      </c>
      <c r="C30" s="45">
        <v>0.42</v>
      </c>
      <c r="D30" s="45">
        <v>0.99</v>
      </c>
      <c r="E30" s="45">
        <v>0</v>
      </c>
    </row>
    <row r="31" spans="1:5" x14ac:dyDescent="0.25">
      <c r="A31" s="43">
        <v>22</v>
      </c>
      <c r="B31" s="45">
        <v>8.49</v>
      </c>
      <c r="C31" s="45">
        <v>0.43</v>
      </c>
      <c r="D31" s="45">
        <v>1.01</v>
      </c>
      <c r="E31" s="45">
        <v>0</v>
      </c>
    </row>
    <row r="32" spans="1:5" x14ac:dyDescent="0.25">
      <c r="A32" s="43">
        <v>23</v>
      </c>
      <c r="B32" s="45">
        <v>8.64</v>
      </c>
      <c r="C32" s="45">
        <v>0.44</v>
      </c>
      <c r="D32" s="45">
        <v>1.03</v>
      </c>
      <c r="E32" s="45">
        <v>0</v>
      </c>
    </row>
    <row r="33" spans="1:5" x14ac:dyDescent="0.25">
      <c r="A33" s="43">
        <v>24</v>
      </c>
      <c r="B33" s="45">
        <v>8.8000000000000007</v>
      </c>
      <c r="C33" s="45">
        <v>0.45</v>
      </c>
      <c r="D33" s="45">
        <v>1.05</v>
      </c>
      <c r="E33" s="45">
        <v>0</v>
      </c>
    </row>
    <row r="34" spans="1:5" x14ac:dyDescent="0.25">
      <c r="A34" s="43">
        <v>25</v>
      </c>
      <c r="B34" s="45">
        <v>8.9499999999999993</v>
      </c>
      <c r="C34" s="45">
        <v>0.46</v>
      </c>
      <c r="D34" s="45">
        <v>1.06</v>
      </c>
      <c r="E34" s="45">
        <v>0</v>
      </c>
    </row>
    <row r="35" spans="1:5" x14ac:dyDescent="0.25">
      <c r="A35" s="43">
        <v>26</v>
      </c>
      <c r="B35" s="45">
        <v>9.11</v>
      </c>
      <c r="C35" s="45">
        <v>0.47</v>
      </c>
      <c r="D35" s="45">
        <v>1.08</v>
      </c>
      <c r="E35" s="45">
        <v>0</v>
      </c>
    </row>
    <row r="36" spans="1:5" x14ac:dyDescent="0.25">
      <c r="A36" s="43">
        <v>27</v>
      </c>
      <c r="B36" s="45">
        <v>9.2799999999999994</v>
      </c>
      <c r="C36" s="45">
        <v>0.48</v>
      </c>
      <c r="D36" s="45">
        <v>1.1000000000000001</v>
      </c>
      <c r="E36" s="45">
        <v>0</v>
      </c>
    </row>
    <row r="37" spans="1:5" x14ac:dyDescent="0.25">
      <c r="A37" s="43">
        <v>28</v>
      </c>
      <c r="B37" s="45">
        <v>9.44</v>
      </c>
      <c r="C37" s="45">
        <v>0.49</v>
      </c>
      <c r="D37" s="45">
        <v>1.1200000000000001</v>
      </c>
      <c r="E37" s="45">
        <v>0</v>
      </c>
    </row>
    <row r="38" spans="1:5" x14ac:dyDescent="0.25">
      <c r="A38" s="43">
        <v>29</v>
      </c>
      <c r="B38" s="45">
        <v>9.61</v>
      </c>
      <c r="C38" s="45">
        <v>0.5</v>
      </c>
      <c r="D38" s="45">
        <v>1.1399999999999999</v>
      </c>
      <c r="E38" s="45">
        <v>0</v>
      </c>
    </row>
    <row r="39" spans="1:5" x14ac:dyDescent="0.25">
      <c r="A39" s="43">
        <v>30</v>
      </c>
      <c r="B39" s="45">
        <v>9.7799999999999994</v>
      </c>
      <c r="C39" s="45">
        <v>0.51</v>
      </c>
      <c r="D39" s="45">
        <v>1.1599999999999999</v>
      </c>
      <c r="E39" s="45">
        <v>0</v>
      </c>
    </row>
    <row r="40" spans="1:5" x14ac:dyDescent="0.25">
      <c r="A40" s="43">
        <v>31</v>
      </c>
      <c r="B40" s="45">
        <v>9.9600000000000009</v>
      </c>
      <c r="C40" s="45">
        <v>0.52</v>
      </c>
      <c r="D40" s="45">
        <v>1.18</v>
      </c>
      <c r="E40" s="45">
        <v>0</v>
      </c>
    </row>
    <row r="41" spans="1:5" x14ac:dyDescent="0.25">
      <c r="A41" s="43">
        <v>32</v>
      </c>
      <c r="B41" s="45">
        <v>10.14</v>
      </c>
      <c r="C41" s="45">
        <v>0.53</v>
      </c>
      <c r="D41" s="45">
        <v>1.2</v>
      </c>
      <c r="E41" s="45">
        <v>0</v>
      </c>
    </row>
    <row r="42" spans="1:5" x14ac:dyDescent="0.25">
      <c r="A42" s="43">
        <v>33</v>
      </c>
      <c r="B42" s="45">
        <v>10.32</v>
      </c>
      <c r="C42" s="45">
        <v>0.54</v>
      </c>
      <c r="D42" s="45">
        <v>1.22</v>
      </c>
      <c r="E42" s="45">
        <v>0</v>
      </c>
    </row>
    <row r="43" spans="1:5" x14ac:dyDescent="0.25">
      <c r="A43" s="43">
        <v>34</v>
      </c>
      <c r="B43" s="45">
        <v>10.5</v>
      </c>
      <c r="C43" s="45">
        <v>0.55000000000000004</v>
      </c>
      <c r="D43" s="45">
        <v>1.24</v>
      </c>
      <c r="E43" s="45">
        <v>0</v>
      </c>
    </row>
    <row r="44" spans="1:5" x14ac:dyDescent="0.25">
      <c r="A44" s="43">
        <v>35</v>
      </c>
      <c r="B44" s="45">
        <v>10.69</v>
      </c>
      <c r="C44" s="45">
        <v>0.56000000000000005</v>
      </c>
      <c r="D44" s="45">
        <v>1.26</v>
      </c>
      <c r="E44" s="45">
        <v>0</v>
      </c>
    </row>
    <row r="45" spans="1:5" x14ac:dyDescent="0.25">
      <c r="A45" s="43">
        <v>36</v>
      </c>
      <c r="B45" s="45">
        <v>10.88</v>
      </c>
      <c r="C45" s="45">
        <v>0.56999999999999995</v>
      </c>
      <c r="D45" s="45">
        <v>1.29</v>
      </c>
      <c r="E45" s="45">
        <v>0</v>
      </c>
    </row>
    <row r="46" spans="1:5" x14ac:dyDescent="0.25">
      <c r="A46" s="43">
        <v>37</v>
      </c>
      <c r="B46" s="45">
        <v>11.08</v>
      </c>
      <c r="C46" s="45">
        <v>0.57999999999999996</v>
      </c>
      <c r="D46" s="45">
        <v>1.31</v>
      </c>
      <c r="E46" s="45">
        <v>0</v>
      </c>
    </row>
    <row r="47" spans="1:5" x14ac:dyDescent="0.25">
      <c r="A47" s="43">
        <v>38</v>
      </c>
      <c r="B47" s="45">
        <v>11.28</v>
      </c>
      <c r="C47" s="45">
        <v>0.59</v>
      </c>
      <c r="D47" s="45">
        <v>1.33</v>
      </c>
      <c r="E47" s="45">
        <v>0</v>
      </c>
    </row>
    <row r="48" spans="1:5" x14ac:dyDescent="0.25">
      <c r="A48" s="43">
        <v>39</v>
      </c>
      <c r="B48" s="45">
        <v>11.48</v>
      </c>
      <c r="C48" s="45">
        <v>0.6</v>
      </c>
      <c r="D48" s="45">
        <v>1.35</v>
      </c>
      <c r="E48" s="45">
        <v>0</v>
      </c>
    </row>
    <row r="49" spans="1:5" x14ac:dyDescent="0.25">
      <c r="A49" s="43">
        <v>40</v>
      </c>
      <c r="B49" s="45">
        <v>11.69</v>
      </c>
      <c r="C49" s="45">
        <v>0.62</v>
      </c>
      <c r="D49" s="45">
        <v>1.37</v>
      </c>
      <c r="E49" s="45">
        <v>0</v>
      </c>
    </row>
    <row r="50" spans="1:5" x14ac:dyDescent="0.25">
      <c r="A50" s="43">
        <v>41</v>
      </c>
      <c r="B50" s="45">
        <v>11.9</v>
      </c>
      <c r="C50" s="45">
        <v>0.63</v>
      </c>
      <c r="D50" s="45">
        <v>1.39</v>
      </c>
      <c r="E50" s="45">
        <v>0</v>
      </c>
    </row>
    <row r="51" spans="1:5" x14ac:dyDescent="0.25">
      <c r="A51" s="43">
        <v>42</v>
      </c>
      <c r="B51" s="45">
        <v>12.12</v>
      </c>
      <c r="C51" s="45">
        <v>0.64</v>
      </c>
      <c r="D51" s="45">
        <v>1.4</v>
      </c>
      <c r="E51" s="45">
        <v>0</v>
      </c>
    </row>
    <row r="52" spans="1:5" x14ac:dyDescent="0.25">
      <c r="A52" s="43">
        <v>43</v>
      </c>
      <c r="B52" s="45">
        <v>12.34</v>
      </c>
      <c r="C52" s="45">
        <v>0.65</v>
      </c>
      <c r="D52" s="45">
        <v>1.42</v>
      </c>
      <c r="E52" s="45">
        <v>0</v>
      </c>
    </row>
    <row r="53" spans="1:5" x14ac:dyDescent="0.25">
      <c r="A53" s="43">
        <v>44</v>
      </c>
      <c r="B53" s="45">
        <v>12.56</v>
      </c>
      <c r="C53" s="45">
        <v>0.67</v>
      </c>
      <c r="D53" s="45">
        <v>1.44</v>
      </c>
      <c r="E53" s="45">
        <v>0</v>
      </c>
    </row>
    <row r="54" spans="1:5" x14ac:dyDescent="0.25">
      <c r="A54" s="43">
        <v>45</v>
      </c>
      <c r="B54" s="45">
        <v>12.79</v>
      </c>
      <c r="C54" s="45">
        <v>0.68</v>
      </c>
      <c r="D54" s="45">
        <v>1.46</v>
      </c>
      <c r="E54" s="45">
        <v>0</v>
      </c>
    </row>
    <row r="55" spans="1:5" x14ac:dyDescent="0.25">
      <c r="A55" s="43">
        <v>46</v>
      </c>
      <c r="B55" s="45">
        <v>13.03</v>
      </c>
      <c r="C55" s="45">
        <v>0.69</v>
      </c>
      <c r="D55" s="45">
        <v>1.47</v>
      </c>
      <c r="E55" s="45">
        <v>0</v>
      </c>
    </row>
    <row r="56" spans="1:5" x14ac:dyDescent="0.25">
      <c r="A56" s="43">
        <v>47</v>
      </c>
      <c r="B56" s="45">
        <v>13.27</v>
      </c>
      <c r="C56" s="45">
        <v>0.71</v>
      </c>
      <c r="D56" s="45">
        <v>1.49</v>
      </c>
      <c r="E56" s="45">
        <v>0</v>
      </c>
    </row>
    <row r="57" spans="1:5" x14ac:dyDescent="0.25">
      <c r="A57" s="43">
        <v>48</v>
      </c>
      <c r="B57" s="45">
        <v>13.52</v>
      </c>
      <c r="C57" s="45">
        <v>0.72</v>
      </c>
      <c r="D57" s="45">
        <v>1.5</v>
      </c>
      <c r="E57" s="45">
        <v>0</v>
      </c>
    </row>
    <row r="58" spans="1:5" x14ac:dyDescent="0.25">
      <c r="A58" s="43">
        <v>49</v>
      </c>
      <c r="B58" s="45">
        <v>13.78</v>
      </c>
      <c r="C58" s="45">
        <v>0.74</v>
      </c>
      <c r="D58" s="45">
        <v>1.52</v>
      </c>
      <c r="E58" s="45">
        <v>0</v>
      </c>
    </row>
    <row r="59" spans="1:5" x14ac:dyDescent="0.25">
      <c r="A59" s="43">
        <v>50</v>
      </c>
      <c r="B59" s="45">
        <v>14.04</v>
      </c>
      <c r="C59" s="45">
        <v>0.75</v>
      </c>
      <c r="D59" s="45">
        <v>1.53</v>
      </c>
      <c r="E59" s="45">
        <v>0</v>
      </c>
    </row>
    <row r="60" spans="1:5" x14ac:dyDescent="0.25">
      <c r="A60" s="43">
        <v>51</v>
      </c>
      <c r="B60" s="45">
        <v>14.31</v>
      </c>
      <c r="C60" s="45">
        <v>0.77</v>
      </c>
      <c r="D60" s="45">
        <v>1.54</v>
      </c>
      <c r="E60" s="45">
        <v>0</v>
      </c>
    </row>
    <row r="61" spans="1:5" x14ac:dyDescent="0.25">
      <c r="A61" s="43">
        <v>52</v>
      </c>
      <c r="B61" s="45">
        <v>14.58</v>
      </c>
      <c r="C61" s="45">
        <v>0.78</v>
      </c>
      <c r="D61" s="45">
        <v>1.56</v>
      </c>
      <c r="E61" s="45">
        <v>0</v>
      </c>
    </row>
    <row r="62" spans="1:5" x14ac:dyDescent="0.25">
      <c r="A62" s="43">
        <v>53</v>
      </c>
      <c r="B62" s="45">
        <v>14.86</v>
      </c>
      <c r="C62" s="45">
        <v>0.8</v>
      </c>
      <c r="D62" s="45">
        <v>1.57</v>
      </c>
      <c r="E62" s="45">
        <v>0</v>
      </c>
    </row>
    <row r="63" spans="1:5" x14ac:dyDescent="0.25">
      <c r="A63" s="43">
        <v>54</v>
      </c>
      <c r="B63" s="45">
        <v>15.15</v>
      </c>
      <c r="C63" s="45">
        <v>0.81</v>
      </c>
      <c r="D63" s="45">
        <v>1.57</v>
      </c>
      <c r="E63" s="45">
        <v>0</v>
      </c>
    </row>
    <row r="64" spans="1:5" x14ac:dyDescent="0.25">
      <c r="A64" s="43">
        <v>55</v>
      </c>
      <c r="B64" s="45">
        <v>15.45</v>
      </c>
      <c r="C64" s="45">
        <v>0.83</v>
      </c>
      <c r="D64" s="45">
        <v>1.58</v>
      </c>
      <c r="E64" s="45">
        <v>0</v>
      </c>
    </row>
    <row r="65" spans="1:5" x14ac:dyDescent="0.25">
      <c r="A65" s="43">
        <v>56</v>
      </c>
      <c r="B65" s="45">
        <v>15.76</v>
      </c>
      <c r="C65" s="45">
        <v>0.85</v>
      </c>
      <c r="D65" s="45">
        <v>1.59</v>
      </c>
      <c r="E65" s="45">
        <v>0</v>
      </c>
    </row>
    <row r="66" spans="1:5" x14ac:dyDescent="0.25">
      <c r="A66" s="43">
        <v>57</v>
      </c>
      <c r="B66" s="45">
        <v>16.079999999999998</v>
      </c>
      <c r="C66" s="45">
        <v>0.86</v>
      </c>
      <c r="D66" s="45">
        <v>1.59</v>
      </c>
      <c r="E66" s="45">
        <v>0</v>
      </c>
    </row>
    <row r="67" spans="1:5" x14ac:dyDescent="0.25">
      <c r="A67" s="43">
        <v>58</v>
      </c>
      <c r="B67" s="45">
        <v>16.41</v>
      </c>
      <c r="C67" s="45">
        <v>0.88</v>
      </c>
      <c r="D67" s="45">
        <v>1.59</v>
      </c>
      <c r="E67" s="45">
        <v>0</v>
      </c>
    </row>
    <row r="68" spans="1:5" x14ac:dyDescent="0.25">
      <c r="A68" s="43">
        <v>59</v>
      </c>
      <c r="B68" s="45">
        <v>16.75</v>
      </c>
      <c r="C68" s="45">
        <v>0.9</v>
      </c>
      <c r="D68" s="45">
        <v>1.59</v>
      </c>
      <c r="E68" s="45">
        <v>0</v>
      </c>
    </row>
    <row r="69" spans="1:5" x14ac:dyDescent="0.25">
      <c r="A69" s="43">
        <v>60</v>
      </c>
      <c r="B69" s="45">
        <v>17.100000000000001</v>
      </c>
      <c r="C69" s="45">
        <v>0.91</v>
      </c>
      <c r="D69" s="45">
        <v>1.59</v>
      </c>
      <c r="E69" s="45">
        <v>0</v>
      </c>
    </row>
    <row r="70" spans="1:5" x14ac:dyDescent="0.25">
      <c r="A70" s="43">
        <v>61</v>
      </c>
      <c r="B70" s="45">
        <v>17.46</v>
      </c>
      <c r="C70" s="45">
        <v>0.93</v>
      </c>
      <c r="D70" s="45">
        <v>1.59</v>
      </c>
      <c r="E70" s="45">
        <v>0</v>
      </c>
    </row>
    <row r="71" spans="1:5" x14ac:dyDescent="0.25">
      <c r="A71" s="43">
        <v>62</v>
      </c>
      <c r="B71" s="45">
        <v>17.829999999999998</v>
      </c>
      <c r="C71" s="45">
        <v>0.95</v>
      </c>
      <c r="D71" s="45">
        <v>1.59</v>
      </c>
      <c r="E71" s="45">
        <v>0</v>
      </c>
    </row>
    <row r="72" spans="1:5" x14ac:dyDescent="0.25">
      <c r="A72" s="43">
        <v>63</v>
      </c>
      <c r="B72" s="45">
        <v>18.22</v>
      </c>
      <c r="C72" s="45">
        <v>0.97</v>
      </c>
      <c r="D72" s="45">
        <v>1.59</v>
      </c>
      <c r="E72" s="45">
        <v>0</v>
      </c>
    </row>
    <row r="73" spans="1:5" x14ac:dyDescent="0.25">
      <c r="A73" s="43">
        <v>64</v>
      </c>
      <c r="B73" s="45">
        <v>18.62</v>
      </c>
      <c r="C73" s="45">
        <v>0.99</v>
      </c>
      <c r="D73" s="45">
        <v>1.58</v>
      </c>
      <c r="E73" s="45">
        <v>0</v>
      </c>
    </row>
  </sheetData>
  <sheetProtection algorithmName="SHA-512" hashValue="N84n8mXprrvuGsT1GtuEB245Io5A87IzWVJHgWDsTWBDitLAilq8YPXMtnJ9kTuEULAeN/6g+HtGCDybWY0oaw==" saltValue="WKECQ0MbdSRDWmTrFIu/9A==" spinCount="100000" sheet="1" objects="1" scenarios="1"/>
  <conditionalFormatting sqref="A6:A21">
    <cfRule type="expression" dxfId="999" priority="11" stopIfTrue="1">
      <formula>MOD(ROW(),2)=0</formula>
    </cfRule>
    <cfRule type="expression" dxfId="998" priority="12" stopIfTrue="1">
      <formula>MOD(ROW(),2)&lt;&gt;0</formula>
    </cfRule>
  </conditionalFormatting>
  <conditionalFormatting sqref="B6:E17 B20:E21 C18:E19">
    <cfRule type="expression" dxfId="997" priority="13" stopIfTrue="1">
      <formula>MOD(ROW(),2)=0</formula>
    </cfRule>
    <cfRule type="expression" dxfId="996" priority="14" stopIfTrue="1">
      <formula>MOD(ROW(),2)&lt;&gt;0</formula>
    </cfRule>
  </conditionalFormatting>
  <conditionalFormatting sqref="A26:A73">
    <cfRule type="expression" dxfId="995" priority="15" stopIfTrue="1">
      <formula>MOD(ROW(),2)=0</formula>
    </cfRule>
    <cfRule type="expression" dxfId="994" priority="16" stopIfTrue="1">
      <formula>MOD(ROW(),2)&lt;&gt;0</formula>
    </cfRule>
  </conditionalFormatting>
  <conditionalFormatting sqref="B26:E73">
    <cfRule type="expression" dxfId="993" priority="17" stopIfTrue="1">
      <formula>MOD(ROW(),2)=0</formula>
    </cfRule>
    <cfRule type="expression" dxfId="992" priority="18" stopIfTrue="1">
      <formula>MOD(ROW(),2)&lt;&gt;0</formula>
    </cfRule>
  </conditionalFormatting>
  <conditionalFormatting sqref="B18:B19">
    <cfRule type="expression" dxfId="991" priority="1" stopIfTrue="1">
      <formula>MOD(ROW(),2)=0</formula>
    </cfRule>
    <cfRule type="expression" dxfId="990" priority="2" stopIfTrue="1">
      <formula>MOD(ROW(),2)&lt;&gt;0</formula>
    </cfRule>
  </conditionalFormatting>
  <pageMargins left="0.7" right="0.7" top="0.75" bottom="0.75" header="0.3" footer="0.3"/>
  <tableParts count="1">
    <tablePart r:id="rId1"/>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CA8CDE-29B9-43B0-B853-3CA4C7140657}">
  <sheetPr codeName="Sheet16"/>
  <dimension ref="A1:L68"/>
  <sheetViews>
    <sheetView showGridLines="0" workbookViewId="0">
      <selection activeCell="A6" sqref="A6"/>
    </sheetView>
  </sheetViews>
  <sheetFormatPr defaultRowHeight="12.5" x14ac:dyDescent="0.25"/>
  <cols>
    <col min="1" max="1" width="31.54296875" customWidth="1"/>
    <col min="2" max="5" width="22.54296875" customWidth="1"/>
    <col min="8" max="8" width="31.54296875" customWidth="1"/>
    <col min="9" max="12" width="22.54296875" customWidth="1"/>
  </cols>
  <sheetData>
    <row r="1" spans="1:12" s="1" customFormat="1" ht="20" x14ac:dyDescent="0.4">
      <c r="A1" s="2" t="s">
        <v>0</v>
      </c>
    </row>
    <row r="2" spans="1:12" s="1" customFormat="1" ht="15.5" x14ac:dyDescent="0.35">
      <c r="A2" s="30" t="s">
        <v>1</v>
      </c>
      <c r="B2" s="3" t="str">
        <f>wb_title</f>
        <v>NHS_EW - Consolidated Factor Spreadsheet</v>
      </c>
    </row>
    <row r="3" spans="1:12" s="1" customFormat="1" ht="15.5" x14ac:dyDescent="0.35">
      <c r="A3" s="30" t="s">
        <v>2</v>
      </c>
      <c r="B3" s="3" t="str">
        <f>TABLE_FACTOR_TYPE_1 &amp; " - x-" &amp; TABLE_SERIES_NUMBER_1</f>
        <v>CETV - x-204</v>
      </c>
    </row>
    <row r="6" spans="1:12" x14ac:dyDescent="0.25">
      <c r="A6" s="40" t="s">
        <v>491</v>
      </c>
      <c r="B6" s="49" t="s">
        <v>492</v>
      </c>
      <c r="C6" s="49"/>
      <c r="D6" s="49"/>
      <c r="E6" s="49"/>
      <c r="H6" s="40" t="s">
        <v>491</v>
      </c>
      <c r="I6" s="49" t="s">
        <v>492</v>
      </c>
      <c r="J6" s="49"/>
      <c r="K6" s="49"/>
      <c r="L6" s="49"/>
    </row>
    <row r="7" spans="1:12" x14ac:dyDescent="0.25">
      <c r="A7" s="40" t="s">
        <v>493</v>
      </c>
      <c r="B7" s="49" t="s">
        <v>31</v>
      </c>
      <c r="C7" s="49"/>
      <c r="D7" s="49"/>
      <c r="E7" s="49"/>
      <c r="H7" s="40" t="s">
        <v>493</v>
      </c>
      <c r="I7" s="49" t="s">
        <v>31</v>
      </c>
      <c r="J7" s="49"/>
      <c r="K7" s="49"/>
      <c r="L7" s="49"/>
    </row>
    <row r="8" spans="1:12" x14ac:dyDescent="0.25">
      <c r="A8" s="40" t="s">
        <v>140</v>
      </c>
      <c r="B8" s="49">
        <v>2008</v>
      </c>
      <c r="C8" s="49"/>
      <c r="D8" s="49"/>
      <c r="E8" s="49"/>
      <c r="H8" s="40" t="s">
        <v>140</v>
      </c>
      <c r="I8" s="49">
        <v>2008</v>
      </c>
      <c r="J8" s="49"/>
      <c r="K8" s="49"/>
      <c r="L8" s="49"/>
    </row>
    <row r="9" spans="1:12" x14ac:dyDescent="0.25">
      <c r="A9" s="40" t="s">
        <v>141</v>
      </c>
      <c r="B9" s="49" t="s">
        <v>174</v>
      </c>
      <c r="C9" s="49"/>
      <c r="D9" s="49"/>
      <c r="E9" s="49"/>
      <c r="H9" s="40" t="s">
        <v>141</v>
      </c>
      <c r="I9" s="49" t="s">
        <v>174</v>
      </c>
      <c r="J9" s="49"/>
      <c r="K9" s="49"/>
      <c r="L9" s="49"/>
    </row>
    <row r="10" spans="1:12" x14ac:dyDescent="0.25">
      <c r="A10" s="40" t="s">
        <v>6</v>
      </c>
      <c r="B10" s="49" t="s">
        <v>186</v>
      </c>
      <c r="C10" s="49"/>
      <c r="D10" s="49"/>
      <c r="E10" s="49"/>
      <c r="H10" s="40" t="s">
        <v>6</v>
      </c>
      <c r="I10" s="49" t="s">
        <v>189</v>
      </c>
      <c r="J10" s="49"/>
      <c r="K10" s="49"/>
      <c r="L10" s="49"/>
    </row>
    <row r="11" spans="1:12" x14ac:dyDescent="0.25">
      <c r="A11" s="40" t="s">
        <v>142</v>
      </c>
      <c r="B11" s="49" t="s">
        <v>180</v>
      </c>
      <c r="C11" s="49"/>
      <c r="D11" s="49"/>
      <c r="E11" s="49"/>
      <c r="H11" s="40" t="s">
        <v>142</v>
      </c>
      <c r="I11" s="49" t="s">
        <v>180</v>
      </c>
      <c r="J11" s="49"/>
      <c r="K11" s="49"/>
      <c r="L11" s="49"/>
    </row>
    <row r="12" spans="1:12" x14ac:dyDescent="0.25">
      <c r="A12" s="40" t="s">
        <v>143</v>
      </c>
      <c r="B12" s="49" t="s">
        <v>157</v>
      </c>
      <c r="C12" s="49"/>
      <c r="D12" s="49"/>
      <c r="E12" s="49"/>
      <c r="H12" s="40" t="s">
        <v>143</v>
      </c>
      <c r="I12" s="49" t="s">
        <v>157</v>
      </c>
      <c r="J12" s="49"/>
      <c r="K12" s="49"/>
      <c r="L12" s="49"/>
    </row>
    <row r="13" spans="1:12" x14ac:dyDescent="0.25">
      <c r="A13" s="40" t="s">
        <v>494</v>
      </c>
      <c r="B13" s="49">
        <v>2</v>
      </c>
      <c r="C13" s="49"/>
      <c r="D13" s="49"/>
      <c r="E13" s="49"/>
      <c r="H13" s="40" t="s">
        <v>494</v>
      </c>
      <c r="I13" s="49">
        <v>2</v>
      </c>
      <c r="J13" s="49"/>
      <c r="K13" s="49"/>
      <c r="L13" s="49"/>
    </row>
    <row r="14" spans="1:12" x14ac:dyDescent="0.25">
      <c r="A14" s="40" t="s">
        <v>145</v>
      </c>
      <c r="B14" s="49">
        <v>204</v>
      </c>
      <c r="C14" s="49"/>
      <c r="D14" s="49"/>
      <c r="E14" s="49"/>
      <c r="H14" s="40" t="s">
        <v>145</v>
      </c>
      <c r="I14" s="49">
        <v>204</v>
      </c>
      <c r="J14" s="49"/>
      <c r="K14" s="49"/>
      <c r="L14" s="49"/>
    </row>
    <row r="15" spans="1:12" x14ac:dyDescent="0.25">
      <c r="A15" s="40" t="s">
        <v>495</v>
      </c>
      <c r="B15" s="49" t="s">
        <v>187</v>
      </c>
      <c r="C15" s="49"/>
      <c r="D15" s="49"/>
      <c r="E15" s="49"/>
      <c r="H15" s="40" t="s">
        <v>495</v>
      </c>
      <c r="I15" s="49" t="s">
        <v>190</v>
      </c>
      <c r="J15" s="49"/>
      <c r="K15" s="49"/>
      <c r="L15" s="49"/>
    </row>
    <row r="16" spans="1:12" x14ac:dyDescent="0.25">
      <c r="A16" s="40" t="s">
        <v>147</v>
      </c>
      <c r="B16" s="49" t="s">
        <v>188</v>
      </c>
      <c r="C16" s="49"/>
      <c r="D16" s="49"/>
      <c r="E16" s="49"/>
      <c r="H16" s="40" t="s">
        <v>147</v>
      </c>
      <c r="I16" s="49" t="s">
        <v>188</v>
      </c>
      <c r="J16" s="49"/>
      <c r="K16" s="49"/>
      <c r="L16" s="49"/>
    </row>
    <row r="17" spans="1:12" x14ac:dyDescent="0.25">
      <c r="A17" s="41" t="s">
        <v>496</v>
      </c>
      <c r="B17" s="49"/>
      <c r="C17" s="49"/>
      <c r="D17" s="49"/>
      <c r="E17" s="49"/>
      <c r="H17" s="41" t="s">
        <v>496</v>
      </c>
      <c r="I17" s="49"/>
      <c r="J17" s="49"/>
      <c r="K17" s="49"/>
      <c r="L17" s="49"/>
    </row>
    <row r="18" spans="1:12" x14ac:dyDescent="0.25">
      <c r="A18" s="40" t="s">
        <v>149</v>
      </c>
      <c r="B18" s="50">
        <v>46174</v>
      </c>
      <c r="C18" s="51"/>
      <c r="D18" s="51"/>
      <c r="E18" s="51"/>
      <c r="H18" s="40" t="s">
        <v>149</v>
      </c>
      <c r="I18" s="50">
        <v>46174</v>
      </c>
      <c r="J18" s="51"/>
      <c r="K18" s="51"/>
      <c r="L18" s="51"/>
    </row>
    <row r="19" spans="1:12" x14ac:dyDescent="0.25">
      <c r="A19" s="40" t="s">
        <v>150</v>
      </c>
      <c r="B19" s="50">
        <v>46161</v>
      </c>
      <c r="C19" s="50"/>
      <c r="D19" s="50"/>
      <c r="E19" s="50"/>
      <c r="H19" s="40" t="s">
        <v>150</v>
      </c>
      <c r="I19" s="50">
        <v>46161</v>
      </c>
      <c r="J19" s="50"/>
      <c r="K19" s="50"/>
      <c r="L19" s="50"/>
    </row>
    <row r="20" spans="1:12" x14ac:dyDescent="0.25">
      <c r="A20" s="40" t="s">
        <v>151</v>
      </c>
      <c r="B20" s="49" t="s">
        <v>160</v>
      </c>
      <c r="C20" s="49"/>
      <c r="D20" s="49"/>
      <c r="E20" s="49"/>
      <c r="H20" s="40" t="s">
        <v>151</v>
      </c>
      <c r="I20" s="49" t="s">
        <v>160</v>
      </c>
      <c r="J20" s="49"/>
      <c r="K20" s="49"/>
      <c r="L20" s="49"/>
    </row>
    <row r="21" spans="1:12" x14ac:dyDescent="0.25">
      <c r="A21" s="40" t="s">
        <v>497</v>
      </c>
      <c r="B21" s="49" t="s">
        <v>67</v>
      </c>
      <c r="C21" s="49"/>
      <c r="D21" s="49"/>
      <c r="E21" s="49"/>
      <c r="H21" s="40" t="s">
        <v>497</v>
      </c>
      <c r="I21" s="49" t="s">
        <v>67</v>
      </c>
      <c r="J21" s="49"/>
      <c r="K21" s="49"/>
      <c r="L21" s="49"/>
    </row>
    <row r="23" spans="1:12" x14ac:dyDescent="0.25">
      <c r="A23" s="23" t="str">
        <f>HYPERLINK("#'Factor List'!A1", "Back to Factor List")</f>
        <v>Back to Factor List</v>
      </c>
      <c r="B23" s="23" t="str">
        <f>HYPERLINK("#'Assumptions'!A1", "Assumptions")</f>
        <v>Assumptions</v>
      </c>
    </row>
    <row r="26" spans="1:12" s="59" customFormat="1" ht="39" x14ac:dyDescent="0.25">
      <c r="A26" s="58" t="s">
        <v>263</v>
      </c>
      <c r="B26" s="58" t="s">
        <v>504</v>
      </c>
      <c r="C26" s="58" t="s">
        <v>505</v>
      </c>
      <c r="D26" s="58" t="s">
        <v>506</v>
      </c>
      <c r="E26" s="58" t="s">
        <v>507</v>
      </c>
      <c r="H26" s="58" t="s">
        <v>263</v>
      </c>
      <c r="I26" s="58" t="s">
        <v>499</v>
      </c>
      <c r="J26" s="58" t="s">
        <v>505</v>
      </c>
      <c r="K26" s="58" t="s">
        <v>501</v>
      </c>
      <c r="L26" s="58" t="s">
        <v>508</v>
      </c>
    </row>
    <row r="27" spans="1:12" x14ac:dyDescent="0.25">
      <c r="A27" s="43">
        <v>18</v>
      </c>
      <c r="B27" s="45">
        <v>7.91</v>
      </c>
      <c r="C27" s="45">
        <v>0.4</v>
      </c>
      <c r="D27" s="45">
        <v>0.92</v>
      </c>
      <c r="E27" s="45">
        <v>0</v>
      </c>
      <c r="H27" s="43">
        <v>60</v>
      </c>
      <c r="I27" s="45">
        <v>17.100000000000001</v>
      </c>
      <c r="J27" s="45">
        <v>0.91</v>
      </c>
      <c r="K27" s="45">
        <v>1.59</v>
      </c>
      <c r="L27" s="45">
        <v>0</v>
      </c>
    </row>
    <row r="28" spans="1:12" x14ac:dyDescent="0.25">
      <c r="A28" s="43">
        <v>19</v>
      </c>
      <c r="B28" s="45">
        <v>8.0500000000000007</v>
      </c>
      <c r="C28" s="45">
        <v>0.41</v>
      </c>
      <c r="D28" s="45">
        <v>0.96</v>
      </c>
      <c r="E28" s="45">
        <v>0</v>
      </c>
      <c r="H28" s="43">
        <v>61</v>
      </c>
      <c r="I28" s="45">
        <v>17.46</v>
      </c>
      <c r="J28" s="45">
        <v>0.93</v>
      </c>
      <c r="K28" s="45">
        <v>1.59</v>
      </c>
      <c r="L28" s="45">
        <v>0</v>
      </c>
    </row>
    <row r="29" spans="1:12" x14ac:dyDescent="0.25">
      <c r="A29" s="43">
        <v>20</v>
      </c>
      <c r="B29" s="45">
        <v>8.1999999999999993</v>
      </c>
      <c r="C29" s="45">
        <v>0.41</v>
      </c>
      <c r="D29" s="45">
        <v>0.97</v>
      </c>
      <c r="E29" s="45">
        <v>0</v>
      </c>
      <c r="H29" s="43">
        <v>62</v>
      </c>
      <c r="I29" s="45">
        <v>17.829999999999998</v>
      </c>
      <c r="J29" s="45">
        <v>0.95</v>
      </c>
      <c r="K29" s="45">
        <v>1.59</v>
      </c>
      <c r="L29" s="45">
        <v>0</v>
      </c>
    </row>
    <row r="30" spans="1:12" x14ac:dyDescent="0.25">
      <c r="A30" s="43">
        <v>21</v>
      </c>
      <c r="B30" s="45">
        <v>8.34</v>
      </c>
      <c r="C30" s="45">
        <v>0.42</v>
      </c>
      <c r="D30" s="45">
        <v>0.99</v>
      </c>
      <c r="E30" s="45">
        <v>0</v>
      </c>
      <c r="H30" s="43">
        <v>63</v>
      </c>
      <c r="I30" s="45">
        <v>18.22</v>
      </c>
      <c r="J30" s="45">
        <v>0.97</v>
      </c>
      <c r="K30" s="45">
        <v>1.59</v>
      </c>
      <c r="L30" s="45">
        <v>0</v>
      </c>
    </row>
    <row r="31" spans="1:12" x14ac:dyDescent="0.25">
      <c r="A31" s="43">
        <v>22</v>
      </c>
      <c r="B31" s="45">
        <v>8.49</v>
      </c>
      <c r="C31" s="45">
        <v>0.43</v>
      </c>
      <c r="D31" s="45">
        <v>1.01</v>
      </c>
      <c r="E31" s="45">
        <v>0</v>
      </c>
      <c r="H31" s="43">
        <v>64</v>
      </c>
      <c r="I31" s="45">
        <v>18.62</v>
      </c>
      <c r="J31" s="45">
        <v>0.99</v>
      </c>
      <c r="K31" s="45">
        <v>1.58</v>
      </c>
      <c r="L31" s="45">
        <v>0</v>
      </c>
    </row>
    <row r="32" spans="1:12" x14ac:dyDescent="0.25">
      <c r="A32" s="43">
        <v>23</v>
      </c>
      <c r="B32" s="45">
        <v>8.64</v>
      </c>
      <c r="C32" s="45">
        <v>0.44</v>
      </c>
      <c r="D32" s="45">
        <v>1.03</v>
      </c>
      <c r="E32" s="45">
        <v>0</v>
      </c>
    </row>
    <row r="33" spans="1:5" x14ac:dyDescent="0.25">
      <c r="A33" s="43">
        <v>24</v>
      </c>
      <c r="B33" s="45">
        <v>8.8000000000000007</v>
      </c>
      <c r="C33" s="45">
        <v>0.45</v>
      </c>
      <c r="D33" s="45">
        <v>1.05</v>
      </c>
      <c r="E33" s="45">
        <v>0</v>
      </c>
    </row>
    <row r="34" spans="1:5" x14ac:dyDescent="0.25">
      <c r="A34" s="43">
        <v>25</v>
      </c>
      <c r="B34" s="45">
        <v>8.9499999999999993</v>
      </c>
      <c r="C34" s="45">
        <v>0.46</v>
      </c>
      <c r="D34" s="45">
        <v>1.06</v>
      </c>
      <c r="E34" s="45">
        <v>0</v>
      </c>
    </row>
    <row r="35" spans="1:5" x14ac:dyDescent="0.25">
      <c r="A35" s="43">
        <v>26</v>
      </c>
      <c r="B35" s="45">
        <v>9.11</v>
      </c>
      <c r="C35" s="45">
        <v>0.47</v>
      </c>
      <c r="D35" s="45">
        <v>1.08</v>
      </c>
      <c r="E35" s="45">
        <v>0</v>
      </c>
    </row>
    <row r="36" spans="1:5" x14ac:dyDescent="0.25">
      <c r="A36" s="43">
        <v>27</v>
      </c>
      <c r="B36" s="45">
        <v>9.2799999999999994</v>
      </c>
      <c r="C36" s="45">
        <v>0.48</v>
      </c>
      <c r="D36" s="45">
        <v>1.1000000000000001</v>
      </c>
      <c r="E36" s="45">
        <v>0</v>
      </c>
    </row>
    <row r="37" spans="1:5" x14ac:dyDescent="0.25">
      <c r="A37" s="43">
        <v>28</v>
      </c>
      <c r="B37" s="45">
        <v>9.44</v>
      </c>
      <c r="C37" s="45">
        <v>0.49</v>
      </c>
      <c r="D37" s="45">
        <v>1.1200000000000001</v>
      </c>
      <c r="E37" s="45">
        <v>0</v>
      </c>
    </row>
    <row r="38" spans="1:5" x14ac:dyDescent="0.25">
      <c r="A38" s="43">
        <v>29</v>
      </c>
      <c r="B38" s="45">
        <v>9.61</v>
      </c>
      <c r="C38" s="45">
        <v>0.5</v>
      </c>
      <c r="D38" s="45">
        <v>1.1399999999999999</v>
      </c>
      <c r="E38" s="45">
        <v>0</v>
      </c>
    </row>
    <row r="39" spans="1:5" x14ac:dyDescent="0.25">
      <c r="A39" s="43">
        <v>30</v>
      </c>
      <c r="B39" s="45">
        <v>9.7799999999999994</v>
      </c>
      <c r="C39" s="45">
        <v>0.51</v>
      </c>
      <c r="D39" s="45">
        <v>1.1599999999999999</v>
      </c>
      <c r="E39" s="45">
        <v>0</v>
      </c>
    </row>
    <row r="40" spans="1:5" x14ac:dyDescent="0.25">
      <c r="A40" s="43">
        <v>31</v>
      </c>
      <c r="B40" s="45">
        <v>9.9600000000000009</v>
      </c>
      <c r="C40" s="45">
        <v>0.52</v>
      </c>
      <c r="D40" s="45">
        <v>1.18</v>
      </c>
      <c r="E40" s="45">
        <v>0</v>
      </c>
    </row>
    <row r="41" spans="1:5" x14ac:dyDescent="0.25">
      <c r="A41" s="43">
        <v>32</v>
      </c>
      <c r="B41" s="45">
        <v>10.14</v>
      </c>
      <c r="C41" s="45">
        <v>0.53</v>
      </c>
      <c r="D41" s="45">
        <v>1.2</v>
      </c>
      <c r="E41" s="45">
        <v>0</v>
      </c>
    </row>
    <row r="42" spans="1:5" x14ac:dyDescent="0.25">
      <c r="A42" s="43">
        <v>33</v>
      </c>
      <c r="B42" s="45">
        <v>10.32</v>
      </c>
      <c r="C42" s="45">
        <v>0.54</v>
      </c>
      <c r="D42" s="45">
        <v>1.22</v>
      </c>
      <c r="E42" s="45">
        <v>0</v>
      </c>
    </row>
    <row r="43" spans="1:5" x14ac:dyDescent="0.25">
      <c r="A43" s="43">
        <v>34</v>
      </c>
      <c r="B43" s="45">
        <v>10.5</v>
      </c>
      <c r="C43" s="45">
        <v>0.55000000000000004</v>
      </c>
      <c r="D43" s="45">
        <v>1.24</v>
      </c>
      <c r="E43" s="45">
        <v>0</v>
      </c>
    </row>
    <row r="44" spans="1:5" x14ac:dyDescent="0.25">
      <c r="A44" s="43">
        <v>35</v>
      </c>
      <c r="B44" s="45">
        <v>10.69</v>
      </c>
      <c r="C44" s="45">
        <v>0.56000000000000005</v>
      </c>
      <c r="D44" s="45">
        <v>1.26</v>
      </c>
      <c r="E44" s="45">
        <v>0</v>
      </c>
    </row>
    <row r="45" spans="1:5" x14ac:dyDescent="0.25">
      <c r="A45" s="43">
        <v>36</v>
      </c>
      <c r="B45" s="45">
        <v>10.88</v>
      </c>
      <c r="C45" s="45">
        <v>0.56999999999999995</v>
      </c>
      <c r="D45" s="45">
        <v>1.29</v>
      </c>
      <c r="E45" s="45">
        <v>0</v>
      </c>
    </row>
    <row r="46" spans="1:5" x14ac:dyDescent="0.25">
      <c r="A46" s="43">
        <v>37</v>
      </c>
      <c r="B46" s="45">
        <v>11.08</v>
      </c>
      <c r="C46" s="45">
        <v>0.57999999999999996</v>
      </c>
      <c r="D46" s="45">
        <v>1.31</v>
      </c>
      <c r="E46" s="45">
        <v>0</v>
      </c>
    </row>
    <row r="47" spans="1:5" x14ac:dyDescent="0.25">
      <c r="A47" s="43">
        <v>38</v>
      </c>
      <c r="B47" s="45">
        <v>11.28</v>
      </c>
      <c r="C47" s="45">
        <v>0.59</v>
      </c>
      <c r="D47" s="45">
        <v>1.33</v>
      </c>
      <c r="E47" s="45">
        <v>0</v>
      </c>
    </row>
    <row r="48" spans="1:5" x14ac:dyDescent="0.25">
      <c r="A48" s="43">
        <v>39</v>
      </c>
      <c r="B48" s="45">
        <v>11.48</v>
      </c>
      <c r="C48" s="45">
        <v>0.6</v>
      </c>
      <c r="D48" s="45">
        <v>1.35</v>
      </c>
      <c r="E48" s="45">
        <v>0</v>
      </c>
    </row>
    <row r="49" spans="1:5" x14ac:dyDescent="0.25">
      <c r="A49" s="43">
        <v>40</v>
      </c>
      <c r="B49" s="45">
        <v>11.69</v>
      </c>
      <c r="C49" s="45">
        <v>0.62</v>
      </c>
      <c r="D49" s="45">
        <v>1.37</v>
      </c>
      <c r="E49" s="45">
        <v>0</v>
      </c>
    </row>
    <row r="50" spans="1:5" x14ac:dyDescent="0.25">
      <c r="A50" s="43">
        <v>41</v>
      </c>
      <c r="B50" s="45">
        <v>11.9</v>
      </c>
      <c r="C50" s="45">
        <v>0.63</v>
      </c>
      <c r="D50" s="45">
        <v>1.39</v>
      </c>
      <c r="E50" s="45">
        <v>0</v>
      </c>
    </row>
    <row r="51" spans="1:5" x14ac:dyDescent="0.25">
      <c r="A51" s="43">
        <v>42</v>
      </c>
      <c r="B51" s="45">
        <v>12.12</v>
      </c>
      <c r="C51" s="45">
        <v>0.64</v>
      </c>
      <c r="D51" s="45">
        <v>1.4</v>
      </c>
      <c r="E51" s="45">
        <v>0</v>
      </c>
    </row>
    <row r="52" spans="1:5" x14ac:dyDescent="0.25">
      <c r="A52" s="43">
        <v>43</v>
      </c>
      <c r="B52" s="45">
        <v>12.34</v>
      </c>
      <c r="C52" s="45">
        <v>0.65</v>
      </c>
      <c r="D52" s="45">
        <v>1.42</v>
      </c>
      <c r="E52" s="45">
        <v>0</v>
      </c>
    </row>
    <row r="53" spans="1:5" x14ac:dyDescent="0.25">
      <c r="A53" s="43">
        <v>44</v>
      </c>
      <c r="B53" s="45">
        <v>12.56</v>
      </c>
      <c r="C53" s="45">
        <v>0.67</v>
      </c>
      <c r="D53" s="45">
        <v>1.44</v>
      </c>
      <c r="E53" s="45">
        <v>0</v>
      </c>
    </row>
    <row r="54" spans="1:5" x14ac:dyDescent="0.25">
      <c r="A54" s="43">
        <v>45</v>
      </c>
      <c r="B54" s="45">
        <v>12.79</v>
      </c>
      <c r="C54" s="45">
        <v>0.68</v>
      </c>
      <c r="D54" s="45">
        <v>1.46</v>
      </c>
      <c r="E54" s="45">
        <v>0</v>
      </c>
    </row>
    <row r="55" spans="1:5" x14ac:dyDescent="0.25">
      <c r="A55" s="43">
        <v>46</v>
      </c>
      <c r="B55" s="45">
        <v>13.03</v>
      </c>
      <c r="C55" s="45">
        <v>0.69</v>
      </c>
      <c r="D55" s="45">
        <v>1.47</v>
      </c>
      <c r="E55" s="45">
        <v>0</v>
      </c>
    </row>
    <row r="56" spans="1:5" x14ac:dyDescent="0.25">
      <c r="A56" s="43">
        <v>47</v>
      </c>
      <c r="B56" s="45">
        <v>13.27</v>
      </c>
      <c r="C56" s="45">
        <v>0.71</v>
      </c>
      <c r="D56" s="45">
        <v>1.49</v>
      </c>
      <c r="E56" s="45">
        <v>0</v>
      </c>
    </row>
    <row r="57" spans="1:5" x14ac:dyDescent="0.25">
      <c r="A57" s="43">
        <v>48</v>
      </c>
      <c r="B57" s="45">
        <v>13.52</v>
      </c>
      <c r="C57" s="45">
        <v>0.72</v>
      </c>
      <c r="D57" s="45">
        <v>1.5</v>
      </c>
      <c r="E57" s="45">
        <v>0</v>
      </c>
    </row>
    <row r="58" spans="1:5" x14ac:dyDescent="0.25">
      <c r="A58" s="43">
        <v>49</v>
      </c>
      <c r="B58" s="45">
        <v>13.78</v>
      </c>
      <c r="C58" s="45">
        <v>0.74</v>
      </c>
      <c r="D58" s="45">
        <v>1.52</v>
      </c>
      <c r="E58" s="45">
        <v>0</v>
      </c>
    </row>
    <row r="59" spans="1:5" x14ac:dyDescent="0.25">
      <c r="A59" s="43">
        <v>50</v>
      </c>
      <c r="B59" s="45">
        <v>14.04</v>
      </c>
      <c r="C59" s="45">
        <v>0.75</v>
      </c>
      <c r="D59" s="45">
        <v>1.53</v>
      </c>
      <c r="E59" s="45">
        <v>0</v>
      </c>
    </row>
    <row r="60" spans="1:5" x14ac:dyDescent="0.25">
      <c r="A60" s="43">
        <v>51</v>
      </c>
      <c r="B60" s="45">
        <v>14.31</v>
      </c>
      <c r="C60" s="45">
        <v>0.77</v>
      </c>
      <c r="D60" s="45">
        <v>1.54</v>
      </c>
      <c r="E60" s="45">
        <v>0</v>
      </c>
    </row>
    <row r="61" spans="1:5" x14ac:dyDescent="0.25">
      <c r="A61" s="43">
        <v>52</v>
      </c>
      <c r="B61" s="45">
        <v>14.58</v>
      </c>
      <c r="C61" s="45">
        <v>0.78</v>
      </c>
      <c r="D61" s="45">
        <v>1.56</v>
      </c>
      <c r="E61" s="45">
        <v>0</v>
      </c>
    </row>
    <row r="62" spans="1:5" x14ac:dyDescent="0.25">
      <c r="A62" s="43">
        <v>53</v>
      </c>
      <c r="B62" s="45">
        <v>14.86</v>
      </c>
      <c r="C62" s="45">
        <v>0.8</v>
      </c>
      <c r="D62" s="45">
        <v>1.57</v>
      </c>
      <c r="E62" s="45">
        <v>0</v>
      </c>
    </row>
    <row r="63" spans="1:5" x14ac:dyDescent="0.25">
      <c r="A63" s="43">
        <v>54</v>
      </c>
      <c r="B63" s="45">
        <v>15.15</v>
      </c>
      <c r="C63" s="45">
        <v>0.81</v>
      </c>
      <c r="D63" s="45">
        <v>1.57</v>
      </c>
      <c r="E63" s="45">
        <v>0</v>
      </c>
    </row>
    <row r="64" spans="1:5" x14ac:dyDescent="0.25">
      <c r="A64" s="43">
        <v>55</v>
      </c>
      <c r="B64" s="45">
        <v>15.45</v>
      </c>
      <c r="C64" s="45">
        <v>0.83</v>
      </c>
      <c r="D64" s="45">
        <v>1.58</v>
      </c>
      <c r="E64" s="45">
        <v>0</v>
      </c>
    </row>
    <row r="65" spans="1:5" x14ac:dyDescent="0.25">
      <c r="A65" s="43">
        <v>56</v>
      </c>
      <c r="B65" s="45">
        <v>15.76</v>
      </c>
      <c r="C65" s="45">
        <v>0.85</v>
      </c>
      <c r="D65" s="45">
        <v>1.59</v>
      </c>
      <c r="E65" s="45">
        <v>0</v>
      </c>
    </row>
    <row r="66" spans="1:5" x14ac:dyDescent="0.25">
      <c r="A66" s="43">
        <v>57</v>
      </c>
      <c r="B66" s="45">
        <v>16.079999999999998</v>
      </c>
      <c r="C66" s="45">
        <v>0.86</v>
      </c>
      <c r="D66" s="45">
        <v>1.59</v>
      </c>
      <c r="E66" s="45">
        <v>0</v>
      </c>
    </row>
    <row r="67" spans="1:5" x14ac:dyDescent="0.25">
      <c r="A67" s="43">
        <v>58</v>
      </c>
      <c r="B67" s="45">
        <v>16.41</v>
      </c>
      <c r="C67" s="45">
        <v>0.88</v>
      </c>
      <c r="D67" s="45">
        <v>1.59</v>
      </c>
      <c r="E67" s="45">
        <v>0</v>
      </c>
    </row>
    <row r="68" spans="1:5" x14ac:dyDescent="0.25">
      <c r="A68" s="43">
        <v>59</v>
      </c>
      <c r="B68" s="45">
        <v>16.75</v>
      </c>
      <c r="C68" s="45">
        <v>0.9</v>
      </c>
      <c r="D68" s="45">
        <v>1.59</v>
      </c>
      <c r="E68" s="45">
        <v>0</v>
      </c>
    </row>
  </sheetData>
  <sheetProtection algorithmName="SHA-512" hashValue="aXJItSOsjIJf886w4mh/VaBarjvmvS6nF466ULqaZnD//rH62tfZ3MUC76O34HhjKwdQzbudK3oslElk00tUwA==" saltValue="+EA/eUktPr9Zyt69btFvSg==" spinCount="100000" sheet="1" objects="1" scenarios="1"/>
  <conditionalFormatting sqref="A6:A21">
    <cfRule type="expression" dxfId="987" priority="25" stopIfTrue="1">
      <formula>MOD(ROW(),2)=0</formula>
    </cfRule>
    <cfRule type="expression" dxfId="986" priority="26" stopIfTrue="1">
      <formula>MOD(ROW(),2)&lt;&gt;0</formula>
    </cfRule>
  </conditionalFormatting>
  <conditionalFormatting sqref="B6:E17 B20:E21 C18:E19">
    <cfRule type="expression" dxfId="985" priority="27" stopIfTrue="1">
      <formula>MOD(ROW(),2)=0</formula>
    </cfRule>
    <cfRule type="expression" dxfId="984" priority="28" stopIfTrue="1">
      <formula>MOD(ROW(),2)&lt;&gt;0</formula>
    </cfRule>
  </conditionalFormatting>
  <conditionalFormatting sqref="A26:A68">
    <cfRule type="expression" dxfId="983" priority="29" stopIfTrue="1">
      <formula>MOD(ROW(),2)=0</formula>
    </cfRule>
    <cfRule type="expression" dxfId="982" priority="30" stopIfTrue="1">
      <formula>MOD(ROW(),2)&lt;&gt;0</formula>
    </cfRule>
  </conditionalFormatting>
  <conditionalFormatting sqref="B26:E68">
    <cfRule type="expression" dxfId="981" priority="31" stopIfTrue="1">
      <formula>MOD(ROW(),2)=0</formula>
    </cfRule>
    <cfRule type="expression" dxfId="980" priority="32" stopIfTrue="1">
      <formula>MOD(ROW(),2)&lt;&gt;0</formula>
    </cfRule>
  </conditionalFormatting>
  <conditionalFormatting sqref="H6:H21">
    <cfRule type="expression" dxfId="979" priority="33" stopIfTrue="1">
      <formula>MOD(ROW(),2)=0</formula>
    </cfRule>
    <cfRule type="expression" dxfId="978" priority="34" stopIfTrue="1">
      <formula>MOD(ROW(),2)&lt;&gt;0</formula>
    </cfRule>
  </conditionalFormatting>
  <conditionalFormatting sqref="I6:L17 I20:L21 J18:L19">
    <cfRule type="expression" dxfId="977" priority="35" stopIfTrue="1">
      <formula>MOD(ROW(),2)=0</formula>
    </cfRule>
    <cfRule type="expression" dxfId="976" priority="36" stopIfTrue="1">
      <formula>MOD(ROW(),2)&lt;&gt;0</formula>
    </cfRule>
  </conditionalFormatting>
  <conditionalFormatting sqref="H26:H31">
    <cfRule type="expression" dxfId="975" priority="37" stopIfTrue="1">
      <formula>MOD(ROW(),2)=0</formula>
    </cfRule>
    <cfRule type="expression" dxfId="974" priority="38" stopIfTrue="1">
      <formula>MOD(ROW(),2)&lt;&gt;0</formula>
    </cfRule>
  </conditionalFormatting>
  <conditionalFormatting sqref="I26:L31">
    <cfRule type="expression" dxfId="973" priority="39" stopIfTrue="1">
      <formula>MOD(ROW(),2)=0</formula>
    </cfRule>
    <cfRule type="expression" dxfId="972" priority="40" stopIfTrue="1">
      <formula>MOD(ROW(),2)&lt;&gt;0</formula>
    </cfRule>
  </conditionalFormatting>
  <conditionalFormatting sqref="B18:B19">
    <cfRule type="expression" dxfId="971" priority="3" stopIfTrue="1">
      <formula>MOD(ROW(),2)=0</formula>
    </cfRule>
    <cfRule type="expression" dxfId="970" priority="4" stopIfTrue="1">
      <formula>MOD(ROW(),2)&lt;&gt;0</formula>
    </cfRule>
  </conditionalFormatting>
  <conditionalFormatting sqref="I18:I19">
    <cfRule type="expression" dxfId="969" priority="1" stopIfTrue="1">
      <formula>MOD(ROW(),2)=0</formula>
    </cfRule>
    <cfRule type="expression" dxfId="968" priority="2" stopIfTrue="1">
      <formula>MOD(ROW(),2)&lt;&gt;0</formula>
    </cfRule>
  </conditionalFormatting>
  <pageMargins left="0.7" right="0.7" top="0.75" bottom="0.75" header="0.3" footer="0.3"/>
  <tableParts count="2">
    <tablePart r:id="rId1"/>
    <tablePart r:id="rId2"/>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2D6767-4032-459C-9365-7EB7617A89D8}">
  <sheetPr codeName="Sheet17"/>
  <dimension ref="A1:E46"/>
  <sheetViews>
    <sheetView showGridLines="0" workbookViewId="0">
      <selection activeCell="A6" sqref="A6"/>
    </sheetView>
  </sheetViews>
  <sheetFormatPr defaultRowHeight="12.5" x14ac:dyDescent="0.25"/>
  <cols>
    <col min="1" max="1" width="31.54296875" customWidth="1"/>
    <col min="2" max="5" width="22.54296875" customWidth="1"/>
  </cols>
  <sheetData>
    <row r="1" spans="1:5" s="1" customFormat="1" ht="20" x14ac:dyDescent="0.4">
      <c r="A1" s="2" t="s">
        <v>0</v>
      </c>
    </row>
    <row r="2" spans="1:5" s="1" customFormat="1" ht="15.5" x14ac:dyDescent="0.35">
      <c r="A2" s="30" t="s">
        <v>1</v>
      </c>
      <c r="B2" s="3" t="str">
        <f>wb_title</f>
        <v>NHS_EW - Consolidated Factor Spreadsheet</v>
      </c>
    </row>
    <row r="3" spans="1:5" s="1" customFormat="1" ht="15.5" x14ac:dyDescent="0.35">
      <c r="A3" s="30" t="s">
        <v>2</v>
      </c>
      <c r="B3" s="3" t="str">
        <f>TABLE_FACTOR_TYPE_1 &amp; " - x-" &amp; TABLE_SERIES_NUMBER_1</f>
        <v>CETV - x-205</v>
      </c>
    </row>
    <row r="6" spans="1:5" x14ac:dyDescent="0.25">
      <c r="A6" s="40" t="s">
        <v>491</v>
      </c>
      <c r="B6" s="49" t="s">
        <v>492</v>
      </c>
      <c r="C6" s="49"/>
      <c r="D6" s="49"/>
      <c r="E6" s="49"/>
    </row>
    <row r="7" spans="1:5" x14ac:dyDescent="0.25">
      <c r="A7" s="40" t="s">
        <v>493</v>
      </c>
      <c r="B7" s="49" t="s">
        <v>31</v>
      </c>
      <c r="C7" s="49"/>
      <c r="D7" s="49"/>
      <c r="E7" s="49"/>
    </row>
    <row r="8" spans="1:5" x14ac:dyDescent="0.25">
      <c r="A8" s="40" t="s">
        <v>140</v>
      </c>
      <c r="B8" s="49">
        <v>1995</v>
      </c>
      <c r="C8" s="49"/>
      <c r="D8" s="49"/>
      <c r="E8" s="49"/>
    </row>
    <row r="9" spans="1:5" x14ac:dyDescent="0.25">
      <c r="A9" s="40" t="s">
        <v>141</v>
      </c>
      <c r="B9" s="49" t="s">
        <v>174</v>
      </c>
      <c r="C9" s="49"/>
      <c r="D9" s="49"/>
      <c r="E9" s="49"/>
    </row>
    <row r="10" spans="1:5" x14ac:dyDescent="0.25">
      <c r="A10" s="40" t="s">
        <v>6</v>
      </c>
      <c r="B10" s="49" t="s">
        <v>191</v>
      </c>
      <c r="C10" s="49"/>
      <c r="D10" s="49"/>
      <c r="E10" s="49"/>
    </row>
    <row r="11" spans="1:5" x14ac:dyDescent="0.25">
      <c r="A11" s="40" t="s">
        <v>142</v>
      </c>
      <c r="B11" s="49" t="s">
        <v>176</v>
      </c>
      <c r="C11" s="49"/>
      <c r="D11" s="49"/>
      <c r="E11" s="49"/>
    </row>
    <row r="12" spans="1:5" x14ac:dyDescent="0.25">
      <c r="A12" s="40" t="s">
        <v>143</v>
      </c>
      <c r="B12" s="49" t="s">
        <v>157</v>
      </c>
      <c r="C12" s="49"/>
      <c r="D12" s="49"/>
      <c r="E12" s="49"/>
    </row>
    <row r="13" spans="1:5" x14ac:dyDescent="0.25">
      <c r="A13" s="40" t="s">
        <v>494</v>
      </c>
      <c r="B13" s="49">
        <v>1</v>
      </c>
      <c r="C13" s="49"/>
      <c r="D13" s="49"/>
      <c r="E13" s="49"/>
    </row>
    <row r="14" spans="1:5" x14ac:dyDescent="0.25">
      <c r="A14" s="40" t="s">
        <v>145</v>
      </c>
      <c r="B14" s="49">
        <v>205</v>
      </c>
      <c r="C14" s="49"/>
      <c r="D14" s="49"/>
      <c r="E14" s="49"/>
    </row>
    <row r="15" spans="1:5" x14ac:dyDescent="0.25">
      <c r="A15" s="40" t="s">
        <v>495</v>
      </c>
      <c r="B15" s="49" t="s">
        <v>192</v>
      </c>
      <c r="C15" s="49"/>
      <c r="D15" s="49"/>
      <c r="E15" s="49"/>
    </row>
    <row r="16" spans="1:5" x14ac:dyDescent="0.25">
      <c r="A16" s="40" t="s">
        <v>147</v>
      </c>
      <c r="B16" s="49" t="s">
        <v>193</v>
      </c>
      <c r="C16" s="49"/>
      <c r="D16" s="49"/>
      <c r="E16" s="49"/>
    </row>
    <row r="17" spans="1:5" x14ac:dyDescent="0.25">
      <c r="A17" s="41" t="s">
        <v>496</v>
      </c>
      <c r="B17" s="49"/>
      <c r="C17" s="49"/>
      <c r="D17" s="49"/>
      <c r="E17" s="49"/>
    </row>
    <row r="18" spans="1:5" x14ac:dyDescent="0.25">
      <c r="A18" s="40" t="s">
        <v>149</v>
      </c>
      <c r="B18" s="50">
        <v>46174</v>
      </c>
      <c r="C18" s="51"/>
      <c r="D18" s="51"/>
      <c r="E18" s="51"/>
    </row>
    <row r="19" spans="1:5" x14ac:dyDescent="0.25">
      <c r="A19" s="40" t="s">
        <v>150</v>
      </c>
      <c r="B19" s="50">
        <v>46161</v>
      </c>
      <c r="C19" s="50"/>
      <c r="D19" s="50"/>
      <c r="E19" s="50"/>
    </row>
    <row r="20" spans="1:5" x14ac:dyDescent="0.25">
      <c r="A20" s="40" t="s">
        <v>151</v>
      </c>
      <c r="B20" s="49" t="s">
        <v>160</v>
      </c>
      <c r="C20" s="49"/>
      <c r="D20" s="49"/>
      <c r="E20" s="49"/>
    </row>
    <row r="21" spans="1:5" x14ac:dyDescent="0.25">
      <c r="A21" s="40" t="s">
        <v>497</v>
      </c>
      <c r="B21" s="49" t="s">
        <v>67</v>
      </c>
      <c r="C21" s="49"/>
      <c r="D21" s="49"/>
      <c r="E21" s="49"/>
    </row>
    <row r="23" spans="1:5" x14ac:dyDescent="0.25">
      <c r="A23" s="23" t="str">
        <f>HYPERLINK("#'Factor List'!A1", "Back to Factor List")</f>
        <v>Back to Factor List</v>
      </c>
      <c r="B23" s="23" t="str">
        <f>HYPERLINK("#'Assumptions'!A1", "Assumptions")</f>
        <v>Assumptions</v>
      </c>
    </row>
    <row r="26" spans="1:5" s="59" customFormat="1" ht="39" x14ac:dyDescent="0.25">
      <c r="A26" s="58" t="s">
        <v>263</v>
      </c>
      <c r="B26" s="58" t="s">
        <v>499</v>
      </c>
      <c r="C26" s="58" t="s">
        <v>500</v>
      </c>
      <c r="D26" s="58" t="s">
        <v>501</v>
      </c>
      <c r="E26" s="58" t="s">
        <v>502</v>
      </c>
    </row>
    <row r="27" spans="1:5" x14ac:dyDescent="0.25">
      <c r="A27" s="43">
        <v>35</v>
      </c>
      <c r="B27" s="45">
        <v>16.649999999999999</v>
      </c>
      <c r="C27" s="45">
        <v>0.68</v>
      </c>
      <c r="D27" s="45">
        <v>1.21</v>
      </c>
      <c r="E27" s="45">
        <v>0</v>
      </c>
    </row>
    <row r="28" spans="1:5" x14ac:dyDescent="0.25">
      <c r="A28" s="43">
        <v>36</v>
      </c>
      <c r="B28" s="45">
        <v>16.96</v>
      </c>
      <c r="C28" s="45">
        <v>0.69</v>
      </c>
      <c r="D28" s="45">
        <v>1.23</v>
      </c>
      <c r="E28" s="45">
        <v>0</v>
      </c>
    </row>
    <row r="29" spans="1:5" x14ac:dyDescent="0.25">
      <c r="A29" s="43">
        <v>37</v>
      </c>
      <c r="B29" s="45">
        <v>17.28</v>
      </c>
      <c r="C29" s="45">
        <v>0.71</v>
      </c>
      <c r="D29" s="45">
        <v>1.25</v>
      </c>
      <c r="E29" s="45">
        <v>0</v>
      </c>
    </row>
    <row r="30" spans="1:5" x14ac:dyDescent="0.25">
      <c r="A30" s="43">
        <v>38</v>
      </c>
      <c r="B30" s="45">
        <v>17.600000000000001</v>
      </c>
      <c r="C30" s="45">
        <v>0.72</v>
      </c>
      <c r="D30" s="45">
        <v>1.27</v>
      </c>
      <c r="E30" s="45">
        <v>0</v>
      </c>
    </row>
    <row r="31" spans="1:5" x14ac:dyDescent="0.25">
      <c r="A31" s="43">
        <v>39</v>
      </c>
      <c r="B31" s="45">
        <v>17.93</v>
      </c>
      <c r="C31" s="45">
        <v>0.74</v>
      </c>
      <c r="D31" s="45">
        <v>1.29</v>
      </c>
      <c r="E31" s="45">
        <v>0</v>
      </c>
    </row>
    <row r="32" spans="1:5" x14ac:dyDescent="0.25">
      <c r="A32" s="43">
        <v>40</v>
      </c>
      <c r="B32" s="45">
        <v>18.27</v>
      </c>
      <c r="C32" s="45">
        <v>0.75</v>
      </c>
      <c r="D32" s="45">
        <v>1.31</v>
      </c>
      <c r="E32" s="45">
        <v>0</v>
      </c>
    </row>
    <row r="33" spans="1:5" x14ac:dyDescent="0.25">
      <c r="A33" s="43">
        <v>41</v>
      </c>
      <c r="B33" s="45">
        <v>18.62</v>
      </c>
      <c r="C33" s="45">
        <v>0.77</v>
      </c>
      <c r="D33" s="45">
        <v>1.32</v>
      </c>
      <c r="E33" s="45">
        <v>0</v>
      </c>
    </row>
    <row r="34" spans="1:5" x14ac:dyDescent="0.25">
      <c r="A34" s="43">
        <v>42</v>
      </c>
      <c r="B34" s="45">
        <v>18.97</v>
      </c>
      <c r="C34" s="45">
        <v>0.78</v>
      </c>
      <c r="D34" s="45">
        <v>1.34</v>
      </c>
      <c r="E34" s="45">
        <v>0</v>
      </c>
    </row>
    <row r="35" spans="1:5" x14ac:dyDescent="0.25">
      <c r="A35" s="43">
        <v>43</v>
      </c>
      <c r="B35" s="45">
        <v>19.329999999999998</v>
      </c>
      <c r="C35" s="45">
        <v>0.8</v>
      </c>
      <c r="D35" s="45">
        <v>1.36</v>
      </c>
      <c r="E35" s="45">
        <v>0</v>
      </c>
    </row>
    <row r="36" spans="1:5" x14ac:dyDescent="0.25">
      <c r="A36" s="43">
        <v>44</v>
      </c>
      <c r="B36" s="45">
        <v>19.7</v>
      </c>
      <c r="C36" s="45">
        <v>0.81</v>
      </c>
      <c r="D36" s="45">
        <v>1.38</v>
      </c>
      <c r="E36" s="45">
        <v>0</v>
      </c>
    </row>
    <row r="37" spans="1:5" x14ac:dyDescent="0.25">
      <c r="A37" s="43">
        <v>45</v>
      </c>
      <c r="B37" s="45">
        <v>20.079999999999998</v>
      </c>
      <c r="C37" s="45">
        <v>0.83</v>
      </c>
      <c r="D37" s="45">
        <v>1.39</v>
      </c>
      <c r="E37" s="45">
        <v>0</v>
      </c>
    </row>
    <row r="38" spans="1:5" x14ac:dyDescent="0.25">
      <c r="A38" s="43">
        <v>46</v>
      </c>
      <c r="B38" s="45">
        <v>20.47</v>
      </c>
      <c r="C38" s="45">
        <v>0.85</v>
      </c>
      <c r="D38" s="45">
        <v>1.41</v>
      </c>
      <c r="E38" s="45">
        <v>0</v>
      </c>
    </row>
    <row r="39" spans="1:5" x14ac:dyDescent="0.25">
      <c r="A39" s="43">
        <v>47</v>
      </c>
      <c r="B39" s="45">
        <v>20.87</v>
      </c>
      <c r="C39" s="45">
        <v>0.86</v>
      </c>
      <c r="D39" s="45">
        <v>1.42</v>
      </c>
      <c r="E39" s="45">
        <v>0</v>
      </c>
    </row>
    <row r="40" spans="1:5" x14ac:dyDescent="0.25">
      <c r="A40" s="43">
        <v>48</v>
      </c>
      <c r="B40" s="45">
        <v>21.28</v>
      </c>
      <c r="C40" s="45">
        <v>0.88</v>
      </c>
      <c r="D40" s="45">
        <v>1.43</v>
      </c>
      <c r="E40" s="45">
        <v>0</v>
      </c>
    </row>
    <row r="41" spans="1:5" x14ac:dyDescent="0.25">
      <c r="A41" s="43">
        <v>49</v>
      </c>
      <c r="B41" s="45">
        <v>21.7</v>
      </c>
      <c r="C41" s="45">
        <v>0.9</v>
      </c>
      <c r="D41" s="45">
        <v>1.45</v>
      </c>
      <c r="E41" s="45">
        <v>0</v>
      </c>
    </row>
    <row r="42" spans="1:5" x14ac:dyDescent="0.25">
      <c r="A42" s="43">
        <v>50</v>
      </c>
      <c r="B42" s="45">
        <v>22.13</v>
      </c>
      <c r="C42" s="45">
        <v>0.91</v>
      </c>
      <c r="D42" s="45">
        <v>1.46</v>
      </c>
      <c r="E42" s="45">
        <v>0</v>
      </c>
    </row>
    <row r="43" spans="1:5" x14ac:dyDescent="0.25">
      <c r="A43" s="43">
        <v>51</v>
      </c>
      <c r="B43" s="45">
        <v>22.57</v>
      </c>
      <c r="C43" s="45">
        <v>0.93</v>
      </c>
      <c r="D43" s="45">
        <v>1.47</v>
      </c>
      <c r="E43" s="45">
        <v>0</v>
      </c>
    </row>
    <row r="44" spans="1:5" x14ac:dyDescent="0.25">
      <c r="A44" s="43">
        <v>52</v>
      </c>
      <c r="B44" s="45">
        <v>23.02</v>
      </c>
      <c r="C44" s="45">
        <v>0.95</v>
      </c>
      <c r="D44" s="45">
        <v>1.48</v>
      </c>
      <c r="E44" s="45">
        <v>0</v>
      </c>
    </row>
    <row r="45" spans="1:5" x14ac:dyDescent="0.25">
      <c r="A45" s="43">
        <v>53</v>
      </c>
      <c r="B45" s="45">
        <v>23.48</v>
      </c>
      <c r="C45" s="45">
        <v>0.97</v>
      </c>
      <c r="D45" s="45">
        <v>1.49</v>
      </c>
      <c r="E45" s="45">
        <v>0</v>
      </c>
    </row>
    <row r="46" spans="1:5" x14ac:dyDescent="0.25">
      <c r="A46" s="43">
        <v>54</v>
      </c>
      <c r="B46" s="45">
        <v>23.96</v>
      </c>
      <c r="C46" s="45">
        <v>0.99</v>
      </c>
      <c r="D46" s="45">
        <v>1.5</v>
      </c>
      <c r="E46" s="45">
        <v>0</v>
      </c>
    </row>
  </sheetData>
  <sheetProtection algorithmName="SHA-512" hashValue="urvVMLumZ4yg3TkUfNPoftPXJXthA2Hdfx6MV18qKl++wseYj+wql5J1Xw11rtULjMeJZAE/LlHnIaiiXRnQzQ==" saltValue="w/G9huZaiU2u7a/xrl3zAw==" spinCount="100000" sheet="1" objects="1" scenarios="1"/>
  <conditionalFormatting sqref="A6:A21">
    <cfRule type="expression" dxfId="963" priority="11" stopIfTrue="1">
      <formula>MOD(ROW(),2)=0</formula>
    </cfRule>
    <cfRule type="expression" dxfId="962" priority="12" stopIfTrue="1">
      <formula>MOD(ROW(),2)&lt;&gt;0</formula>
    </cfRule>
  </conditionalFormatting>
  <conditionalFormatting sqref="B6:E17 B20:E21 C18:E19">
    <cfRule type="expression" dxfId="961" priority="13" stopIfTrue="1">
      <formula>MOD(ROW(),2)=0</formula>
    </cfRule>
    <cfRule type="expression" dxfId="960" priority="14" stopIfTrue="1">
      <formula>MOD(ROW(),2)&lt;&gt;0</formula>
    </cfRule>
  </conditionalFormatting>
  <conditionalFormatting sqref="A26:A46">
    <cfRule type="expression" dxfId="959" priority="15" stopIfTrue="1">
      <formula>MOD(ROW(),2)=0</formula>
    </cfRule>
    <cfRule type="expression" dxfId="958" priority="16" stopIfTrue="1">
      <formula>MOD(ROW(),2)&lt;&gt;0</formula>
    </cfRule>
  </conditionalFormatting>
  <conditionalFormatting sqref="B26:E46">
    <cfRule type="expression" dxfId="957" priority="17" stopIfTrue="1">
      <formula>MOD(ROW(),2)=0</formula>
    </cfRule>
    <cfRule type="expression" dxfId="956" priority="18" stopIfTrue="1">
      <formula>MOD(ROW(),2)&lt;&gt;0</formula>
    </cfRule>
  </conditionalFormatting>
  <conditionalFormatting sqref="B18:B19">
    <cfRule type="expression" dxfId="955" priority="1" stopIfTrue="1">
      <formula>MOD(ROW(),2)=0</formula>
    </cfRule>
    <cfRule type="expression" dxfId="954" priority="2" stopIfTrue="1">
      <formula>MOD(ROW(),2)&lt;&gt;0</formula>
    </cfRule>
  </conditionalFormatting>
  <pageMargins left="0.7" right="0.7" top="0.75" bottom="0.75" header="0.3" footer="0.3"/>
  <tableParts count="1">
    <tablePart r:id="rId1"/>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B8E061-305F-4022-8DD1-F94113286645}">
  <sheetPr codeName="Sheet18"/>
  <dimension ref="A1:E46"/>
  <sheetViews>
    <sheetView showGridLines="0" workbookViewId="0">
      <selection activeCell="A6" sqref="A6"/>
    </sheetView>
  </sheetViews>
  <sheetFormatPr defaultRowHeight="12.5" x14ac:dyDescent="0.25"/>
  <cols>
    <col min="1" max="1" width="31.54296875" customWidth="1"/>
    <col min="2" max="5" width="22.54296875" customWidth="1"/>
  </cols>
  <sheetData>
    <row r="1" spans="1:5" s="1" customFormat="1" ht="20" x14ac:dyDescent="0.4">
      <c r="A1" s="2" t="s">
        <v>0</v>
      </c>
    </row>
    <row r="2" spans="1:5" s="1" customFormat="1" ht="15.5" x14ac:dyDescent="0.35">
      <c r="A2" s="30" t="s">
        <v>1</v>
      </c>
      <c r="B2" s="3" t="str">
        <f>wb_title</f>
        <v>NHS_EW - Consolidated Factor Spreadsheet</v>
      </c>
    </row>
    <row r="3" spans="1:5" s="1" customFormat="1" ht="15.5" x14ac:dyDescent="0.35">
      <c r="A3" s="30" t="s">
        <v>2</v>
      </c>
      <c r="B3" s="3" t="str">
        <f>TABLE_FACTOR_TYPE_1 &amp; " - x-" &amp; TABLE_SERIES_NUMBER_1</f>
        <v>CETV - x-206</v>
      </c>
    </row>
    <row r="6" spans="1:5" x14ac:dyDescent="0.25">
      <c r="A6" s="40" t="s">
        <v>491</v>
      </c>
      <c r="B6" s="49" t="s">
        <v>492</v>
      </c>
      <c r="C6" s="49"/>
      <c r="D6" s="49"/>
      <c r="E6" s="49"/>
    </row>
    <row r="7" spans="1:5" x14ac:dyDescent="0.25">
      <c r="A7" s="40" t="s">
        <v>493</v>
      </c>
      <c r="B7" s="49" t="s">
        <v>31</v>
      </c>
      <c r="C7" s="49"/>
      <c r="D7" s="49"/>
      <c r="E7" s="49"/>
    </row>
    <row r="8" spans="1:5" x14ac:dyDescent="0.25">
      <c r="A8" s="40" t="s">
        <v>140</v>
      </c>
      <c r="B8" s="49">
        <v>1995</v>
      </c>
      <c r="C8" s="49"/>
      <c r="D8" s="49"/>
      <c r="E8" s="49"/>
    </row>
    <row r="9" spans="1:5" x14ac:dyDescent="0.25">
      <c r="A9" s="40" t="s">
        <v>141</v>
      </c>
      <c r="B9" s="49" t="s">
        <v>174</v>
      </c>
      <c r="C9" s="49"/>
      <c r="D9" s="49"/>
      <c r="E9" s="49"/>
    </row>
    <row r="10" spans="1:5" x14ac:dyDescent="0.25">
      <c r="A10" s="40" t="s">
        <v>6</v>
      </c>
      <c r="B10" s="49" t="s">
        <v>194</v>
      </c>
      <c r="C10" s="49"/>
      <c r="D10" s="49"/>
      <c r="E10" s="49"/>
    </row>
    <row r="11" spans="1:5" x14ac:dyDescent="0.25">
      <c r="A11" s="40" t="s">
        <v>142</v>
      </c>
      <c r="B11" s="49" t="s">
        <v>180</v>
      </c>
      <c r="C11" s="49"/>
      <c r="D11" s="49"/>
      <c r="E11" s="49"/>
    </row>
    <row r="12" spans="1:5" x14ac:dyDescent="0.25">
      <c r="A12" s="40" t="s">
        <v>143</v>
      </c>
      <c r="B12" s="49" t="s">
        <v>157</v>
      </c>
      <c r="C12" s="49"/>
      <c r="D12" s="49"/>
      <c r="E12" s="49"/>
    </row>
    <row r="13" spans="1:5" x14ac:dyDescent="0.25">
      <c r="A13" s="40" t="s">
        <v>494</v>
      </c>
      <c r="B13" s="49">
        <v>1</v>
      </c>
      <c r="C13" s="49"/>
      <c r="D13" s="49"/>
      <c r="E13" s="49"/>
    </row>
    <row r="14" spans="1:5" x14ac:dyDescent="0.25">
      <c r="A14" s="40" t="s">
        <v>145</v>
      </c>
      <c r="B14" s="49">
        <v>206</v>
      </c>
      <c r="C14" s="49"/>
      <c r="D14" s="49"/>
      <c r="E14" s="49"/>
    </row>
    <row r="15" spans="1:5" x14ac:dyDescent="0.25">
      <c r="A15" s="40" t="s">
        <v>495</v>
      </c>
      <c r="B15" s="49" t="s">
        <v>195</v>
      </c>
      <c r="C15" s="49"/>
      <c r="D15" s="49"/>
      <c r="E15" s="49"/>
    </row>
    <row r="16" spans="1:5" x14ac:dyDescent="0.25">
      <c r="A16" s="40" t="s">
        <v>147</v>
      </c>
      <c r="B16" s="49" t="s">
        <v>196</v>
      </c>
      <c r="C16" s="49"/>
      <c r="D16" s="49"/>
      <c r="E16" s="49"/>
    </row>
    <row r="17" spans="1:5" x14ac:dyDescent="0.25">
      <c r="A17" s="41" t="s">
        <v>496</v>
      </c>
      <c r="B17" s="49"/>
      <c r="C17" s="49"/>
      <c r="D17" s="49"/>
      <c r="E17" s="49"/>
    </row>
    <row r="18" spans="1:5" x14ac:dyDescent="0.25">
      <c r="A18" s="40" t="s">
        <v>149</v>
      </c>
      <c r="B18" s="50">
        <v>46174</v>
      </c>
      <c r="C18" s="51"/>
      <c r="D18" s="51"/>
      <c r="E18" s="51"/>
    </row>
    <row r="19" spans="1:5" x14ac:dyDescent="0.25">
      <c r="A19" s="40" t="s">
        <v>150</v>
      </c>
      <c r="B19" s="50">
        <v>46161</v>
      </c>
      <c r="C19" s="50"/>
      <c r="D19" s="50"/>
      <c r="E19" s="50"/>
    </row>
    <row r="20" spans="1:5" x14ac:dyDescent="0.25">
      <c r="A20" s="40" t="s">
        <v>151</v>
      </c>
      <c r="B20" s="49" t="s">
        <v>160</v>
      </c>
      <c r="C20" s="49"/>
      <c r="D20" s="49"/>
      <c r="E20" s="49"/>
    </row>
    <row r="21" spans="1:5" x14ac:dyDescent="0.25">
      <c r="A21" s="40" t="s">
        <v>497</v>
      </c>
      <c r="B21" s="49" t="s">
        <v>67</v>
      </c>
      <c r="C21" s="49"/>
      <c r="D21" s="49"/>
      <c r="E21" s="49"/>
    </row>
    <row r="23" spans="1:5" x14ac:dyDescent="0.25">
      <c r="A23" s="23" t="str">
        <f>HYPERLINK("#'Factor List'!A1", "Back to Factor List")</f>
        <v>Back to Factor List</v>
      </c>
      <c r="B23" s="23" t="str">
        <f>HYPERLINK("#'Assumptions'!A1", "Assumptions")</f>
        <v>Assumptions</v>
      </c>
    </row>
    <row r="26" spans="1:5" s="59" customFormat="1" ht="39" x14ac:dyDescent="0.25">
      <c r="A26" s="58" t="s">
        <v>263</v>
      </c>
      <c r="B26" s="58" t="s">
        <v>499</v>
      </c>
      <c r="C26" s="58" t="s">
        <v>500</v>
      </c>
      <c r="D26" s="58" t="s">
        <v>501</v>
      </c>
      <c r="E26" s="58" t="s">
        <v>502</v>
      </c>
    </row>
    <row r="27" spans="1:5" x14ac:dyDescent="0.25">
      <c r="A27" s="43">
        <v>35</v>
      </c>
      <c r="B27" s="45">
        <v>16.649999999999999</v>
      </c>
      <c r="C27" s="45">
        <v>0.68</v>
      </c>
      <c r="D27" s="45">
        <v>1.21</v>
      </c>
      <c r="E27" s="45">
        <v>0</v>
      </c>
    </row>
    <row r="28" spans="1:5" x14ac:dyDescent="0.25">
      <c r="A28" s="43">
        <v>36</v>
      </c>
      <c r="B28" s="45">
        <v>16.96</v>
      </c>
      <c r="C28" s="45">
        <v>0.69</v>
      </c>
      <c r="D28" s="45">
        <v>1.23</v>
      </c>
      <c r="E28" s="45">
        <v>0</v>
      </c>
    </row>
    <row r="29" spans="1:5" x14ac:dyDescent="0.25">
      <c r="A29" s="43">
        <v>37</v>
      </c>
      <c r="B29" s="45">
        <v>17.28</v>
      </c>
      <c r="C29" s="45">
        <v>0.71</v>
      </c>
      <c r="D29" s="45">
        <v>1.25</v>
      </c>
      <c r="E29" s="45">
        <v>0</v>
      </c>
    </row>
    <row r="30" spans="1:5" x14ac:dyDescent="0.25">
      <c r="A30" s="43">
        <v>38</v>
      </c>
      <c r="B30" s="45">
        <v>17.600000000000001</v>
      </c>
      <c r="C30" s="45">
        <v>0.72</v>
      </c>
      <c r="D30" s="45">
        <v>1.27</v>
      </c>
      <c r="E30" s="45">
        <v>0</v>
      </c>
    </row>
    <row r="31" spans="1:5" x14ac:dyDescent="0.25">
      <c r="A31" s="43">
        <v>39</v>
      </c>
      <c r="B31" s="45">
        <v>17.93</v>
      </c>
      <c r="C31" s="45">
        <v>0.74</v>
      </c>
      <c r="D31" s="45">
        <v>1.29</v>
      </c>
      <c r="E31" s="45">
        <v>0</v>
      </c>
    </row>
    <row r="32" spans="1:5" x14ac:dyDescent="0.25">
      <c r="A32" s="43">
        <v>40</v>
      </c>
      <c r="B32" s="45">
        <v>18.27</v>
      </c>
      <c r="C32" s="45">
        <v>0.75</v>
      </c>
      <c r="D32" s="45">
        <v>1.31</v>
      </c>
      <c r="E32" s="45">
        <v>0</v>
      </c>
    </row>
    <row r="33" spans="1:5" x14ac:dyDescent="0.25">
      <c r="A33" s="43">
        <v>41</v>
      </c>
      <c r="B33" s="45">
        <v>18.62</v>
      </c>
      <c r="C33" s="45">
        <v>0.77</v>
      </c>
      <c r="D33" s="45">
        <v>1.32</v>
      </c>
      <c r="E33" s="45">
        <v>0</v>
      </c>
    </row>
    <row r="34" spans="1:5" x14ac:dyDescent="0.25">
      <c r="A34" s="43">
        <v>42</v>
      </c>
      <c r="B34" s="45">
        <v>18.97</v>
      </c>
      <c r="C34" s="45">
        <v>0.78</v>
      </c>
      <c r="D34" s="45">
        <v>1.34</v>
      </c>
      <c r="E34" s="45">
        <v>0</v>
      </c>
    </row>
    <row r="35" spans="1:5" x14ac:dyDescent="0.25">
      <c r="A35" s="43">
        <v>43</v>
      </c>
      <c r="B35" s="45">
        <v>19.329999999999998</v>
      </c>
      <c r="C35" s="45">
        <v>0.8</v>
      </c>
      <c r="D35" s="45">
        <v>1.36</v>
      </c>
      <c r="E35" s="45">
        <v>0</v>
      </c>
    </row>
    <row r="36" spans="1:5" x14ac:dyDescent="0.25">
      <c r="A36" s="43">
        <v>44</v>
      </c>
      <c r="B36" s="45">
        <v>19.7</v>
      </c>
      <c r="C36" s="45">
        <v>0.81</v>
      </c>
      <c r="D36" s="45">
        <v>1.38</v>
      </c>
      <c r="E36" s="45">
        <v>0</v>
      </c>
    </row>
    <row r="37" spans="1:5" x14ac:dyDescent="0.25">
      <c r="A37" s="43">
        <v>45</v>
      </c>
      <c r="B37" s="45">
        <v>20.079999999999998</v>
      </c>
      <c r="C37" s="45">
        <v>0.83</v>
      </c>
      <c r="D37" s="45">
        <v>1.39</v>
      </c>
      <c r="E37" s="45">
        <v>0</v>
      </c>
    </row>
    <row r="38" spans="1:5" x14ac:dyDescent="0.25">
      <c r="A38" s="43">
        <v>46</v>
      </c>
      <c r="B38" s="45">
        <v>20.47</v>
      </c>
      <c r="C38" s="45">
        <v>0.85</v>
      </c>
      <c r="D38" s="45">
        <v>1.41</v>
      </c>
      <c r="E38" s="45">
        <v>0</v>
      </c>
    </row>
    <row r="39" spans="1:5" x14ac:dyDescent="0.25">
      <c r="A39" s="43">
        <v>47</v>
      </c>
      <c r="B39" s="45">
        <v>20.87</v>
      </c>
      <c r="C39" s="45">
        <v>0.86</v>
      </c>
      <c r="D39" s="45">
        <v>1.42</v>
      </c>
      <c r="E39" s="45">
        <v>0</v>
      </c>
    </row>
    <row r="40" spans="1:5" x14ac:dyDescent="0.25">
      <c r="A40" s="43">
        <v>48</v>
      </c>
      <c r="B40" s="45">
        <v>21.28</v>
      </c>
      <c r="C40" s="45">
        <v>0.88</v>
      </c>
      <c r="D40" s="45">
        <v>1.43</v>
      </c>
      <c r="E40" s="45">
        <v>0</v>
      </c>
    </row>
    <row r="41" spans="1:5" x14ac:dyDescent="0.25">
      <c r="A41" s="43">
        <v>49</v>
      </c>
      <c r="B41" s="45">
        <v>21.7</v>
      </c>
      <c r="C41" s="45">
        <v>0.9</v>
      </c>
      <c r="D41" s="45">
        <v>1.45</v>
      </c>
      <c r="E41" s="45">
        <v>0</v>
      </c>
    </row>
    <row r="42" spans="1:5" x14ac:dyDescent="0.25">
      <c r="A42" s="43">
        <v>50</v>
      </c>
      <c r="B42" s="45">
        <v>22.13</v>
      </c>
      <c r="C42" s="45">
        <v>0.91</v>
      </c>
      <c r="D42" s="45">
        <v>1.46</v>
      </c>
      <c r="E42" s="45">
        <v>0</v>
      </c>
    </row>
    <row r="43" spans="1:5" x14ac:dyDescent="0.25">
      <c r="A43" s="43">
        <v>51</v>
      </c>
      <c r="B43" s="45">
        <v>22.57</v>
      </c>
      <c r="C43" s="45">
        <v>0.93</v>
      </c>
      <c r="D43" s="45">
        <v>1.47</v>
      </c>
      <c r="E43" s="45">
        <v>0</v>
      </c>
    </row>
    <row r="44" spans="1:5" x14ac:dyDescent="0.25">
      <c r="A44" s="43">
        <v>52</v>
      </c>
      <c r="B44" s="45">
        <v>23.02</v>
      </c>
      <c r="C44" s="45">
        <v>0.95</v>
      </c>
      <c r="D44" s="45">
        <v>1.48</v>
      </c>
      <c r="E44" s="45">
        <v>0</v>
      </c>
    </row>
    <row r="45" spans="1:5" x14ac:dyDescent="0.25">
      <c r="A45" s="43">
        <v>53</v>
      </c>
      <c r="B45" s="45">
        <v>23.48</v>
      </c>
      <c r="C45" s="45">
        <v>0.97</v>
      </c>
      <c r="D45" s="45">
        <v>1.49</v>
      </c>
      <c r="E45" s="45">
        <v>0</v>
      </c>
    </row>
    <row r="46" spans="1:5" x14ac:dyDescent="0.25">
      <c r="A46" s="43">
        <v>54</v>
      </c>
      <c r="B46" s="45">
        <v>23.96</v>
      </c>
      <c r="C46" s="45">
        <v>0.99</v>
      </c>
      <c r="D46" s="45">
        <v>1.5</v>
      </c>
      <c r="E46" s="45">
        <v>0</v>
      </c>
    </row>
  </sheetData>
  <sheetProtection algorithmName="SHA-512" hashValue="wsilwoB+2aQQ/Ezr11/cxH6CRtDxAp3Iii4KBYSiRGCLxEmygMswge2xnFEwzpPHhSUKe+qvg1/ireLsvDz/og==" saltValue="REAd4ramhOx+7otJo27jmQ==" spinCount="100000" sheet="1" objects="1" scenarios="1"/>
  <conditionalFormatting sqref="A6:A21">
    <cfRule type="expression" dxfId="951" priority="11" stopIfTrue="1">
      <formula>MOD(ROW(),2)=0</formula>
    </cfRule>
    <cfRule type="expression" dxfId="950" priority="12" stopIfTrue="1">
      <formula>MOD(ROW(),2)&lt;&gt;0</formula>
    </cfRule>
  </conditionalFormatting>
  <conditionalFormatting sqref="B6:E17 B20:E21 C18:E19">
    <cfRule type="expression" dxfId="949" priority="13" stopIfTrue="1">
      <formula>MOD(ROW(),2)=0</formula>
    </cfRule>
    <cfRule type="expression" dxfId="948" priority="14" stopIfTrue="1">
      <formula>MOD(ROW(),2)&lt;&gt;0</formula>
    </cfRule>
  </conditionalFormatting>
  <conditionalFormatting sqref="A26:A46">
    <cfRule type="expression" dxfId="947" priority="15" stopIfTrue="1">
      <formula>MOD(ROW(),2)=0</formula>
    </cfRule>
    <cfRule type="expression" dxfId="946" priority="16" stopIfTrue="1">
      <formula>MOD(ROW(),2)&lt;&gt;0</formula>
    </cfRule>
  </conditionalFormatting>
  <conditionalFormatting sqref="B26:E46">
    <cfRule type="expression" dxfId="945" priority="17" stopIfTrue="1">
      <formula>MOD(ROW(),2)=0</formula>
    </cfRule>
    <cfRule type="expression" dxfId="944" priority="18" stopIfTrue="1">
      <formula>MOD(ROW(),2)&lt;&gt;0</formula>
    </cfRule>
  </conditionalFormatting>
  <conditionalFormatting sqref="B18:B19">
    <cfRule type="expression" dxfId="943" priority="1" stopIfTrue="1">
      <formula>MOD(ROW(),2)=0</formula>
    </cfRule>
    <cfRule type="expression" dxfId="942" priority="2" stopIfTrue="1">
      <formula>MOD(ROW(),2)&lt;&gt;0</formula>
    </cfRule>
  </conditionalFormatting>
  <pageMargins left="0.7" right="0.7" top="0.75" bottom="0.75" header="0.3" footer="0.3"/>
  <tableParts count="1">
    <tablePart r:id="rId1"/>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C37AB-306B-4DCA-83F5-25D149722732}">
  <sheetPr codeName="Sheet19"/>
  <dimension ref="A1:E67"/>
  <sheetViews>
    <sheetView showGridLines="0" workbookViewId="0">
      <selection activeCell="A6" sqref="A6"/>
    </sheetView>
  </sheetViews>
  <sheetFormatPr defaultRowHeight="12.5" x14ac:dyDescent="0.25"/>
  <cols>
    <col min="1" max="1" width="31.54296875" customWidth="1"/>
    <col min="2" max="5" width="22.54296875" customWidth="1"/>
  </cols>
  <sheetData>
    <row r="1" spans="1:5" s="1" customFormat="1" ht="20" x14ac:dyDescent="0.4">
      <c r="A1" s="2" t="s">
        <v>0</v>
      </c>
    </row>
    <row r="2" spans="1:5" s="1" customFormat="1" ht="15.5" x14ac:dyDescent="0.35">
      <c r="A2" s="30" t="s">
        <v>1</v>
      </c>
      <c r="B2" s="3" t="str">
        <f>wb_title</f>
        <v>NHS_EW - Consolidated Factor Spreadsheet</v>
      </c>
      <c r="C2" s="3"/>
    </row>
    <row r="3" spans="1:5" s="1" customFormat="1" ht="15.5" x14ac:dyDescent="0.35">
      <c r="A3" s="30" t="s">
        <v>2</v>
      </c>
      <c r="B3" s="3" t="str">
        <f>TABLE_FACTOR_TYPE_1 &amp; " - x-" &amp; TABLE_SERIES_NUMBER_1</f>
        <v>CETV - x-207</v>
      </c>
      <c r="C3" s="3"/>
    </row>
    <row r="6" spans="1:5" x14ac:dyDescent="0.25">
      <c r="A6" s="40" t="s">
        <v>491</v>
      </c>
      <c r="B6" s="49" t="s">
        <v>492</v>
      </c>
      <c r="C6" s="49"/>
      <c r="D6" s="49"/>
      <c r="E6" s="49"/>
    </row>
    <row r="7" spans="1:5" x14ac:dyDescent="0.25">
      <c r="A7" s="40" t="s">
        <v>493</v>
      </c>
      <c r="B7" s="49" t="s">
        <v>31</v>
      </c>
      <c r="C7" s="49"/>
      <c r="D7" s="49"/>
      <c r="E7" s="49"/>
    </row>
    <row r="8" spans="1:5" x14ac:dyDescent="0.25">
      <c r="A8" s="40" t="s">
        <v>140</v>
      </c>
      <c r="B8" s="49">
        <v>1995</v>
      </c>
      <c r="C8" s="49"/>
      <c r="D8" s="49"/>
      <c r="E8" s="49"/>
    </row>
    <row r="9" spans="1:5" x14ac:dyDescent="0.25">
      <c r="A9" s="40" t="s">
        <v>141</v>
      </c>
      <c r="B9" s="49" t="s">
        <v>174</v>
      </c>
      <c r="C9" s="49"/>
      <c r="D9" s="49"/>
      <c r="E9" s="49"/>
    </row>
    <row r="10" spans="1:5" x14ac:dyDescent="0.25">
      <c r="A10" s="40" t="s">
        <v>6</v>
      </c>
      <c r="B10" s="49" t="s">
        <v>197</v>
      </c>
      <c r="C10" s="49"/>
      <c r="D10" s="49"/>
      <c r="E10" s="49"/>
    </row>
    <row r="11" spans="1:5" x14ac:dyDescent="0.25">
      <c r="A11" s="40" t="s">
        <v>142</v>
      </c>
      <c r="B11" s="49" t="s">
        <v>176</v>
      </c>
      <c r="C11" s="49"/>
      <c r="D11" s="49"/>
      <c r="E11" s="49"/>
    </row>
    <row r="12" spans="1:5" x14ac:dyDescent="0.25">
      <c r="A12" s="40" t="s">
        <v>143</v>
      </c>
      <c r="B12" s="49" t="s">
        <v>198</v>
      </c>
      <c r="C12" s="49"/>
      <c r="D12" s="49"/>
      <c r="E12" s="49"/>
    </row>
    <row r="13" spans="1:5" x14ac:dyDescent="0.25">
      <c r="A13" s="40" t="s">
        <v>494</v>
      </c>
      <c r="B13" s="49">
        <v>1</v>
      </c>
      <c r="C13" s="49"/>
      <c r="D13" s="49"/>
      <c r="E13" s="49"/>
    </row>
    <row r="14" spans="1:5" x14ac:dyDescent="0.25">
      <c r="A14" s="40" t="s">
        <v>145</v>
      </c>
      <c r="B14" s="49">
        <v>207</v>
      </c>
      <c r="C14" s="49"/>
      <c r="D14" s="49"/>
      <c r="E14" s="49"/>
    </row>
    <row r="15" spans="1:5" x14ac:dyDescent="0.25">
      <c r="A15" s="40" t="s">
        <v>495</v>
      </c>
      <c r="B15" s="49" t="s">
        <v>199</v>
      </c>
      <c r="C15" s="49"/>
      <c r="D15" s="49"/>
      <c r="E15" s="49"/>
    </row>
    <row r="16" spans="1:5" x14ac:dyDescent="0.25">
      <c r="A16" s="40" t="s">
        <v>147</v>
      </c>
      <c r="B16" s="49" t="s">
        <v>200</v>
      </c>
      <c r="C16" s="49"/>
      <c r="D16" s="49"/>
      <c r="E16" s="49"/>
    </row>
    <row r="17" spans="1:5" x14ac:dyDescent="0.25">
      <c r="A17" s="41" t="s">
        <v>496</v>
      </c>
      <c r="B17" s="49"/>
      <c r="C17" s="49"/>
      <c r="D17" s="49"/>
      <c r="E17" s="49"/>
    </row>
    <row r="18" spans="1:5" x14ac:dyDescent="0.25">
      <c r="A18" s="40" t="s">
        <v>149</v>
      </c>
      <c r="B18" s="50">
        <v>46174</v>
      </c>
      <c r="C18" s="51"/>
      <c r="D18" s="51"/>
      <c r="E18" s="51"/>
    </row>
    <row r="19" spans="1:5" x14ac:dyDescent="0.25">
      <c r="A19" s="40" t="s">
        <v>150</v>
      </c>
      <c r="B19" s="50">
        <v>46161</v>
      </c>
      <c r="C19" s="50"/>
      <c r="D19" s="50"/>
      <c r="E19" s="50"/>
    </row>
    <row r="20" spans="1:5" x14ac:dyDescent="0.25">
      <c r="A20" s="40" t="s">
        <v>151</v>
      </c>
      <c r="B20" s="49" t="s">
        <v>160</v>
      </c>
      <c r="C20" s="49"/>
      <c r="D20" s="49"/>
      <c r="E20" s="49"/>
    </row>
    <row r="21" spans="1:5" x14ac:dyDescent="0.25">
      <c r="A21" s="40" t="s">
        <v>497</v>
      </c>
      <c r="B21" s="49" t="s">
        <v>67</v>
      </c>
      <c r="C21" s="49"/>
      <c r="D21" s="49"/>
      <c r="E21" s="49"/>
    </row>
    <row r="23" spans="1:5" x14ac:dyDescent="0.25">
      <c r="A23" s="23" t="str">
        <f>HYPERLINK("#'Factor List'!A1", "Back to Factor List")</f>
        <v>Back to Factor List</v>
      </c>
      <c r="B23" s="23" t="str">
        <f>HYPERLINK("#'Assumptions'!A1", "Assumptions")</f>
        <v>Assumptions</v>
      </c>
      <c r="C23" s="23"/>
    </row>
    <row r="26" spans="1:5" s="59" customFormat="1" ht="26" x14ac:dyDescent="0.25">
      <c r="A26" s="58" t="s">
        <v>263</v>
      </c>
      <c r="B26" s="58" t="s">
        <v>499</v>
      </c>
      <c r="C26" s="58" t="s">
        <v>509</v>
      </c>
      <c r="D26" s="58" t="s">
        <v>510</v>
      </c>
      <c r="E26" s="58" t="s">
        <v>511</v>
      </c>
    </row>
    <row r="27" spans="1:5" x14ac:dyDescent="0.25">
      <c r="A27" s="43">
        <v>19</v>
      </c>
      <c r="B27" s="45">
        <v>5</v>
      </c>
      <c r="C27" s="45">
        <v>0</v>
      </c>
      <c r="D27" s="45">
        <v>0.6</v>
      </c>
      <c r="E27" s="45">
        <v>4</v>
      </c>
    </row>
    <row r="28" spans="1:5" x14ac:dyDescent="0.25">
      <c r="A28" s="43">
        <v>20</v>
      </c>
      <c r="B28" s="45">
        <v>5.05</v>
      </c>
      <c r="C28" s="45">
        <v>0</v>
      </c>
      <c r="D28" s="45">
        <v>0.6</v>
      </c>
      <c r="E28" s="45">
        <v>4</v>
      </c>
    </row>
    <row r="29" spans="1:5" x14ac:dyDescent="0.25">
      <c r="A29" s="43">
        <v>21</v>
      </c>
      <c r="B29" s="45">
        <v>5.0999999999999996</v>
      </c>
      <c r="C29" s="45">
        <v>0</v>
      </c>
      <c r="D29" s="45">
        <v>0.61</v>
      </c>
      <c r="E29" s="45">
        <v>4</v>
      </c>
    </row>
    <row r="30" spans="1:5" x14ac:dyDescent="0.25">
      <c r="A30" s="43">
        <v>22</v>
      </c>
      <c r="B30" s="45">
        <v>5.15</v>
      </c>
      <c r="C30" s="45">
        <v>0</v>
      </c>
      <c r="D30" s="45">
        <v>0.61</v>
      </c>
      <c r="E30" s="45">
        <v>4</v>
      </c>
    </row>
    <row r="31" spans="1:5" x14ac:dyDescent="0.25">
      <c r="A31" s="43">
        <v>23</v>
      </c>
      <c r="B31" s="45">
        <v>5.2</v>
      </c>
      <c r="C31" s="45">
        <v>0</v>
      </c>
      <c r="D31" s="45">
        <v>0.61</v>
      </c>
      <c r="E31" s="45">
        <v>4</v>
      </c>
    </row>
    <row r="32" spans="1:5" x14ac:dyDescent="0.25">
      <c r="A32" s="43">
        <v>24</v>
      </c>
      <c r="B32" s="45">
        <v>5.25</v>
      </c>
      <c r="C32" s="45">
        <v>0</v>
      </c>
      <c r="D32" s="45">
        <v>0.62</v>
      </c>
      <c r="E32" s="45">
        <v>4</v>
      </c>
    </row>
    <row r="33" spans="1:5" x14ac:dyDescent="0.25">
      <c r="A33" s="43">
        <v>25</v>
      </c>
      <c r="B33" s="45">
        <v>5.3</v>
      </c>
      <c r="C33" s="45">
        <v>0</v>
      </c>
      <c r="D33" s="45">
        <v>0.62</v>
      </c>
      <c r="E33" s="45">
        <v>4</v>
      </c>
    </row>
    <row r="34" spans="1:5" x14ac:dyDescent="0.25">
      <c r="A34" s="43">
        <v>26</v>
      </c>
      <c r="B34" s="45">
        <v>5.35</v>
      </c>
      <c r="C34" s="45">
        <v>0</v>
      </c>
      <c r="D34" s="45">
        <v>0.63</v>
      </c>
      <c r="E34" s="45">
        <v>4</v>
      </c>
    </row>
    <row r="35" spans="1:5" x14ac:dyDescent="0.25">
      <c r="A35" s="43">
        <v>27</v>
      </c>
      <c r="B35" s="45">
        <v>5.4</v>
      </c>
      <c r="C35" s="45">
        <v>0</v>
      </c>
      <c r="D35" s="45">
        <v>0.63</v>
      </c>
      <c r="E35" s="45">
        <v>4</v>
      </c>
    </row>
    <row r="36" spans="1:5" x14ac:dyDescent="0.25">
      <c r="A36" s="43">
        <v>28</v>
      </c>
      <c r="B36" s="45">
        <v>5.45</v>
      </c>
      <c r="C36" s="45">
        <v>0</v>
      </c>
      <c r="D36" s="45">
        <v>0.63</v>
      </c>
      <c r="E36" s="45">
        <v>4</v>
      </c>
    </row>
    <row r="37" spans="1:5" x14ac:dyDescent="0.25">
      <c r="A37" s="43">
        <v>29</v>
      </c>
      <c r="B37" s="45">
        <v>5.5</v>
      </c>
      <c r="C37" s="45">
        <v>0</v>
      </c>
      <c r="D37" s="45">
        <v>0.64</v>
      </c>
      <c r="E37" s="45">
        <v>4</v>
      </c>
    </row>
    <row r="38" spans="1:5" x14ac:dyDescent="0.25">
      <c r="A38" s="43">
        <v>30</v>
      </c>
      <c r="B38" s="45">
        <v>5.55</v>
      </c>
      <c r="C38" s="45">
        <v>0</v>
      </c>
      <c r="D38" s="45">
        <v>0.64</v>
      </c>
      <c r="E38" s="45">
        <v>4</v>
      </c>
    </row>
    <row r="39" spans="1:5" x14ac:dyDescent="0.25">
      <c r="A39" s="43">
        <v>31</v>
      </c>
      <c r="B39" s="45">
        <v>5.6</v>
      </c>
      <c r="C39" s="45">
        <v>0</v>
      </c>
      <c r="D39" s="45">
        <v>0.65</v>
      </c>
      <c r="E39" s="45">
        <v>4</v>
      </c>
    </row>
    <row r="40" spans="1:5" x14ac:dyDescent="0.25">
      <c r="A40" s="43">
        <v>32</v>
      </c>
      <c r="B40" s="45">
        <v>5.65</v>
      </c>
      <c r="C40" s="45">
        <v>0</v>
      </c>
      <c r="D40" s="45">
        <v>0.66</v>
      </c>
      <c r="E40" s="45">
        <v>4</v>
      </c>
    </row>
    <row r="41" spans="1:5" x14ac:dyDescent="0.25">
      <c r="A41" s="43">
        <v>33</v>
      </c>
      <c r="B41" s="45">
        <v>5.7</v>
      </c>
      <c r="C41" s="45">
        <v>0</v>
      </c>
      <c r="D41" s="45">
        <v>0.66</v>
      </c>
      <c r="E41" s="45">
        <v>4</v>
      </c>
    </row>
    <row r="42" spans="1:5" x14ac:dyDescent="0.25">
      <c r="A42" s="43">
        <v>34</v>
      </c>
      <c r="B42" s="45">
        <v>5.75</v>
      </c>
      <c r="C42" s="45">
        <v>0</v>
      </c>
      <c r="D42" s="45">
        <v>0.67</v>
      </c>
      <c r="E42" s="45">
        <v>4</v>
      </c>
    </row>
    <row r="43" spans="1:5" x14ac:dyDescent="0.25">
      <c r="A43" s="43">
        <v>35</v>
      </c>
      <c r="B43" s="45">
        <v>5.8</v>
      </c>
      <c r="C43" s="45">
        <v>0</v>
      </c>
      <c r="D43" s="45">
        <v>0.67</v>
      </c>
      <c r="E43" s="45">
        <v>4</v>
      </c>
    </row>
    <row r="44" spans="1:5" x14ac:dyDescent="0.25">
      <c r="A44" s="43">
        <v>36</v>
      </c>
      <c r="B44" s="45">
        <v>5.85</v>
      </c>
      <c r="C44" s="45">
        <v>0</v>
      </c>
      <c r="D44" s="45">
        <v>0.68</v>
      </c>
      <c r="E44" s="45">
        <v>4</v>
      </c>
    </row>
    <row r="45" spans="1:5" x14ac:dyDescent="0.25">
      <c r="A45" s="43">
        <v>37</v>
      </c>
      <c r="B45" s="45">
        <v>5.9</v>
      </c>
      <c r="C45" s="45">
        <v>0</v>
      </c>
      <c r="D45" s="45">
        <v>0.68</v>
      </c>
      <c r="E45" s="45">
        <v>4</v>
      </c>
    </row>
    <row r="46" spans="1:5" x14ac:dyDescent="0.25">
      <c r="A46" s="43">
        <v>38</v>
      </c>
      <c r="B46" s="45">
        <v>5.95</v>
      </c>
      <c r="C46" s="45">
        <v>0</v>
      </c>
      <c r="D46" s="45">
        <v>0.68</v>
      </c>
      <c r="E46" s="45">
        <v>4</v>
      </c>
    </row>
    <row r="47" spans="1:5" x14ac:dyDescent="0.25">
      <c r="A47" s="43">
        <v>39</v>
      </c>
      <c r="B47" s="45">
        <v>6</v>
      </c>
      <c r="C47" s="45">
        <v>0</v>
      </c>
      <c r="D47" s="45">
        <v>0.69</v>
      </c>
      <c r="E47" s="45">
        <v>4</v>
      </c>
    </row>
    <row r="48" spans="1:5" x14ac:dyDescent="0.25">
      <c r="A48" s="43">
        <v>40</v>
      </c>
      <c r="B48" s="45">
        <v>6.05</v>
      </c>
      <c r="C48" s="45">
        <v>0</v>
      </c>
      <c r="D48" s="45">
        <v>0.69</v>
      </c>
      <c r="E48" s="45">
        <v>4</v>
      </c>
    </row>
    <row r="49" spans="1:5" x14ac:dyDescent="0.25">
      <c r="A49" s="43">
        <v>41</v>
      </c>
      <c r="B49" s="45">
        <v>6.1</v>
      </c>
      <c r="C49" s="45">
        <v>0</v>
      </c>
      <c r="D49" s="45">
        <v>0.7</v>
      </c>
      <c r="E49" s="45">
        <v>4</v>
      </c>
    </row>
    <row r="50" spans="1:5" x14ac:dyDescent="0.25">
      <c r="A50" s="43">
        <v>42</v>
      </c>
      <c r="B50" s="45">
        <v>6.15</v>
      </c>
      <c r="C50" s="45">
        <v>0</v>
      </c>
      <c r="D50" s="45">
        <v>0.7</v>
      </c>
      <c r="E50" s="45">
        <v>4</v>
      </c>
    </row>
    <row r="51" spans="1:5" x14ac:dyDescent="0.25">
      <c r="A51" s="43">
        <v>43</v>
      </c>
      <c r="B51" s="45">
        <v>6.2</v>
      </c>
      <c r="C51" s="45">
        <v>0</v>
      </c>
      <c r="D51" s="45">
        <v>0.71</v>
      </c>
      <c r="E51" s="45">
        <v>4</v>
      </c>
    </row>
    <row r="52" spans="1:5" x14ac:dyDescent="0.25">
      <c r="A52" s="43">
        <v>44</v>
      </c>
      <c r="B52" s="45">
        <v>6.25</v>
      </c>
      <c r="C52" s="45">
        <v>0</v>
      </c>
      <c r="D52" s="45">
        <v>0.72</v>
      </c>
      <c r="E52" s="45">
        <v>4</v>
      </c>
    </row>
    <row r="53" spans="1:5" x14ac:dyDescent="0.25">
      <c r="A53" s="43">
        <v>45</v>
      </c>
      <c r="B53" s="45">
        <v>6.3</v>
      </c>
      <c r="C53" s="45">
        <v>0</v>
      </c>
      <c r="D53" s="45">
        <v>0.72</v>
      </c>
      <c r="E53" s="45">
        <v>4</v>
      </c>
    </row>
    <row r="54" spans="1:5" x14ac:dyDescent="0.25">
      <c r="A54" s="43">
        <v>46</v>
      </c>
      <c r="B54" s="45">
        <v>6.4</v>
      </c>
      <c r="C54" s="45">
        <v>0</v>
      </c>
      <c r="D54" s="45">
        <v>0.73</v>
      </c>
      <c r="E54" s="45">
        <v>4</v>
      </c>
    </row>
    <row r="55" spans="1:5" x14ac:dyDescent="0.25">
      <c r="A55" s="43">
        <v>47</v>
      </c>
      <c r="B55" s="45">
        <v>6.5</v>
      </c>
      <c r="C55" s="45">
        <v>0</v>
      </c>
      <c r="D55" s="45">
        <v>0.74</v>
      </c>
      <c r="E55" s="45">
        <v>4</v>
      </c>
    </row>
    <row r="56" spans="1:5" x14ac:dyDescent="0.25">
      <c r="A56" s="43">
        <v>48</v>
      </c>
      <c r="B56" s="45">
        <v>6.6</v>
      </c>
      <c r="C56" s="45">
        <v>0</v>
      </c>
      <c r="D56" s="45">
        <v>0.74</v>
      </c>
      <c r="E56" s="45">
        <v>4</v>
      </c>
    </row>
    <row r="57" spans="1:5" x14ac:dyDescent="0.25">
      <c r="A57" s="43">
        <v>49</v>
      </c>
      <c r="B57" s="45">
        <v>6.7</v>
      </c>
      <c r="C57" s="45">
        <v>0</v>
      </c>
      <c r="D57" s="45">
        <v>0.75</v>
      </c>
      <c r="E57" s="45">
        <v>4</v>
      </c>
    </row>
    <row r="58" spans="1:5" x14ac:dyDescent="0.25">
      <c r="A58" s="43">
        <v>50</v>
      </c>
      <c r="B58" s="45">
        <v>6.8</v>
      </c>
      <c r="C58" s="45">
        <v>0</v>
      </c>
      <c r="D58" s="45">
        <v>0.75</v>
      </c>
      <c r="E58" s="45">
        <v>4</v>
      </c>
    </row>
    <row r="59" spans="1:5" x14ac:dyDescent="0.25">
      <c r="A59" s="43">
        <v>51</v>
      </c>
      <c r="B59" s="45">
        <v>6.9</v>
      </c>
      <c r="C59" s="45">
        <v>0</v>
      </c>
      <c r="D59" s="45">
        <v>0.76</v>
      </c>
      <c r="E59" s="45">
        <v>4</v>
      </c>
    </row>
    <row r="60" spans="1:5" x14ac:dyDescent="0.25">
      <c r="A60" s="43">
        <v>52</v>
      </c>
      <c r="B60" s="45">
        <v>7.1</v>
      </c>
      <c r="C60" s="45">
        <v>0</v>
      </c>
      <c r="D60" s="45">
        <v>0.76</v>
      </c>
      <c r="E60" s="45">
        <v>4</v>
      </c>
    </row>
    <row r="61" spans="1:5" x14ac:dyDescent="0.25">
      <c r="A61" s="43">
        <v>53</v>
      </c>
      <c r="B61" s="45">
        <v>7.3</v>
      </c>
      <c r="C61" s="45">
        <v>0</v>
      </c>
      <c r="D61" s="45">
        <v>0.77</v>
      </c>
      <c r="E61" s="45">
        <v>4</v>
      </c>
    </row>
    <row r="62" spans="1:5" x14ac:dyDescent="0.25">
      <c r="A62" s="43">
        <v>54</v>
      </c>
      <c r="B62" s="45">
        <v>7.5</v>
      </c>
      <c r="C62" s="45">
        <v>0</v>
      </c>
      <c r="D62" s="45">
        <v>0.78</v>
      </c>
      <c r="E62" s="45">
        <v>4</v>
      </c>
    </row>
    <row r="63" spans="1:5" x14ac:dyDescent="0.25">
      <c r="A63" s="43">
        <v>55</v>
      </c>
      <c r="B63" s="45">
        <v>7.7</v>
      </c>
      <c r="C63" s="45">
        <v>0</v>
      </c>
      <c r="D63" s="45">
        <v>0.79</v>
      </c>
      <c r="E63" s="45">
        <v>4</v>
      </c>
    </row>
    <row r="64" spans="1:5" x14ac:dyDescent="0.25">
      <c r="A64" s="43">
        <v>56</v>
      </c>
      <c r="B64" s="45">
        <v>8</v>
      </c>
      <c r="C64" s="45">
        <v>0</v>
      </c>
      <c r="D64" s="45">
        <v>0.8</v>
      </c>
      <c r="E64" s="45">
        <v>4</v>
      </c>
    </row>
    <row r="65" spans="1:5" x14ac:dyDescent="0.25">
      <c r="A65" s="43">
        <v>57</v>
      </c>
      <c r="B65" s="45">
        <v>8.3000000000000007</v>
      </c>
      <c r="C65" s="45">
        <v>0</v>
      </c>
      <c r="D65" s="45">
        <v>0.81</v>
      </c>
      <c r="E65" s="45">
        <v>4</v>
      </c>
    </row>
    <row r="66" spans="1:5" x14ac:dyDescent="0.25">
      <c r="A66" s="43">
        <v>58</v>
      </c>
      <c r="B66" s="45">
        <v>8.6</v>
      </c>
      <c r="C66" s="45">
        <v>0</v>
      </c>
      <c r="D66" s="45">
        <v>0.82</v>
      </c>
      <c r="E66" s="45">
        <v>4</v>
      </c>
    </row>
    <row r="67" spans="1:5" x14ac:dyDescent="0.25">
      <c r="A67" s="43">
        <v>59</v>
      </c>
      <c r="B67" s="45">
        <v>9</v>
      </c>
      <c r="C67" s="45">
        <v>0</v>
      </c>
      <c r="D67" s="45">
        <v>0.84</v>
      </c>
      <c r="E67" s="45">
        <v>4</v>
      </c>
    </row>
  </sheetData>
  <sheetProtection algorithmName="SHA-512" hashValue="NL1TpG7Ev7+B5cNbqVouWo54XDnNfStlt0RyRvLN2CoupEm0mUcDYS9oDBe4n0rtMH3vD3eSXFIbFP7NHaO43w==" saltValue="HclGE6uGhjDxJLblGZf0ZQ==" spinCount="100000" sheet="1" objects="1" scenarios="1"/>
  <conditionalFormatting sqref="A6:A21">
    <cfRule type="expression" dxfId="939" priority="11" stopIfTrue="1">
      <formula>MOD(ROW(),2)=0</formula>
    </cfRule>
    <cfRule type="expression" dxfId="938" priority="12" stopIfTrue="1">
      <formula>MOD(ROW(),2)&lt;&gt;0</formula>
    </cfRule>
  </conditionalFormatting>
  <conditionalFormatting sqref="B6:E17 B26:E67 B20:E21 C18:E19">
    <cfRule type="expression" dxfId="937" priority="13" stopIfTrue="1">
      <formula>MOD(ROW(),2)=0</formula>
    </cfRule>
    <cfRule type="expression" dxfId="936" priority="14" stopIfTrue="1">
      <formula>MOD(ROW(),2)&lt;&gt;0</formula>
    </cfRule>
  </conditionalFormatting>
  <conditionalFormatting sqref="A26:A67">
    <cfRule type="expression" dxfId="935" priority="15" stopIfTrue="1">
      <formula>MOD(ROW(),2)=0</formula>
    </cfRule>
    <cfRule type="expression" dxfId="934" priority="16" stopIfTrue="1">
      <formula>MOD(ROW(),2)&lt;&gt;0</formula>
    </cfRule>
  </conditionalFormatting>
  <conditionalFormatting sqref="B18:B19">
    <cfRule type="expression" dxfId="933" priority="1" stopIfTrue="1">
      <formula>MOD(ROW(),2)=0</formula>
    </cfRule>
    <cfRule type="expression" dxfId="932" priority="2" stopIfTrue="1">
      <formula>MOD(ROW(),2)&lt;&gt;0</formula>
    </cfRule>
  </conditionalFormatting>
  <pageMargins left="0.7" right="0.7" top="0.75" bottom="0.75" header="0.3" footer="0.3"/>
  <tableParts count="1">
    <tablePart r:id="rId1"/>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8C9AFF-1876-4FB9-A902-C66A42510E25}">
  <sheetPr codeName="Sheet20"/>
  <dimension ref="A1:D67"/>
  <sheetViews>
    <sheetView showGridLines="0" workbookViewId="0">
      <selection activeCell="A6" sqref="A6"/>
    </sheetView>
  </sheetViews>
  <sheetFormatPr defaultRowHeight="12.5" x14ac:dyDescent="0.25"/>
  <cols>
    <col min="1" max="1" width="31.54296875" customWidth="1"/>
    <col min="2" max="4" width="22.54296875" customWidth="1"/>
  </cols>
  <sheetData>
    <row r="1" spans="1:4" s="1" customFormat="1" ht="20" x14ac:dyDescent="0.4">
      <c r="A1" s="2" t="s">
        <v>0</v>
      </c>
    </row>
    <row r="2" spans="1:4" s="1" customFormat="1" ht="15.5" x14ac:dyDescent="0.35">
      <c r="A2" s="30" t="s">
        <v>1</v>
      </c>
      <c r="B2" s="3" t="str">
        <f>wb_title</f>
        <v>NHS_EW - Consolidated Factor Spreadsheet</v>
      </c>
      <c r="C2" s="3"/>
    </row>
    <row r="3" spans="1:4" s="1" customFormat="1" ht="15.5" x14ac:dyDescent="0.35">
      <c r="A3" s="30" t="s">
        <v>2</v>
      </c>
      <c r="B3" s="3" t="str">
        <f>TABLE_FACTOR_TYPE_1 &amp; " - x-" &amp; TABLE_SERIES_NUMBER_1</f>
        <v>CETV - x-208</v>
      </c>
      <c r="C3" s="3"/>
    </row>
    <row r="6" spans="1:4" x14ac:dyDescent="0.25">
      <c r="A6" s="40" t="s">
        <v>491</v>
      </c>
      <c r="B6" s="49" t="s">
        <v>492</v>
      </c>
      <c r="C6" s="49"/>
      <c r="D6" s="49"/>
    </row>
    <row r="7" spans="1:4" x14ac:dyDescent="0.25">
      <c r="A7" s="40" t="s">
        <v>493</v>
      </c>
      <c r="B7" s="49" t="s">
        <v>31</v>
      </c>
      <c r="C7" s="49"/>
      <c r="D7" s="49"/>
    </row>
    <row r="8" spans="1:4" x14ac:dyDescent="0.25">
      <c r="A8" s="40" t="s">
        <v>140</v>
      </c>
      <c r="B8" s="49">
        <v>1995</v>
      </c>
      <c r="C8" s="49"/>
      <c r="D8" s="49"/>
    </row>
    <row r="9" spans="1:4" x14ac:dyDescent="0.25">
      <c r="A9" s="40" t="s">
        <v>141</v>
      </c>
      <c r="B9" s="49" t="s">
        <v>174</v>
      </c>
      <c r="C9" s="49"/>
      <c r="D9" s="49"/>
    </row>
    <row r="10" spans="1:4" ht="25" x14ac:dyDescent="0.25">
      <c r="A10" s="40" t="s">
        <v>6</v>
      </c>
      <c r="B10" s="49" t="s">
        <v>201</v>
      </c>
      <c r="C10" s="49"/>
      <c r="D10" s="49"/>
    </row>
    <row r="11" spans="1:4" x14ac:dyDescent="0.25">
      <c r="A11" s="40" t="s">
        <v>142</v>
      </c>
      <c r="B11" s="49" t="s">
        <v>180</v>
      </c>
      <c r="C11" s="49"/>
      <c r="D11" s="49"/>
    </row>
    <row r="12" spans="1:4" x14ac:dyDescent="0.25">
      <c r="A12" s="40" t="s">
        <v>143</v>
      </c>
      <c r="B12" s="49" t="s">
        <v>198</v>
      </c>
      <c r="C12" s="49"/>
      <c r="D12" s="49"/>
    </row>
    <row r="13" spans="1:4" x14ac:dyDescent="0.25">
      <c r="A13" s="40" t="s">
        <v>494</v>
      </c>
      <c r="B13" s="49">
        <v>1</v>
      </c>
      <c r="C13" s="49"/>
      <c r="D13" s="49"/>
    </row>
    <row r="14" spans="1:4" x14ac:dyDescent="0.25">
      <c r="A14" s="40" t="s">
        <v>145</v>
      </c>
      <c r="B14" s="49">
        <v>208</v>
      </c>
      <c r="C14" s="49"/>
      <c r="D14" s="49"/>
    </row>
    <row r="15" spans="1:4" x14ac:dyDescent="0.25">
      <c r="A15" s="40" t="s">
        <v>495</v>
      </c>
      <c r="B15" s="49" t="s">
        <v>202</v>
      </c>
      <c r="C15" s="49"/>
      <c r="D15" s="49"/>
    </row>
    <row r="16" spans="1:4" x14ac:dyDescent="0.25">
      <c r="A16" s="40" t="s">
        <v>147</v>
      </c>
      <c r="B16" s="49" t="s">
        <v>203</v>
      </c>
      <c r="C16" s="49"/>
      <c r="D16" s="49"/>
    </row>
    <row r="17" spans="1:4" x14ac:dyDescent="0.25">
      <c r="A17" s="41" t="s">
        <v>496</v>
      </c>
      <c r="B17" s="49"/>
      <c r="C17" s="49"/>
      <c r="D17" s="49"/>
    </row>
    <row r="18" spans="1:4" x14ac:dyDescent="0.25">
      <c r="A18" s="40" t="s">
        <v>149</v>
      </c>
      <c r="B18" s="50">
        <v>46174</v>
      </c>
      <c r="C18" s="51"/>
      <c r="D18" s="51"/>
    </row>
    <row r="19" spans="1:4" x14ac:dyDescent="0.25">
      <c r="A19" s="40" t="s">
        <v>150</v>
      </c>
      <c r="B19" s="50">
        <v>46161</v>
      </c>
      <c r="C19" s="50"/>
      <c r="D19" s="50"/>
    </row>
    <row r="20" spans="1:4" x14ac:dyDescent="0.25">
      <c r="A20" s="40" t="s">
        <v>151</v>
      </c>
      <c r="B20" s="49" t="s">
        <v>160</v>
      </c>
      <c r="C20" s="49"/>
      <c r="D20" s="49"/>
    </row>
    <row r="21" spans="1:4" x14ac:dyDescent="0.25">
      <c r="A21" s="40" t="s">
        <v>497</v>
      </c>
      <c r="B21" s="49" t="s">
        <v>67</v>
      </c>
      <c r="C21" s="49"/>
      <c r="D21" s="49"/>
    </row>
    <row r="23" spans="1:4" x14ac:dyDescent="0.25">
      <c r="A23" s="23" t="str">
        <f>HYPERLINK("#'Factor List'!A1", "Back to Factor List")</f>
        <v>Back to Factor List</v>
      </c>
      <c r="B23" s="23" t="str">
        <f>HYPERLINK("#'Assumptions'!A1", "Assumptions")</f>
        <v>Assumptions</v>
      </c>
      <c r="C23" s="23"/>
    </row>
    <row r="26" spans="1:4" s="59" customFormat="1" ht="26" x14ac:dyDescent="0.25">
      <c r="A26" s="58" t="s">
        <v>263</v>
      </c>
      <c r="B26" s="58" t="s">
        <v>499</v>
      </c>
      <c r="C26" s="58" t="s">
        <v>509</v>
      </c>
      <c r="D26" s="58" t="s">
        <v>510</v>
      </c>
    </row>
    <row r="27" spans="1:4" x14ac:dyDescent="0.25">
      <c r="A27" s="43">
        <v>19</v>
      </c>
      <c r="B27" s="45">
        <v>7</v>
      </c>
      <c r="C27" s="45">
        <v>0</v>
      </c>
      <c r="D27" s="45">
        <v>0.6</v>
      </c>
    </row>
    <row r="28" spans="1:4" x14ac:dyDescent="0.25">
      <c r="A28" s="43">
        <v>20</v>
      </c>
      <c r="B28" s="45">
        <v>7.05</v>
      </c>
      <c r="C28" s="45">
        <v>0</v>
      </c>
      <c r="D28" s="45">
        <v>0.6</v>
      </c>
    </row>
    <row r="29" spans="1:4" x14ac:dyDescent="0.25">
      <c r="A29" s="43">
        <v>21</v>
      </c>
      <c r="B29" s="45">
        <v>7.1</v>
      </c>
      <c r="C29" s="45">
        <v>0</v>
      </c>
      <c r="D29" s="45">
        <v>0.61</v>
      </c>
    </row>
    <row r="30" spans="1:4" x14ac:dyDescent="0.25">
      <c r="A30" s="43">
        <v>22</v>
      </c>
      <c r="B30" s="45">
        <v>7.15</v>
      </c>
      <c r="C30" s="45">
        <v>0</v>
      </c>
      <c r="D30" s="45">
        <v>0.61</v>
      </c>
    </row>
    <row r="31" spans="1:4" x14ac:dyDescent="0.25">
      <c r="A31" s="43">
        <v>23</v>
      </c>
      <c r="B31" s="45">
        <v>7.2</v>
      </c>
      <c r="C31" s="45">
        <v>0</v>
      </c>
      <c r="D31" s="45">
        <v>0.61</v>
      </c>
    </row>
    <row r="32" spans="1:4" x14ac:dyDescent="0.25">
      <c r="A32" s="43">
        <v>24</v>
      </c>
      <c r="B32" s="45">
        <v>7.25</v>
      </c>
      <c r="C32" s="45">
        <v>0</v>
      </c>
      <c r="D32" s="45">
        <v>0.62</v>
      </c>
    </row>
    <row r="33" spans="1:4" x14ac:dyDescent="0.25">
      <c r="A33" s="43">
        <v>25</v>
      </c>
      <c r="B33" s="45">
        <v>7.35</v>
      </c>
      <c r="C33" s="45">
        <v>0</v>
      </c>
      <c r="D33" s="45">
        <v>0.62</v>
      </c>
    </row>
    <row r="34" spans="1:4" x14ac:dyDescent="0.25">
      <c r="A34" s="43">
        <v>26</v>
      </c>
      <c r="B34" s="45">
        <v>7.4</v>
      </c>
      <c r="C34" s="45">
        <v>0</v>
      </c>
      <c r="D34" s="45">
        <v>0.63</v>
      </c>
    </row>
    <row r="35" spans="1:4" x14ac:dyDescent="0.25">
      <c r="A35" s="43">
        <v>27</v>
      </c>
      <c r="B35" s="45">
        <v>7.45</v>
      </c>
      <c r="C35" s="45">
        <v>0</v>
      </c>
      <c r="D35" s="45">
        <v>0.63</v>
      </c>
    </row>
    <row r="36" spans="1:4" x14ac:dyDescent="0.25">
      <c r="A36" s="43">
        <v>28</v>
      </c>
      <c r="B36" s="45">
        <v>7.5</v>
      </c>
      <c r="C36" s="45">
        <v>0</v>
      </c>
      <c r="D36" s="45">
        <v>0.63</v>
      </c>
    </row>
    <row r="37" spans="1:4" x14ac:dyDescent="0.25">
      <c r="A37" s="43">
        <v>29</v>
      </c>
      <c r="B37" s="45">
        <v>7.55</v>
      </c>
      <c r="C37" s="45">
        <v>0</v>
      </c>
      <c r="D37" s="45">
        <v>0.64</v>
      </c>
    </row>
    <row r="38" spans="1:4" x14ac:dyDescent="0.25">
      <c r="A38" s="43">
        <v>30</v>
      </c>
      <c r="B38" s="45">
        <v>7.65</v>
      </c>
      <c r="C38" s="45">
        <v>0</v>
      </c>
      <c r="D38" s="45">
        <v>0.64</v>
      </c>
    </row>
    <row r="39" spans="1:4" x14ac:dyDescent="0.25">
      <c r="A39" s="43">
        <v>31</v>
      </c>
      <c r="B39" s="45">
        <v>7.7</v>
      </c>
      <c r="C39" s="45">
        <v>0</v>
      </c>
      <c r="D39" s="45">
        <v>0.65</v>
      </c>
    </row>
    <row r="40" spans="1:4" x14ac:dyDescent="0.25">
      <c r="A40" s="43">
        <v>32</v>
      </c>
      <c r="B40" s="45">
        <v>7.8</v>
      </c>
      <c r="C40" s="45">
        <v>0</v>
      </c>
      <c r="D40" s="45">
        <v>0.66</v>
      </c>
    </row>
    <row r="41" spans="1:4" x14ac:dyDescent="0.25">
      <c r="A41" s="43">
        <v>33</v>
      </c>
      <c r="B41" s="45">
        <v>7.9</v>
      </c>
      <c r="C41" s="45">
        <v>0</v>
      </c>
      <c r="D41" s="45">
        <v>0.66</v>
      </c>
    </row>
    <row r="42" spans="1:4" x14ac:dyDescent="0.25">
      <c r="A42" s="43">
        <v>34</v>
      </c>
      <c r="B42" s="45">
        <v>7.95</v>
      </c>
      <c r="C42" s="45">
        <v>0</v>
      </c>
      <c r="D42" s="45">
        <v>0.67</v>
      </c>
    </row>
    <row r="43" spans="1:4" x14ac:dyDescent="0.25">
      <c r="A43" s="43">
        <v>35</v>
      </c>
      <c r="B43" s="45">
        <v>8.0500000000000007</v>
      </c>
      <c r="C43" s="45">
        <v>0</v>
      </c>
      <c r="D43" s="45">
        <v>0.67</v>
      </c>
    </row>
    <row r="44" spans="1:4" x14ac:dyDescent="0.25">
      <c r="A44" s="43">
        <v>36</v>
      </c>
      <c r="B44" s="45">
        <v>8.15</v>
      </c>
      <c r="C44" s="45">
        <v>0</v>
      </c>
      <c r="D44" s="45">
        <v>0.68</v>
      </c>
    </row>
    <row r="45" spans="1:4" x14ac:dyDescent="0.25">
      <c r="A45" s="43">
        <v>37</v>
      </c>
      <c r="B45" s="45">
        <v>8.25</v>
      </c>
      <c r="C45" s="45">
        <v>0</v>
      </c>
      <c r="D45" s="45">
        <v>0.68</v>
      </c>
    </row>
    <row r="46" spans="1:4" x14ac:dyDescent="0.25">
      <c r="A46" s="43">
        <v>38</v>
      </c>
      <c r="B46" s="45">
        <v>8.35</v>
      </c>
      <c r="C46" s="45">
        <v>0</v>
      </c>
      <c r="D46" s="45">
        <v>0.68</v>
      </c>
    </row>
    <row r="47" spans="1:4" x14ac:dyDescent="0.25">
      <c r="A47" s="43">
        <v>39</v>
      </c>
      <c r="B47" s="45">
        <v>8.4499999999999993</v>
      </c>
      <c r="C47" s="45">
        <v>0</v>
      </c>
      <c r="D47" s="45">
        <v>0.69</v>
      </c>
    </row>
    <row r="48" spans="1:4" x14ac:dyDescent="0.25">
      <c r="A48" s="43">
        <v>40</v>
      </c>
      <c r="B48" s="45">
        <v>8.5500000000000007</v>
      </c>
      <c r="C48" s="45">
        <v>0</v>
      </c>
      <c r="D48" s="45">
        <v>0.69</v>
      </c>
    </row>
    <row r="49" spans="1:4" x14ac:dyDescent="0.25">
      <c r="A49" s="43">
        <v>41</v>
      </c>
      <c r="B49" s="45">
        <v>8.65</v>
      </c>
      <c r="C49" s="45">
        <v>0</v>
      </c>
      <c r="D49" s="45">
        <v>0.7</v>
      </c>
    </row>
    <row r="50" spans="1:4" x14ac:dyDescent="0.25">
      <c r="A50" s="43">
        <v>42</v>
      </c>
      <c r="B50" s="45">
        <v>8.75</v>
      </c>
      <c r="C50" s="45">
        <v>0</v>
      </c>
      <c r="D50" s="45">
        <v>0.7</v>
      </c>
    </row>
    <row r="51" spans="1:4" x14ac:dyDescent="0.25">
      <c r="A51" s="43">
        <v>43</v>
      </c>
      <c r="B51" s="45">
        <v>8.85</v>
      </c>
      <c r="C51" s="45">
        <v>0</v>
      </c>
      <c r="D51" s="45">
        <v>0.71</v>
      </c>
    </row>
    <row r="52" spans="1:4" x14ac:dyDescent="0.25">
      <c r="A52" s="43">
        <v>44</v>
      </c>
      <c r="B52" s="45">
        <v>8.9499999999999993</v>
      </c>
      <c r="C52" s="45">
        <v>0</v>
      </c>
      <c r="D52" s="45">
        <v>0.72</v>
      </c>
    </row>
    <row r="53" spans="1:4" x14ac:dyDescent="0.25">
      <c r="A53" s="43">
        <v>45</v>
      </c>
      <c r="B53" s="45">
        <v>9.0500000000000007</v>
      </c>
      <c r="C53" s="45">
        <v>0</v>
      </c>
      <c r="D53" s="45">
        <v>0.73</v>
      </c>
    </row>
    <row r="54" spans="1:4" x14ac:dyDescent="0.25">
      <c r="A54" s="43">
        <v>46</v>
      </c>
      <c r="B54" s="45">
        <v>9.15</v>
      </c>
      <c r="C54" s="45">
        <v>0</v>
      </c>
      <c r="D54" s="45">
        <v>0.74</v>
      </c>
    </row>
    <row r="55" spans="1:4" x14ac:dyDescent="0.25">
      <c r="A55" s="43">
        <v>47</v>
      </c>
      <c r="B55" s="45">
        <v>9.25</v>
      </c>
      <c r="C55" s="45">
        <v>0</v>
      </c>
      <c r="D55" s="45">
        <v>0.75</v>
      </c>
    </row>
    <row r="56" spans="1:4" x14ac:dyDescent="0.25">
      <c r="A56" s="43">
        <v>48</v>
      </c>
      <c r="B56" s="45">
        <v>9.35</v>
      </c>
      <c r="C56" s="45">
        <v>0</v>
      </c>
      <c r="D56" s="45">
        <v>0.76</v>
      </c>
    </row>
    <row r="57" spans="1:4" x14ac:dyDescent="0.25">
      <c r="A57" s="43">
        <v>49</v>
      </c>
      <c r="B57" s="45">
        <v>9.4499999999999993</v>
      </c>
      <c r="C57" s="45">
        <v>0</v>
      </c>
      <c r="D57" s="45">
        <v>0.77</v>
      </c>
    </row>
    <row r="58" spans="1:4" x14ac:dyDescent="0.25">
      <c r="A58" s="43">
        <v>50</v>
      </c>
      <c r="B58" s="45">
        <v>9.5500000000000007</v>
      </c>
      <c r="C58" s="45">
        <v>0</v>
      </c>
      <c r="D58" s="45">
        <v>0.78</v>
      </c>
    </row>
    <row r="59" spans="1:4" x14ac:dyDescent="0.25">
      <c r="A59" s="43">
        <v>51</v>
      </c>
      <c r="B59" s="45">
        <v>9.65</v>
      </c>
      <c r="C59" s="45">
        <v>0</v>
      </c>
      <c r="D59" s="45">
        <v>0.79</v>
      </c>
    </row>
    <row r="60" spans="1:4" x14ac:dyDescent="0.25">
      <c r="A60" s="43">
        <v>52</v>
      </c>
      <c r="B60" s="45">
        <v>9.8000000000000007</v>
      </c>
      <c r="C60" s="45">
        <v>0</v>
      </c>
      <c r="D60" s="45">
        <v>0.8</v>
      </c>
    </row>
    <row r="61" spans="1:4" x14ac:dyDescent="0.25">
      <c r="A61" s="43">
        <v>53</v>
      </c>
      <c r="B61" s="45">
        <v>9.9499999999999993</v>
      </c>
      <c r="C61" s="45">
        <v>0</v>
      </c>
      <c r="D61" s="45">
        <v>0.81</v>
      </c>
    </row>
    <row r="62" spans="1:4" x14ac:dyDescent="0.25">
      <c r="A62" s="43">
        <v>54</v>
      </c>
      <c r="B62" s="45">
        <v>10.1</v>
      </c>
      <c r="C62" s="45">
        <v>0</v>
      </c>
      <c r="D62" s="45">
        <v>0.82</v>
      </c>
    </row>
    <row r="63" spans="1:4" x14ac:dyDescent="0.25">
      <c r="A63" s="43">
        <v>55</v>
      </c>
      <c r="B63" s="45">
        <v>10.3</v>
      </c>
      <c r="C63" s="45">
        <v>0</v>
      </c>
      <c r="D63" s="45">
        <v>0.83</v>
      </c>
    </row>
    <row r="64" spans="1:4" x14ac:dyDescent="0.25">
      <c r="A64" s="43">
        <v>56</v>
      </c>
      <c r="B64" s="45">
        <v>10.5</v>
      </c>
      <c r="C64" s="45">
        <v>0</v>
      </c>
      <c r="D64" s="45">
        <v>0.84</v>
      </c>
    </row>
    <row r="65" spans="1:4" x14ac:dyDescent="0.25">
      <c r="A65" s="43">
        <v>57</v>
      </c>
      <c r="B65" s="45">
        <v>10.75</v>
      </c>
      <c r="C65" s="45">
        <v>0</v>
      </c>
      <c r="D65" s="45">
        <v>0.85</v>
      </c>
    </row>
    <row r="66" spans="1:4" x14ac:dyDescent="0.25">
      <c r="A66" s="43">
        <v>58</v>
      </c>
      <c r="B66" s="45">
        <v>11.05</v>
      </c>
      <c r="C66" s="45">
        <v>0</v>
      </c>
      <c r="D66" s="45">
        <v>0.87</v>
      </c>
    </row>
    <row r="67" spans="1:4" x14ac:dyDescent="0.25">
      <c r="A67" s="43">
        <v>59</v>
      </c>
      <c r="B67" s="45">
        <v>11.4</v>
      </c>
      <c r="C67" s="45">
        <v>0</v>
      </c>
      <c r="D67" s="45">
        <v>0.89</v>
      </c>
    </row>
  </sheetData>
  <sheetProtection algorithmName="SHA-512" hashValue="Mw+0MUZ8tT7cQfdTtBIKKNks5TnUqPnJQ2fY9bawZz/0dgOq7OQEhjGW/x3EyiaYK/xhG5DU9N5RlgSGsN/48g==" saltValue="X/0NN7l+h0EcB59MxCMwow==" spinCount="100000" sheet="1" objects="1" scenarios="1"/>
  <conditionalFormatting sqref="A6:A21">
    <cfRule type="expression" dxfId="929" priority="11" stopIfTrue="1">
      <formula>MOD(ROW(),2)=0</formula>
    </cfRule>
    <cfRule type="expression" dxfId="928" priority="12" stopIfTrue="1">
      <formula>MOD(ROW(),2)&lt;&gt;0</formula>
    </cfRule>
  </conditionalFormatting>
  <conditionalFormatting sqref="B6:D17 B26:D67 B20:D21 C18:D19">
    <cfRule type="expression" dxfId="927" priority="13" stopIfTrue="1">
      <formula>MOD(ROW(),2)=0</formula>
    </cfRule>
    <cfRule type="expression" dxfId="926" priority="14" stopIfTrue="1">
      <formula>MOD(ROW(),2)&lt;&gt;0</formula>
    </cfRule>
  </conditionalFormatting>
  <conditionalFormatting sqref="A26:A67">
    <cfRule type="expression" dxfId="925" priority="15" stopIfTrue="1">
      <formula>MOD(ROW(),2)=0</formula>
    </cfRule>
    <cfRule type="expression" dxfId="924" priority="16" stopIfTrue="1">
      <formula>MOD(ROW(),2)&lt;&gt;0</formula>
    </cfRule>
  </conditionalFormatting>
  <conditionalFormatting sqref="B18:B19">
    <cfRule type="expression" dxfId="923" priority="1" stopIfTrue="1">
      <formula>MOD(ROW(),2)=0</formula>
    </cfRule>
    <cfRule type="expression" dxfId="922" priority="2" stopIfTrue="1">
      <formula>MOD(ROW(),2)&lt;&gt;0</formula>
    </cfRule>
  </conditionalFormatting>
  <pageMargins left="0.7" right="0.7" top="0.75" bottom="0.75" header="0.3" footer="0.3"/>
  <tableParts count="1">
    <tablePart r:id="rId1"/>
  </tablePart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D9F7C8-63AB-4EA3-BF86-B9E03647D171}">
  <sheetPr codeName="Sheet21"/>
  <dimension ref="A1:C76"/>
  <sheetViews>
    <sheetView showGridLines="0" workbookViewId="0">
      <selection activeCell="A6" sqref="A6"/>
    </sheetView>
  </sheetViews>
  <sheetFormatPr defaultRowHeight="12.5" x14ac:dyDescent="0.25"/>
  <cols>
    <col min="1" max="1" width="31.54296875" customWidth="1"/>
    <col min="2" max="3" width="22.54296875" customWidth="1"/>
  </cols>
  <sheetData>
    <row r="1" spans="1:3" s="1" customFormat="1" ht="20" x14ac:dyDescent="0.4">
      <c r="A1" s="2" t="s">
        <v>0</v>
      </c>
    </row>
    <row r="2" spans="1:3" s="1" customFormat="1" ht="15.5" x14ac:dyDescent="0.35">
      <c r="A2" s="30" t="s">
        <v>1</v>
      </c>
      <c r="B2" s="3" t="str">
        <f>wb_title</f>
        <v>NHS_EW - Consolidated Factor Spreadsheet</v>
      </c>
    </row>
    <row r="3" spans="1:3" s="1" customFormat="1" ht="15.5" x14ac:dyDescent="0.35">
      <c r="A3" s="30" t="s">
        <v>2</v>
      </c>
      <c r="B3" s="3" t="str">
        <f>TABLE_FACTOR_TYPE_1 &amp; " - x-" &amp; TABLE_SERIES_NUMBER_1</f>
        <v>CETV - x-209</v>
      </c>
    </row>
    <row r="6" spans="1:3" x14ac:dyDescent="0.25">
      <c r="A6" s="40" t="s">
        <v>491</v>
      </c>
      <c r="B6" s="49" t="s">
        <v>492</v>
      </c>
      <c r="C6" s="49"/>
    </row>
    <row r="7" spans="1:3" x14ac:dyDescent="0.25">
      <c r="A7" s="40" t="s">
        <v>493</v>
      </c>
      <c r="B7" s="49" t="s">
        <v>31</v>
      </c>
      <c r="C7" s="49"/>
    </row>
    <row r="8" spans="1:3" x14ac:dyDescent="0.25">
      <c r="A8" s="40" t="s">
        <v>140</v>
      </c>
      <c r="B8" s="49">
        <v>2015</v>
      </c>
      <c r="C8" s="49"/>
    </row>
    <row r="9" spans="1:3" x14ac:dyDescent="0.25">
      <c r="A9" s="40" t="s">
        <v>141</v>
      </c>
      <c r="B9" s="49" t="s">
        <v>174</v>
      </c>
      <c r="C9" s="49"/>
    </row>
    <row r="10" spans="1:3" ht="25" x14ac:dyDescent="0.25">
      <c r="A10" s="40" t="s">
        <v>6</v>
      </c>
      <c r="B10" s="49" t="s">
        <v>204</v>
      </c>
      <c r="C10" s="49"/>
    </row>
    <row r="11" spans="1:3" x14ac:dyDescent="0.25">
      <c r="A11" s="40" t="s">
        <v>142</v>
      </c>
      <c r="B11" s="49" t="s">
        <v>205</v>
      </c>
      <c r="C11" s="49"/>
    </row>
    <row r="12" spans="1:3" x14ac:dyDescent="0.25">
      <c r="A12" s="40" t="s">
        <v>143</v>
      </c>
      <c r="B12" s="49" t="s">
        <v>206</v>
      </c>
      <c r="C12" s="49"/>
    </row>
    <row r="13" spans="1:3" x14ac:dyDescent="0.25">
      <c r="A13" s="40" t="s">
        <v>494</v>
      </c>
      <c r="B13" s="49">
        <v>0</v>
      </c>
      <c r="C13" s="49"/>
    </row>
    <row r="14" spans="1:3" x14ac:dyDescent="0.25">
      <c r="A14" s="40" t="s">
        <v>145</v>
      </c>
      <c r="B14" s="49">
        <v>209</v>
      </c>
      <c r="C14" s="49"/>
    </row>
    <row r="15" spans="1:3" x14ac:dyDescent="0.25">
      <c r="A15" s="40" t="s">
        <v>495</v>
      </c>
      <c r="B15" s="49" t="s">
        <v>207</v>
      </c>
      <c r="C15" s="49"/>
    </row>
    <row r="16" spans="1:3" x14ac:dyDescent="0.25">
      <c r="A16" s="40" t="s">
        <v>147</v>
      </c>
      <c r="B16" s="49" t="s">
        <v>178</v>
      </c>
      <c r="C16" s="49"/>
    </row>
    <row r="17" spans="1:3" x14ac:dyDescent="0.25">
      <c r="A17" s="41" t="s">
        <v>496</v>
      </c>
      <c r="B17" s="49"/>
      <c r="C17" s="49"/>
    </row>
    <row r="18" spans="1:3" x14ac:dyDescent="0.25">
      <c r="A18" s="40" t="s">
        <v>149</v>
      </c>
      <c r="B18" s="50">
        <v>46174</v>
      </c>
      <c r="C18" s="51"/>
    </row>
    <row r="19" spans="1:3" x14ac:dyDescent="0.25">
      <c r="A19" s="40" t="s">
        <v>150</v>
      </c>
      <c r="B19" s="50">
        <v>46161</v>
      </c>
      <c r="C19" s="50"/>
    </row>
    <row r="20" spans="1:3" x14ac:dyDescent="0.25">
      <c r="A20" s="40" t="s">
        <v>151</v>
      </c>
      <c r="B20" s="49" t="s">
        <v>160</v>
      </c>
      <c r="C20" s="49"/>
    </row>
    <row r="21" spans="1:3" x14ac:dyDescent="0.25">
      <c r="A21" s="40" t="s">
        <v>497</v>
      </c>
      <c r="B21" s="49" t="s">
        <v>67</v>
      </c>
      <c r="C21" s="49"/>
    </row>
    <row r="23" spans="1:3" x14ac:dyDescent="0.25">
      <c r="A23" s="23" t="str">
        <f>HYPERLINK("#'Factor List'!A1", "Back to Factor List")</f>
        <v>Back to Factor List</v>
      </c>
      <c r="B23" s="23" t="str">
        <f>HYPERLINK("#'Assumptions'!A1", "Assumptions")</f>
        <v>Assumptions</v>
      </c>
    </row>
    <row r="26" spans="1:3" s="59" customFormat="1" ht="39" x14ac:dyDescent="0.25">
      <c r="A26" s="58" t="s">
        <v>512</v>
      </c>
      <c r="B26" s="58" t="s">
        <v>499</v>
      </c>
      <c r="C26" s="58" t="s">
        <v>513</v>
      </c>
    </row>
    <row r="27" spans="1:3" x14ac:dyDescent="0.25">
      <c r="A27" s="43">
        <v>1</v>
      </c>
      <c r="B27" s="45">
        <v>17.55</v>
      </c>
      <c r="C27" s="45">
        <v>1.6</v>
      </c>
    </row>
    <row r="28" spans="1:3" x14ac:dyDescent="0.25">
      <c r="A28" s="43">
        <v>2</v>
      </c>
      <c r="B28" s="45">
        <v>17.07</v>
      </c>
      <c r="C28" s="45">
        <v>1.6</v>
      </c>
    </row>
    <row r="29" spans="1:3" x14ac:dyDescent="0.25">
      <c r="A29" s="43">
        <v>3</v>
      </c>
      <c r="B29" s="45">
        <v>16.7</v>
      </c>
      <c r="C29" s="45">
        <v>1.61</v>
      </c>
    </row>
    <row r="30" spans="1:3" x14ac:dyDescent="0.25">
      <c r="A30" s="43">
        <v>4</v>
      </c>
      <c r="B30" s="45">
        <v>16.34</v>
      </c>
      <c r="C30" s="45">
        <v>1.61</v>
      </c>
    </row>
    <row r="31" spans="1:3" x14ac:dyDescent="0.25">
      <c r="A31" s="43">
        <v>5</v>
      </c>
      <c r="B31" s="45">
        <v>16</v>
      </c>
      <c r="C31" s="45">
        <v>1.62</v>
      </c>
    </row>
    <row r="32" spans="1:3" x14ac:dyDescent="0.25">
      <c r="A32" s="43">
        <v>6</v>
      </c>
      <c r="B32" s="45">
        <v>15.67</v>
      </c>
      <c r="C32" s="45">
        <v>1.62</v>
      </c>
    </row>
    <row r="33" spans="1:3" x14ac:dyDescent="0.25">
      <c r="A33" s="43">
        <v>7</v>
      </c>
      <c r="B33" s="45">
        <v>15.35</v>
      </c>
      <c r="C33" s="45">
        <v>1.62</v>
      </c>
    </row>
    <row r="34" spans="1:3" x14ac:dyDescent="0.25">
      <c r="A34" s="43">
        <v>8</v>
      </c>
      <c r="B34" s="45">
        <v>15.04</v>
      </c>
      <c r="C34" s="45">
        <v>1.62</v>
      </c>
    </row>
    <row r="35" spans="1:3" x14ac:dyDescent="0.25">
      <c r="A35" s="43">
        <v>9</v>
      </c>
      <c r="B35" s="45">
        <v>14.74</v>
      </c>
      <c r="C35" s="45">
        <v>1.62</v>
      </c>
    </row>
    <row r="36" spans="1:3" x14ac:dyDescent="0.25">
      <c r="A36" s="43">
        <v>10</v>
      </c>
      <c r="B36" s="45">
        <v>14.45</v>
      </c>
      <c r="C36" s="45">
        <v>1.61</v>
      </c>
    </row>
    <row r="37" spans="1:3" x14ac:dyDescent="0.25">
      <c r="A37" s="43">
        <v>11</v>
      </c>
      <c r="B37" s="45">
        <v>14.16</v>
      </c>
      <c r="C37" s="45">
        <v>1.61</v>
      </c>
    </row>
    <row r="38" spans="1:3" x14ac:dyDescent="0.25">
      <c r="A38" s="43">
        <v>12</v>
      </c>
      <c r="B38" s="45">
        <v>13.89</v>
      </c>
      <c r="C38" s="45">
        <v>1.61</v>
      </c>
    </row>
    <row r="39" spans="1:3" x14ac:dyDescent="0.25">
      <c r="A39" s="43">
        <v>13</v>
      </c>
      <c r="B39" s="45">
        <v>13.62</v>
      </c>
      <c r="C39" s="45">
        <v>1.6</v>
      </c>
    </row>
    <row r="40" spans="1:3" x14ac:dyDescent="0.25">
      <c r="A40" s="43">
        <v>14</v>
      </c>
      <c r="B40" s="45">
        <v>13.36</v>
      </c>
      <c r="C40" s="45">
        <v>1.59</v>
      </c>
    </row>
    <row r="41" spans="1:3" x14ac:dyDescent="0.25">
      <c r="A41" s="43">
        <v>15</v>
      </c>
      <c r="B41" s="45">
        <v>13.11</v>
      </c>
      <c r="C41" s="45">
        <v>1.58</v>
      </c>
    </row>
    <row r="42" spans="1:3" x14ac:dyDescent="0.25">
      <c r="A42" s="43">
        <v>16</v>
      </c>
      <c r="B42" s="45">
        <v>12.87</v>
      </c>
      <c r="C42" s="45">
        <v>1.57</v>
      </c>
    </row>
    <row r="43" spans="1:3" x14ac:dyDescent="0.25">
      <c r="A43" s="43">
        <v>17</v>
      </c>
      <c r="B43" s="45">
        <v>12.56</v>
      </c>
      <c r="C43" s="45">
        <v>1.56</v>
      </c>
    </row>
    <row r="44" spans="1:3" x14ac:dyDescent="0.25">
      <c r="A44" s="43">
        <v>18</v>
      </c>
      <c r="B44" s="45">
        <v>12.18</v>
      </c>
      <c r="C44" s="45">
        <v>1.55</v>
      </c>
    </row>
    <row r="45" spans="1:3" x14ac:dyDescent="0.25">
      <c r="A45" s="43">
        <v>19</v>
      </c>
      <c r="B45" s="45">
        <v>11.81</v>
      </c>
      <c r="C45" s="45">
        <v>1.55</v>
      </c>
    </row>
    <row r="46" spans="1:3" x14ac:dyDescent="0.25">
      <c r="A46" s="43">
        <v>20</v>
      </c>
      <c r="B46" s="45">
        <v>11.53</v>
      </c>
      <c r="C46" s="45">
        <v>1.54</v>
      </c>
    </row>
    <row r="47" spans="1:3" x14ac:dyDescent="0.25">
      <c r="A47" s="43">
        <v>21</v>
      </c>
      <c r="B47" s="45">
        <v>11.32</v>
      </c>
      <c r="C47" s="45">
        <v>1.52</v>
      </c>
    </row>
    <row r="48" spans="1:3" x14ac:dyDescent="0.25">
      <c r="A48" s="43">
        <v>22</v>
      </c>
      <c r="B48" s="45">
        <v>11.12</v>
      </c>
      <c r="C48" s="45">
        <v>1.51</v>
      </c>
    </row>
    <row r="49" spans="1:3" x14ac:dyDescent="0.25">
      <c r="A49" s="43">
        <v>23</v>
      </c>
      <c r="B49" s="45">
        <v>10.92</v>
      </c>
      <c r="C49" s="45">
        <v>1.49</v>
      </c>
    </row>
    <row r="50" spans="1:3" x14ac:dyDescent="0.25">
      <c r="A50" s="43">
        <v>24</v>
      </c>
      <c r="B50" s="45">
        <v>10.72</v>
      </c>
      <c r="C50" s="45">
        <v>1.47</v>
      </c>
    </row>
    <row r="51" spans="1:3" x14ac:dyDescent="0.25">
      <c r="A51" s="43">
        <v>25</v>
      </c>
      <c r="B51" s="45">
        <v>10.53</v>
      </c>
      <c r="C51" s="45">
        <v>1.45</v>
      </c>
    </row>
    <row r="52" spans="1:3" x14ac:dyDescent="0.25">
      <c r="A52" s="43">
        <v>26</v>
      </c>
      <c r="B52" s="45">
        <v>10.35</v>
      </c>
      <c r="C52" s="45">
        <v>1.44</v>
      </c>
    </row>
    <row r="53" spans="1:3" x14ac:dyDescent="0.25">
      <c r="A53" s="43">
        <v>27</v>
      </c>
      <c r="B53" s="45">
        <v>10.17</v>
      </c>
      <c r="C53" s="45">
        <v>1.42</v>
      </c>
    </row>
    <row r="54" spans="1:3" x14ac:dyDescent="0.25">
      <c r="A54" s="43">
        <v>28</v>
      </c>
      <c r="B54" s="45">
        <v>9.99</v>
      </c>
      <c r="C54" s="45">
        <v>1.4</v>
      </c>
    </row>
    <row r="55" spans="1:3" x14ac:dyDescent="0.25">
      <c r="A55" s="43">
        <v>29</v>
      </c>
      <c r="B55" s="45">
        <v>9.82</v>
      </c>
      <c r="C55" s="45">
        <v>1.38</v>
      </c>
    </row>
    <row r="56" spans="1:3" x14ac:dyDescent="0.25">
      <c r="A56" s="43">
        <v>30</v>
      </c>
      <c r="B56" s="45">
        <v>9.65</v>
      </c>
      <c r="C56" s="45">
        <v>1.35</v>
      </c>
    </row>
    <row r="57" spans="1:3" x14ac:dyDescent="0.25">
      <c r="A57" s="43">
        <v>31</v>
      </c>
      <c r="B57" s="45">
        <v>9.48</v>
      </c>
      <c r="C57" s="45">
        <v>1.33</v>
      </c>
    </row>
    <row r="58" spans="1:3" x14ac:dyDescent="0.25">
      <c r="A58" s="43">
        <v>32</v>
      </c>
      <c r="B58" s="45">
        <v>9.31</v>
      </c>
      <c r="C58" s="45">
        <v>1.31</v>
      </c>
    </row>
    <row r="59" spans="1:3" x14ac:dyDescent="0.25">
      <c r="A59" s="43">
        <v>33</v>
      </c>
      <c r="B59" s="45">
        <v>9.15</v>
      </c>
      <c r="C59" s="45">
        <v>1.29</v>
      </c>
    </row>
    <row r="60" spans="1:3" x14ac:dyDescent="0.25">
      <c r="A60" s="43">
        <v>34</v>
      </c>
      <c r="B60" s="45">
        <v>8.99</v>
      </c>
      <c r="C60" s="45">
        <v>1.27</v>
      </c>
    </row>
    <row r="61" spans="1:3" x14ac:dyDescent="0.25">
      <c r="A61" s="43">
        <v>35</v>
      </c>
      <c r="B61" s="45">
        <v>8.84</v>
      </c>
      <c r="C61" s="45">
        <v>1.25</v>
      </c>
    </row>
    <row r="62" spans="1:3" x14ac:dyDescent="0.25">
      <c r="A62" s="43">
        <v>36</v>
      </c>
      <c r="B62" s="45">
        <v>8.69</v>
      </c>
      <c r="C62" s="45">
        <v>1.23</v>
      </c>
    </row>
    <row r="63" spans="1:3" x14ac:dyDescent="0.25">
      <c r="A63" s="43">
        <v>37</v>
      </c>
      <c r="B63" s="45">
        <v>8.5399999999999991</v>
      </c>
      <c r="C63" s="45">
        <v>1.21</v>
      </c>
    </row>
    <row r="64" spans="1:3" x14ac:dyDescent="0.25">
      <c r="A64" s="43">
        <v>38</v>
      </c>
      <c r="B64" s="45">
        <v>8.39</v>
      </c>
      <c r="C64" s="45">
        <v>1.18</v>
      </c>
    </row>
    <row r="65" spans="1:3" x14ac:dyDescent="0.25">
      <c r="A65" s="43">
        <v>39</v>
      </c>
      <c r="B65" s="45">
        <v>8.25</v>
      </c>
      <c r="C65" s="45">
        <v>1.1599999999999999</v>
      </c>
    </row>
    <row r="66" spans="1:3" x14ac:dyDescent="0.25">
      <c r="A66" s="43">
        <v>40</v>
      </c>
      <c r="B66" s="45">
        <v>8.1</v>
      </c>
      <c r="C66" s="45">
        <v>1.1399999999999999</v>
      </c>
    </row>
    <row r="67" spans="1:3" x14ac:dyDescent="0.25">
      <c r="A67" s="43">
        <v>41</v>
      </c>
      <c r="B67" s="45">
        <v>7.96</v>
      </c>
      <c r="C67" s="45">
        <v>1.1200000000000001</v>
      </c>
    </row>
    <row r="68" spans="1:3" x14ac:dyDescent="0.25">
      <c r="A68" s="43">
        <v>42</v>
      </c>
      <c r="B68" s="45">
        <v>7.83</v>
      </c>
      <c r="C68" s="45">
        <v>1.1000000000000001</v>
      </c>
    </row>
    <row r="69" spans="1:3" x14ac:dyDescent="0.25">
      <c r="A69" s="43">
        <v>43</v>
      </c>
      <c r="B69" s="45">
        <v>7.69</v>
      </c>
      <c r="C69" s="45">
        <v>1.08</v>
      </c>
    </row>
    <row r="70" spans="1:3" x14ac:dyDescent="0.25">
      <c r="A70" s="43">
        <v>44</v>
      </c>
      <c r="B70" s="45">
        <v>7.56</v>
      </c>
      <c r="C70" s="45">
        <v>1.06</v>
      </c>
    </row>
    <row r="71" spans="1:3" x14ac:dyDescent="0.25">
      <c r="A71" s="43">
        <v>45</v>
      </c>
      <c r="B71" s="45">
        <v>7.43</v>
      </c>
      <c r="C71" s="45">
        <v>1.05</v>
      </c>
    </row>
    <row r="72" spans="1:3" x14ac:dyDescent="0.25">
      <c r="A72" s="43">
        <v>46</v>
      </c>
      <c r="B72" s="45">
        <v>7.3</v>
      </c>
      <c r="C72" s="45">
        <v>1.03</v>
      </c>
    </row>
    <row r="73" spans="1:3" x14ac:dyDescent="0.25">
      <c r="A73" s="43">
        <v>47</v>
      </c>
      <c r="B73" s="45">
        <v>7.17</v>
      </c>
      <c r="C73" s="45">
        <v>1.01</v>
      </c>
    </row>
    <row r="74" spans="1:3" x14ac:dyDescent="0.25">
      <c r="A74" s="43">
        <v>48</v>
      </c>
      <c r="B74" s="45">
        <v>7.05</v>
      </c>
      <c r="C74" s="45">
        <v>0.99</v>
      </c>
    </row>
    <row r="75" spans="1:3" x14ac:dyDescent="0.25">
      <c r="A75" s="43">
        <v>49</v>
      </c>
      <c r="B75" s="45">
        <v>6.93</v>
      </c>
      <c r="C75" s="45">
        <v>0.97</v>
      </c>
    </row>
    <row r="76" spans="1:3" x14ac:dyDescent="0.25">
      <c r="A76" s="43">
        <v>50</v>
      </c>
      <c r="B76" s="45">
        <v>6.81</v>
      </c>
      <c r="C76" s="45">
        <v>0.94</v>
      </c>
    </row>
  </sheetData>
  <sheetProtection algorithmName="SHA-512" hashValue="QuekcJU7rCJ2yPv/mizNFGXaHEMSOBRlTM0s2QcuPQTju+AYr0eezdV4iDb6U10MwIssjHWtO4hsOLMsaaBR6Q==" saltValue="nHE4w0QSO2j6HJRYlnXN9w==" spinCount="100000" sheet="1" objects="1" scenarios="1"/>
  <conditionalFormatting sqref="A6:A21">
    <cfRule type="expression" dxfId="919" priority="11" stopIfTrue="1">
      <formula>MOD(ROW(),2)=0</formula>
    </cfRule>
    <cfRule type="expression" dxfId="918" priority="12" stopIfTrue="1">
      <formula>MOD(ROW(),2)&lt;&gt;0</formula>
    </cfRule>
  </conditionalFormatting>
  <conditionalFormatting sqref="B6:C17 B20:C21 C18:C19">
    <cfRule type="expression" dxfId="917" priority="13" stopIfTrue="1">
      <formula>MOD(ROW(),2)=0</formula>
    </cfRule>
    <cfRule type="expression" dxfId="916" priority="14" stopIfTrue="1">
      <formula>MOD(ROW(),2)&lt;&gt;0</formula>
    </cfRule>
  </conditionalFormatting>
  <conditionalFormatting sqref="A26:A76">
    <cfRule type="expression" dxfId="915" priority="15" stopIfTrue="1">
      <formula>MOD(ROW(),2)=0</formula>
    </cfRule>
    <cfRule type="expression" dxfId="914" priority="16" stopIfTrue="1">
      <formula>MOD(ROW(),2)&lt;&gt;0</formula>
    </cfRule>
  </conditionalFormatting>
  <conditionalFormatting sqref="B26:C76">
    <cfRule type="expression" dxfId="913" priority="17" stopIfTrue="1">
      <formula>MOD(ROW(),2)=0</formula>
    </cfRule>
    <cfRule type="expression" dxfId="912" priority="18" stopIfTrue="1">
      <formula>MOD(ROW(),2)&lt;&gt;0</formula>
    </cfRule>
  </conditionalFormatting>
  <conditionalFormatting sqref="B18:B19">
    <cfRule type="expression" dxfId="911" priority="1" stopIfTrue="1">
      <formula>MOD(ROW(),2)=0</formula>
    </cfRule>
    <cfRule type="expression" dxfId="910" priority="2" stopIfTrue="1">
      <formula>MOD(ROW(),2)&lt;&gt;0</formula>
    </cfRule>
  </conditionalFormatting>
  <pageMargins left="0.7" right="0.7" top="0.75" bottom="0.75" header="0.3" footer="0.3"/>
  <tableParts count="1">
    <tablePart r:id="rId1"/>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0B52A-D3DE-44BF-A916-42B4AAF43FBC}">
  <sheetPr codeName="Sheet22"/>
  <dimension ref="A1:C75"/>
  <sheetViews>
    <sheetView showGridLines="0" workbookViewId="0">
      <selection activeCell="A6" sqref="A6"/>
    </sheetView>
  </sheetViews>
  <sheetFormatPr defaultRowHeight="12.5" x14ac:dyDescent="0.25"/>
  <cols>
    <col min="1" max="1" width="31.54296875" customWidth="1"/>
    <col min="2" max="3" width="22.54296875" customWidth="1"/>
  </cols>
  <sheetData>
    <row r="1" spans="1:3" s="1" customFormat="1" ht="20" x14ac:dyDescent="0.4">
      <c r="A1" s="2" t="s">
        <v>0</v>
      </c>
    </row>
    <row r="2" spans="1:3" s="1" customFormat="1" ht="15.5" x14ac:dyDescent="0.35">
      <c r="A2" s="30" t="s">
        <v>1</v>
      </c>
      <c r="B2" s="3" t="str">
        <f>wb_title</f>
        <v>NHS_EW - Consolidated Factor Spreadsheet</v>
      </c>
    </row>
    <row r="3" spans="1:3" s="1" customFormat="1" ht="15.5" x14ac:dyDescent="0.35">
      <c r="A3" s="30" t="s">
        <v>2</v>
      </c>
      <c r="B3" s="3" t="str">
        <f>TABLE_FACTOR_TYPE_1 &amp; " - x-" &amp; TABLE_SERIES_NUMBER_1</f>
        <v>TV In (non-club) - x-213</v>
      </c>
    </row>
    <row r="6" spans="1:3" x14ac:dyDescent="0.25">
      <c r="A6" s="40" t="s">
        <v>491</v>
      </c>
      <c r="B6" s="49" t="s">
        <v>492</v>
      </c>
      <c r="C6" s="49"/>
    </row>
    <row r="7" spans="1:3" x14ac:dyDescent="0.25">
      <c r="A7" s="40" t="s">
        <v>493</v>
      </c>
      <c r="B7" s="49" t="s">
        <v>31</v>
      </c>
      <c r="C7" s="49"/>
    </row>
    <row r="8" spans="1:3" x14ac:dyDescent="0.25">
      <c r="A8" s="40" t="s">
        <v>140</v>
      </c>
      <c r="B8" s="49" t="s">
        <v>173</v>
      </c>
      <c r="C8" s="49"/>
    </row>
    <row r="9" spans="1:3" x14ac:dyDescent="0.25">
      <c r="A9" s="40" t="s">
        <v>141</v>
      </c>
      <c r="B9" s="49" t="s">
        <v>209</v>
      </c>
      <c r="C9" s="49"/>
    </row>
    <row r="10" spans="1:3" ht="62.5" x14ac:dyDescent="0.25">
      <c r="A10" s="40" t="s">
        <v>6</v>
      </c>
      <c r="B10" s="49" t="s">
        <v>210</v>
      </c>
      <c r="C10" s="49"/>
    </row>
    <row r="11" spans="1:3" x14ac:dyDescent="0.25">
      <c r="A11" s="40" t="s">
        <v>142</v>
      </c>
      <c r="B11" s="49" t="s">
        <v>211</v>
      </c>
      <c r="C11" s="49"/>
    </row>
    <row r="12" spans="1:3" x14ac:dyDescent="0.25">
      <c r="A12" s="40" t="s">
        <v>143</v>
      </c>
      <c r="B12" s="49" t="s">
        <v>212</v>
      </c>
      <c r="C12" s="49"/>
    </row>
    <row r="13" spans="1:3" x14ac:dyDescent="0.25">
      <c r="A13" s="40" t="s">
        <v>494</v>
      </c>
      <c r="B13" s="49">
        <v>2</v>
      </c>
      <c r="C13" s="49"/>
    </row>
    <row r="14" spans="1:3" x14ac:dyDescent="0.25">
      <c r="A14" s="40" t="s">
        <v>145</v>
      </c>
      <c r="B14" s="49">
        <v>213</v>
      </c>
      <c r="C14" s="49"/>
    </row>
    <row r="15" spans="1:3" x14ac:dyDescent="0.25">
      <c r="A15" s="40" t="s">
        <v>495</v>
      </c>
      <c r="B15" s="49" t="s">
        <v>213</v>
      </c>
      <c r="C15" s="49"/>
    </row>
    <row r="16" spans="1:3" x14ac:dyDescent="0.25">
      <c r="A16" s="40" t="s">
        <v>147</v>
      </c>
      <c r="B16" s="49" t="s">
        <v>214</v>
      </c>
      <c r="C16" s="49"/>
    </row>
    <row r="17" spans="1:3" x14ac:dyDescent="0.25">
      <c r="A17" s="41" t="s">
        <v>496</v>
      </c>
      <c r="B17" s="49"/>
      <c r="C17" s="49"/>
    </row>
    <row r="18" spans="1:3" x14ac:dyDescent="0.25">
      <c r="A18" s="40" t="s">
        <v>149</v>
      </c>
      <c r="B18" s="50">
        <v>45135</v>
      </c>
      <c r="C18" s="50"/>
    </row>
    <row r="19" spans="1:3" x14ac:dyDescent="0.25">
      <c r="A19" s="40" t="s">
        <v>150</v>
      </c>
      <c r="B19" s="50">
        <v>45015</v>
      </c>
      <c r="C19" s="50"/>
    </row>
    <row r="20" spans="1:3" x14ac:dyDescent="0.25">
      <c r="A20" s="40" t="s">
        <v>151</v>
      </c>
      <c r="B20" s="49" t="s">
        <v>160</v>
      </c>
      <c r="C20" s="49"/>
    </row>
    <row r="21" spans="1:3" x14ac:dyDescent="0.25">
      <c r="A21" s="40" t="s">
        <v>497</v>
      </c>
      <c r="B21" s="49" t="s">
        <v>68</v>
      </c>
      <c r="C21" s="49"/>
    </row>
    <row r="23" spans="1:3" x14ac:dyDescent="0.25">
      <c r="A23" s="23" t="str">
        <f>HYPERLINK("#'Factor List'!A1", "Back to Factor List")</f>
        <v>Back to Factor List</v>
      </c>
      <c r="B23" s="23" t="str">
        <f>HYPERLINK("#'Assumptions'!A1", "Assumptions")</f>
        <v>Assumptions</v>
      </c>
    </row>
    <row r="26" spans="1:3" s="59" customFormat="1" ht="39" x14ac:dyDescent="0.25">
      <c r="A26" s="58" t="s">
        <v>263</v>
      </c>
      <c r="B26" s="58" t="s">
        <v>514</v>
      </c>
      <c r="C26" s="58" t="s">
        <v>515</v>
      </c>
    </row>
    <row r="27" spans="1:3" x14ac:dyDescent="0.25">
      <c r="A27" s="43">
        <v>16</v>
      </c>
      <c r="B27" s="45">
        <v>0.93</v>
      </c>
      <c r="C27" s="45">
        <v>0.93</v>
      </c>
    </row>
    <row r="28" spans="1:3" x14ac:dyDescent="0.25">
      <c r="A28" s="43">
        <v>17</v>
      </c>
      <c r="B28" s="45">
        <v>0.93</v>
      </c>
      <c r="C28" s="45">
        <v>0.93</v>
      </c>
    </row>
    <row r="29" spans="1:3" x14ac:dyDescent="0.25">
      <c r="A29" s="43">
        <v>18</v>
      </c>
      <c r="B29" s="45">
        <v>0.93</v>
      </c>
      <c r="C29" s="45">
        <v>0.93</v>
      </c>
    </row>
    <row r="30" spans="1:3" x14ac:dyDescent="0.25">
      <c r="A30" s="43">
        <v>19</v>
      </c>
      <c r="B30" s="45">
        <v>0.93</v>
      </c>
      <c r="C30" s="45">
        <v>0.93</v>
      </c>
    </row>
    <row r="31" spans="1:3" x14ac:dyDescent="0.25">
      <c r="A31" s="43">
        <v>20</v>
      </c>
      <c r="B31" s="45">
        <v>0.9</v>
      </c>
      <c r="C31" s="45">
        <v>0.9</v>
      </c>
    </row>
    <row r="32" spans="1:3" x14ac:dyDescent="0.25">
      <c r="A32" s="43">
        <v>21</v>
      </c>
      <c r="B32" s="45">
        <v>0.84</v>
      </c>
      <c r="C32" s="45">
        <v>0.84</v>
      </c>
    </row>
    <row r="33" spans="1:3" x14ac:dyDescent="0.25">
      <c r="A33" s="43">
        <v>22</v>
      </c>
      <c r="B33" s="45">
        <v>0.79</v>
      </c>
      <c r="C33" s="45">
        <v>0.79</v>
      </c>
    </row>
    <row r="34" spans="1:3" x14ac:dyDescent="0.25">
      <c r="A34" s="43">
        <v>23</v>
      </c>
      <c r="B34" s="45">
        <v>0.75</v>
      </c>
      <c r="C34" s="45">
        <v>0.75</v>
      </c>
    </row>
    <row r="35" spans="1:3" x14ac:dyDescent="0.25">
      <c r="A35" s="43">
        <v>24</v>
      </c>
      <c r="B35" s="45">
        <v>0.71</v>
      </c>
      <c r="C35" s="45">
        <v>0.71</v>
      </c>
    </row>
    <row r="36" spans="1:3" x14ac:dyDescent="0.25">
      <c r="A36" s="43">
        <v>25</v>
      </c>
      <c r="B36" s="45">
        <v>0.67</v>
      </c>
      <c r="C36" s="45">
        <v>0.67</v>
      </c>
    </row>
    <row r="37" spans="1:3" x14ac:dyDescent="0.25">
      <c r="A37" s="43">
        <v>26</v>
      </c>
      <c r="B37" s="45">
        <v>0.64</v>
      </c>
      <c r="C37" s="45">
        <v>0.64</v>
      </c>
    </row>
    <row r="38" spans="1:3" x14ac:dyDescent="0.25">
      <c r="A38" s="43">
        <v>27</v>
      </c>
      <c r="B38" s="45">
        <v>0.61</v>
      </c>
      <c r="C38" s="45">
        <v>0.61</v>
      </c>
    </row>
    <row r="39" spans="1:3" x14ac:dyDescent="0.25">
      <c r="A39" s="43">
        <v>28</v>
      </c>
      <c r="B39" s="45">
        <v>0.57999999999999996</v>
      </c>
      <c r="C39" s="45">
        <v>0.57999999999999996</v>
      </c>
    </row>
    <row r="40" spans="1:3" x14ac:dyDescent="0.25">
      <c r="A40" s="43">
        <v>29</v>
      </c>
      <c r="B40" s="45">
        <v>0.55000000000000004</v>
      </c>
      <c r="C40" s="45">
        <v>0.55000000000000004</v>
      </c>
    </row>
    <row r="41" spans="1:3" x14ac:dyDescent="0.25">
      <c r="A41" s="43">
        <v>30</v>
      </c>
      <c r="B41" s="45">
        <v>0.53</v>
      </c>
      <c r="C41" s="45">
        <v>0.53</v>
      </c>
    </row>
    <row r="42" spans="1:3" x14ac:dyDescent="0.25">
      <c r="A42" s="43">
        <v>31</v>
      </c>
      <c r="B42" s="45">
        <v>0.51</v>
      </c>
      <c r="C42" s="45">
        <v>0.51</v>
      </c>
    </row>
    <row r="43" spans="1:3" x14ac:dyDescent="0.25">
      <c r="A43" s="43">
        <v>32</v>
      </c>
      <c r="B43" s="45">
        <v>0.49</v>
      </c>
      <c r="C43" s="45">
        <v>0.49</v>
      </c>
    </row>
    <row r="44" spans="1:3" x14ac:dyDescent="0.25">
      <c r="A44" s="43">
        <v>33</v>
      </c>
      <c r="B44" s="45">
        <v>0.48</v>
      </c>
      <c r="C44" s="45">
        <v>0.48</v>
      </c>
    </row>
    <row r="45" spans="1:3" x14ac:dyDescent="0.25">
      <c r="A45" s="43">
        <v>34</v>
      </c>
      <c r="B45" s="45">
        <v>0.46</v>
      </c>
      <c r="C45" s="45">
        <v>0.46</v>
      </c>
    </row>
    <row r="46" spans="1:3" x14ac:dyDescent="0.25">
      <c r="A46" s="43">
        <v>35</v>
      </c>
      <c r="B46" s="45">
        <v>0.45</v>
      </c>
      <c r="C46" s="45">
        <v>0.45</v>
      </c>
    </row>
    <row r="47" spans="1:3" x14ac:dyDescent="0.25">
      <c r="A47" s="43">
        <v>36</v>
      </c>
      <c r="B47" s="45">
        <v>0.44</v>
      </c>
      <c r="C47" s="45">
        <v>0.44</v>
      </c>
    </row>
    <row r="48" spans="1:3" x14ac:dyDescent="0.25">
      <c r="A48" s="43">
        <v>37</v>
      </c>
      <c r="B48" s="45">
        <v>0.43</v>
      </c>
      <c r="C48" s="45">
        <v>0.43</v>
      </c>
    </row>
    <row r="49" spans="1:3" x14ac:dyDescent="0.25">
      <c r="A49" s="43">
        <v>38</v>
      </c>
      <c r="B49" s="45">
        <v>0.42</v>
      </c>
      <c r="C49" s="45">
        <v>0.42</v>
      </c>
    </row>
    <row r="50" spans="1:3" x14ac:dyDescent="0.25">
      <c r="A50" s="43">
        <v>39</v>
      </c>
      <c r="B50" s="45">
        <v>0.41</v>
      </c>
      <c r="C50" s="45">
        <v>0.41</v>
      </c>
    </row>
    <row r="51" spans="1:3" x14ac:dyDescent="0.25">
      <c r="A51" s="43">
        <v>40</v>
      </c>
      <c r="B51" s="45">
        <v>0.4</v>
      </c>
      <c r="C51" s="45">
        <v>0.4</v>
      </c>
    </row>
    <row r="52" spans="1:3" x14ac:dyDescent="0.25">
      <c r="A52" s="43">
        <v>41</v>
      </c>
      <c r="B52" s="45">
        <v>0.4</v>
      </c>
      <c r="C52" s="45">
        <v>0.4</v>
      </c>
    </row>
    <row r="53" spans="1:3" x14ac:dyDescent="0.25">
      <c r="A53" s="43">
        <v>42</v>
      </c>
      <c r="B53" s="45">
        <v>0.39</v>
      </c>
      <c r="C53" s="45">
        <v>0.39</v>
      </c>
    </row>
    <row r="54" spans="1:3" x14ac:dyDescent="0.25">
      <c r="A54" s="43">
        <v>43</v>
      </c>
      <c r="B54" s="45">
        <v>0.39</v>
      </c>
      <c r="C54" s="45">
        <v>0.39</v>
      </c>
    </row>
    <row r="55" spans="1:3" x14ac:dyDescent="0.25">
      <c r="A55" s="43">
        <v>44</v>
      </c>
      <c r="B55" s="45">
        <v>0.38</v>
      </c>
      <c r="C55" s="45">
        <v>0.38</v>
      </c>
    </row>
    <row r="56" spans="1:3" x14ac:dyDescent="0.25">
      <c r="A56" s="43">
        <v>45</v>
      </c>
      <c r="B56" s="45">
        <v>0.38</v>
      </c>
      <c r="C56" s="45">
        <v>0.38</v>
      </c>
    </row>
    <row r="57" spans="1:3" x14ac:dyDescent="0.25">
      <c r="A57" s="43">
        <v>46</v>
      </c>
      <c r="B57" s="45">
        <v>0.37</v>
      </c>
      <c r="C57" s="45">
        <v>0.37</v>
      </c>
    </row>
    <row r="58" spans="1:3" x14ac:dyDescent="0.25">
      <c r="A58" s="43">
        <v>47</v>
      </c>
      <c r="B58" s="45">
        <v>0.37</v>
      </c>
      <c r="C58" s="45">
        <v>0.37</v>
      </c>
    </row>
    <row r="59" spans="1:3" x14ac:dyDescent="0.25">
      <c r="A59" s="43">
        <v>48</v>
      </c>
      <c r="B59" s="45">
        <v>0.36</v>
      </c>
      <c r="C59" s="45">
        <v>0.36</v>
      </c>
    </row>
    <row r="60" spans="1:3" x14ac:dyDescent="0.25">
      <c r="A60" s="43">
        <v>49</v>
      </c>
      <c r="B60" s="45">
        <v>0.36</v>
      </c>
      <c r="C60" s="45">
        <v>0.36</v>
      </c>
    </row>
    <row r="61" spans="1:3" x14ac:dyDescent="0.25">
      <c r="A61" s="43">
        <v>50</v>
      </c>
      <c r="B61" s="45">
        <v>0.36</v>
      </c>
      <c r="C61" s="45">
        <v>0.36</v>
      </c>
    </row>
    <row r="62" spans="1:3" x14ac:dyDescent="0.25">
      <c r="A62" s="43">
        <v>51</v>
      </c>
      <c r="B62" s="45">
        <v>0.36</v>
      </c>
      <c r="C62" s="45">
        <v>0.36</v>
      </c>
    </row>
    <row r="63" spans="1:3" x14ac:dyDescent="0.25">
      <c r="A63" s="43">
        <v>52</v>
      </c>
      <c r="B63" s="45">
        <v>0.35</v>
      </c>
      <c r="C63" s="45">
        <v>0.35</v>
      </c>
    </row>
    <row r="64" spans="1:3" x14ac:dyDescent="0.25">
      <c r="A64" s="43">
        <v>53</v>
      </c>
      <c r="B64" s="45">
        <v>0.35</v>
      </c>
      <c r="C64" s="45">
        <v>0.35</v>
      </c>
    </row>
    <row r="65" spans="1:3" x14ac:dyDescent="0.25">
      <c r="A65" s="43">
        <v>54</v>
      </c>
      <c r="B65" s="45">
        <v>0.35</v>
      </c>
      <c r="C65" s="45">
        <v>0.35</v>
      </c>
    </row>
    <row r="66" spans="1:3" x14ac:dyDescent="0.25">
      <c r="A66" s="43">
        <v>55</v>
      </c>
      <c r="B66" s="45">
        <v>0.34</v>
      </c>
      <c r="C66" s="45">
        <v>0.34</v>
      </c>
    </row>
    <row r="67" spans="1:3" x14ac:dyDescent="0.25">
      <c r="A67" s="43">
        <v>56</v>
      </c>
      <c r="B67" s="45">
        <v>0.34</v>
      </c>
      <c r="C67" s="45">
        <v>0.34</v>
      </c>
    </row>
    <row r="68" spans="1:3" x14ac:dyDescent="0.25">
      <c r="A68" s="43">
        <v>57</v>
      </c>
      <c r="B68" s="45">
        <v>0.34</v>
      </c>
      <c r="C68" s="45">
        <v>0.34</v>
      </c>
    </row>
    <row r="69" spans="1:3" x14ac:dyDescent="0.25">
      <c r="A69" s="43">
        <v>58</v>
      </c>
      <c r="B69" s="45">
        <v>0.34</v>
      </c>
      <c r="C69" s="45">
        <v>0.34</v>
      </c>
    </row>
    <row r="70" spans="1:3" x14ac:dyDescent="0.25">
      <c r="A70" s="43">
        <v>59</v>
      </c>
      <c r="B70" s="45">
        <v>0.34</v>
      </c>
      <c r="C70" s="45">
        <v>0.34</v>
      </c>
    </row>
    <row r="71" spans="1:3" x14ac:dyDescent="0.25">
      <c r="A71" s="43">
        <v>60</v>
      </c>
      <c r="B71" s="45">
        <v>0.34</v>
      </c>
      <c r="C71" s="45"/>
    </row>
    <row r="72" spans="1:3" x14ac:dyDescent="0.25">
      <c r="A72" s="43">
        <v>61</v>
      </c>
      <c r="B72" s="45">
        <v>0.33</v>
      </c>
      <c r="C72" s="45"/>
    </row>
    <row r="73" spans="1:3" x14ac:dyDescent="0.25">
      <c r="A73" s="43">
        <v>62</v>
      </c>
      <c r="B73" s="45">
        <v>0.33</v>
      </c>
      <c r="C73" s="45"/>
    </row>
    <row r="74" spans="1:3" x14ac:dyDescent="0.25">
      <c r="A74" s="43">
        <v>63</v>
      </c>
      <c r="B74" s="45">
        <v>0.33</v>
      </c>
      <c r="C74" s="45"/>
    </row>
    <row r="75" spans="1:3" x14ac:dyDescent="0.25">
      <c r="A75" s="43">
        <v>64</v>
      </c>
      <c r="B75" s="45">
        <v>0.33</v>
      </c>
      <c r="C75" s="45"/>
    </row>
  </sheetData>
  <sheetProtection algorithmName="SHA-512" hashValue="KF1P6HICrUzOOpdNmiwd0/IgKrCkG053V5F2z829ecXLJUrIrLJGWQvA96B8HLSZdM9c8ZxUWPJ4zouNRtf0Xg==" saltValue="jYj/mdcv0cP3dfLkKOEZDQ==" spinCount="100000" sheet="1" objects="1" scenarios="1"/>
  <conditionalFormatting sqref="A6:A21">
    <cfRule type="expression" dxfId="907" priority="1" stopIfTrue="1">
      <formula>MOD(ROW(),2)=0</formula>
    </cfRule>
    <cfRule type="expression" dxfId="906" priority="2" stopIfTrue="1">
      <formula>MOD(ROW(),2)&lt;&gt;0</formula>
    </cfRule>
  </conditionalFormatting>
  <conditionalFormatting sqref="B6:C21">
    <cfRule type="expression" dxfId="905" priority="3" stopIfTrue="1">
      <formula>MOD(ROW(),2)=0</formula>
    </cfRule>
    <cfRule type="expression" dxfId="904" priority="4" stopIfTrue="1">
      <formula>MOD(ROW(),2)&lt;&gt;0</formula>
    </cfRule>
  </conditionalFormatting>
  <conditionalFormatting sqref="A26:A75">
    <cfRule type="expression" dxfId="903" priority="5" stopIfTrue="1">
      <formula>MOD(ROW(),2)=0</formula>
    </cfRule>
    <cfRule type="expression" dxfId="902" priority="6" stopIfTrue="1">
      <formula>MOD(ROW(),2)&lt;&gt;0</formula>
    </cfRule>
  </conditionalFormatting>
  <conditionalFormatting sqref="B26:C75">
    <cfRule type="expression" dxfId="901" priority="7" stopIfTrue="1">
      <formula>MOD(ROW(),2)=0</formula>
    </cfRule>
    <cfRule type="expression" dxfId="900" priority="8" stopIfTrue="1">
      <formula>MOD(ROW(),2)&lt;&gt;0</formula>
    </cfRule>
  </conditionalFormatting>
  <pageMargins left="0.7" right="0.7" top="0.75" bottom="0.75" header="0.3" footer="0.3"/>
  <tableParts count="1">
    <tablePart r:id="rId1"/>
  </tablePart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18068E-B896-4F1C-9EF4-D716BBDB4B95}">
  <sheetPr codeName="Sheet23"/>
  <dimension ref="A1:B31"/>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NHS_EW - Consolidated Factor Spreadsheet</v>
      </c>
    </row>
    <row r="3" spans="1:2" s="1" customFormat="1" ht="15.5" x14ac:dyDescent="0.35">
      <c r="A3" s="30" t="s">
        <v>2</v>
      </c>
      <c r="B3" s="3" t="str">
        <f>TABLE_FACTOR_TYPE_1 &amp; " - x-" &amp; TABLE_SERIES_NUMBER_1</f>
        <v>TV In (non-club) - x-214</v>
      </c>
    </row>
    <row r="6" spans="1:2" x14ac:dyDescent="0.25">
      <c r="A6" s="40" t="s">
        <v>491</v>
      </c>
      <c r="B6" s="49" t="s">
        <v>492</v>
      </c>
    </row>
    <row r="7" spans="1:2" x14ac:dyDescent="0.25">
      <c r="A7" s="40" t="s">
        <v>493</v>
      </c>
      <c r="B7" s="49" t="s">
        <v>31</v>
      </c>
    </row>
    <row r="8" spans="1:2" x14ac:dyDescent="0.25">
      <c r="A8" s="40" t="s">
        <v>140</v>
      </c>
      <c r="B8" s="49" t="s">
        <v>173</v>
      </c>
    </row>
    <row r="9" spans="1:2" x14ac:dyDescent="0.25">
      <c r="A9" s="40" t="s">
        <v>141</v>
      </c>
      <c r="B9" s="49" t="s">
        <v>209</v>
      </c>
    </row>
    <row r="10" spans="1:2" ht="75" x14ac:dyDescent="0.25">
      <c r="A10" s="40" t="s">
        <v>6</v>
      </c>
      <c r="B10" s="49" t="s">
        <v>215</v>
      </c>
    </row>
    <row r="11" spans="1:2" x14ac:dyDescent="0.25">
      <c r="A11" s="40" t="s">
        <v>142</v>
      </c>
      <c r="B11" s="49" t="s">
        <v>180</v>
      </c>
    </row>
    <row r="12" spans="1:2" ht="25" x14ac:dyDescent="0.25">
      <c r="A12" s="40" t="s">
        <v>143</v>
      </c>
      <c r="B12" s="49" t="s">
        <v>212</v>
      </c>
    </row>
    <row r="13" spans="1:2" x14ac:dyDescent="0.25">
      <c r="A13" s="40" t="s">
        <v>494</v>
      </c>
      <c r="B13" s="49">
        <v>2</v>
      </c>
    </row>
    <row r="14" spans="1:2" x14ac:dyDescent="0.25">
      <c r="A14" s="40" t="s">
        <v>145</v>
      </c>
      <c r="B14" s="49">
        <v>214</v>
      </c>
    </row>
    <row r="15" spans="1:2" x14ac:dyDescent="0.25">
      <c r="A15" s="40" t="s">
        <v>495</v>
      </c>
      <c r="B15" s="49" t="s">
        <v>216</v>
      </c>
    </row>
    <row r="16" spans="1:2" x14ac:dyDescent="0.25">
      <c r="A16" s="40" t="s">
        <v>147</v>
      </c>
      <c r="B16" s="49" t="s">
        <v>217</v>
      </c>
    </row>
    <row r="17" spans="1:2" x14ac:dyDescent="0.25">
      <c r="A17" s="41" t="s">
        <v>496</v>
      </c>
      <c r="B17" s="49"/>
    </row>
    <row r="18" spans="1:2" x14ac:dyDescent="0.25">
      <c r="A18" s="40" t="s">
        <v>149</v>
      </c>
      <c r="B18" s="50">
        <v>45135</v>
      </c>
    </row>
    <row r="19" spans="1:2" x14ac:dyDescent="0.25">
      <c r="A19" s="40" t="s">
        <v>150</v>
      </c>
      <c r="B19" s="50">
        <v>45015</v>
      </c>
    </row>
    <row r="20" spans="1:2" x14ac:dyDescent="0.25">
      <c r="A20" s="40" t="s">
        <v>151</v>
      </c>
      <c r="B20" s="49" t="s">
        <v>160</v>
      </c>
    </row>
    <row r="21" spans="1:2" x14ac:dyDescent="0.25">
      <c r="A21" s="40" t="s">
        <v>497</v>
      </c>
      <c r="B21" s="49" t="s">
        <v>68</v>
      </c>
    </row>
    <row r="23" spans="1:2" x14ac:dyDescent="0.25">
      <c r="A23" s="23" t="str">
        <f>HYPERLINK("#'Factor List'!A1", "Back to Factor List")</f>
        <v>Back to Factor List</v>
      </c>
      <c r="B23" s="23" t="str">
        <f>HYPERLINK("#'Assumptions'!A1", "Assumptions")</f>
        <v>Assumptions</v>
      </c>
    </row>
    <row r="26" spans="1:2" s="59" customFormat="1" ht="13" x14ac:dyDescent="0.25">
      <c r="A26" s="58" t="s">
        <v>263</v>
      </c>
      <c r="B26" s="58" t="s">
        <v>516</v>
      </c>
    </row>
    <row r="27" spans="1:2" x14ac:dyDescent="0.25">
      <c r="A27" s="43">
        <v>60</v>
      </c>
      <c r="B27" s="45">
        <v>0.34</v>
      </c>
    </row>
    <row r="28" spans="1:2" x14ac:dyDescent="0.25">
      <c r="A28" s="43">
        <v>61</v>
      </c>
      <c r="B28" s="45">
        <v>0.33</v>
      </c>
    </row>
    <row r="29" spans="1:2" x14ac:dyDescent="0.25">
      <c r="A29" s="43">
        <v>62</v>
      </c>
      <c r="B29" s="45">
        <v>0.33</v>
      </c>
    </row>
    <row r="30" spans="1:2" x14ac:dyDescent="0.25">
      <c r="A30" s="43">
        <v>63</v>
      </c>
      <c r="B30" s="45">
        <v>0.33</v>
      </c>
    </row>
    <row r="31" spans="1:2" x14ac:dyDescent="0.25">
      <c r="A31" s="43">
        <v>64</v>
      </c>
      <c r="B31" s="45">
        <v>0.33</v>
      </c>
    </row>
  </sheetData>
  <sheetProtection algorithmName="SHA-512" hashValue="G9DY8d8aQ+3+ltCYXCLFvINEtAuOWm1GzU1oJpSa+oGDynxsUWatUG7sl2sXHwCqeu+olWPIDp27gARYfdqdgw==" saltValue="0GI1eTF5ZSJrn3NitdWekQ==" spinCount="100000" sheet="1" objects="1" scenarios="1"/>
  <conditionalFormatting sqref="A6:A21">
    <cfRule type="expression" dxfId="897" priority="1" stopIfTrue="1">
      <formula>MOD(ROW(),2)=0</formula>
    </cfRule>
    <cfRule type="expression" dxfId="896" priority="2" stopIfTrue="1">
      <formula>MOD(ROW(),2)&lt;&gt;0</formula>
    </cfRule>
  </conditionalFormatting>
  <conditionalFormatting sqref="B6:B21">
    <cfRule type="expression" dxfId="895" priority="3" stopIfTrue="1">
      <formula>MOD(ROW(),2)=0</formula>
    </cfRule>
    <cfRule type="expression" dxfId="894" priority="4" stopIfTrue="1">
      <formula>MOD(ROW(),2)&lt;&gt;0</formula>
    </cfRule>
  </conditionalFormatting>
  <conditionalFormatting sqref="A26:A31">
    <cfRule type="expression" dxfId="893" priority="5" stopIfTrue="1">
      <formula>MOD(ROW(),2)=0</formula>
    </cfRule>
    <cfRule type="expression" dxfId="892" priority="6" stopIfTrue="1">
      <formula>MOD(ROW(),2)&lt;&gt;0</formula>
    </cfRule>
  </conditionalFormatting>
  <conditionalFormatting sqref="B26:B31">
    <cfRule type="expression" dxfId="891" priority="7" stopIfTrue="1">
      <formula>MOD(ROW(),2)=0</formula>
    </cfRule>
    <cfRule type="expression" dxfId="890" priority="8" stopIfTrue="1">
      <formula>MOD(ROW(),2)&lt;&gt;0</formula>
    </cfRule>
  </conditionalFormatting>
  <pageMargins left="0.7" right="0.7" top="0.75" bottom="0.75" header="0.3" footer="0.3"/>
  <tableParts count="1">
    <tablePart r:id="rId1"/>
  </tablePart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EC89E9-CD32-4DBE-B818-CCDFAEB79D22}">
  <sheetPr codeName="Sheet24"/>
  <dimension ref="A1:B78"/>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NHS_EW - Consolidated Factor Spreadsheet</v>
      </c>
    </row>
    <row r="3" spans="1:2" s="1" customFormat="1" ht="15.5" x14ac:dyDescent="0.35">
      <c r="A3" s="30" t="s">
        <v>2</v>
      </c>
      <c r="B3" s="3" t="str">
        <f>TABLE_FACTOR_TYPE_1 &amp; " - x-" &amp; TABLE_SERIES_NUMBER_1</f>
        <v>TV In (non-club) - x-215</v>
      </c>
    </row>
    <row r="6" spans="1:2" x14ac:dyDescent="0.25">
      <c r="A6" s="40" t="s">
        <v>491</v>
      </c>
      <c r="B6" s="49" t="s">
        <v>492</v>
      </c>
    </row>
    <row r="7" spans="1:2" x14ac:dyDescent="0.25">
      <c r="A7" s="40" t="s">
        <v>493</v>
      </c>
      <c r="B7" s="49" t="s">
        <v>31</v>
      </c>
    </row>
    <row r="8" spans="1:2" x14ac:dyDescent="0.25">
      <c r="A8" s="40" t="s">
        <v>140</v>
      </c>
      <c r="B8" s="49" t="s">
        <v>153</v>
      </c>
    </row>
    <row r="9" spans="1:2" x14ac:dyDescent="0.25">
      <c r="A9" s="40" t="s">
        <v>141</v>
      </c>
      <c r="B9" s="49" t="s">
        <v>209</v>
      </c>
    </row>
    <row r="10" spans="1:2" ht="25" x14ac:dyDescent="0.25">
      <c r="A10" s="40" t="s">
        <v>6</v>
      </c>
      <c r="B10" s="49" t="s">
        <v>218</v>
      </c>
    </row>
    <row r="11" spans="1:2" x14ac:dyDescent="0.25">
      <c r="A11" s="40" t="s">
        <v>142</v>
      </c>
      <c r="B11" s="49" t="s">
        <v>205</v>
      </c>
    </row>
    <row r="12" spans="1:2" ht="25" x14ac:dyDescent="0.25">
      <c r="A12" s="40" t="s">
        <v>143</v>
      </c>
      <c r="B12" s="49" t="s">
        <v>212</v>
      </c>
    </row>
    <row r="13" spans="1:2" x14ac:dyDescent="0.25">
      <c r="A13" s="40" t="s">
        <v>494</v>
      </c>
      <c r="B13" s="49">
        <v>0</v>
      </c>
    </row>
    <row r="14" spans="1:2" x14ac:dyDescent="0.25">
      <c r="A14" s="40" t="s">
        <v>145</v>
      </c>
      <c r="B14" s="49">
        <v>215</v>
      </c>
    </row>
    <row r="15" spans="1:2" x14ac:dyDescent="0.25">
      <c r="A15" s="40" t="s">
        <v>495</v>
      </c>
      <c r="B15" s="49" t="s">
        <v>219</v>
      </c>
    </row>
    <row r="16" spans="1:2" x14ac:dyDescent="0.25">
      <c r="A16" s="40" t="s">
        <v>147</v>
      </c>
      <c r="B16" s="49" t="s">
        <v>220</v>
      </c>
    </row>
    <row r="17" spans="1:2" x14ac:dyDescent="0.25">
      <c r="A17" s="41" t="s">
        <v>496</v>
      </c>
      <c r="B17" s="49"/>
    </row>
    <row r="18" spans="1:2" x14ac:dyDescent="0.25">
      <c r="A18" s="40" t="s">
        <v>149</v>
      </c>
      <c r="B18" s="50">
        <v>45107</v>
      </c>
    </row>
    <row r="19" spans="1:2" x14ac:dyDescent="0.25">
      <c r="A19" s="40" t="s">
        <v>150</v>
      </c>
      <c r="B19" s="50">
        <v>45015</v>
      </c>
    </row>
    <row r="20" spans="1:2" x14ac:dyDescent="0.25">
      <c r="A20" s="40" t="s">
        <v>151</v>
      </c>
      <c r="B20" s="49" t="s">
        <v>160</v>
      </c>
    </row>
    <row r="21" spans="1:2" x14ac:dyDescent="0.25">
      <c r="A21" s="40" t="s">
        <v>497</v>
      </c>
      <c r="B21" s="49" t="s">
        <v>68</v>
      </c>
    </row>
    <row r="23" spans="1:2" x14ac:dyDescent="0.25">
      <c r="A23" s="23" t="str">
        <f>HYPERLINK("#'Factor List'!A1", "Back to Factor List")</f>
        <v>Back to Factor List</v>
      </c>
      <c r="B23" s="23" t="str">
        <f>HYPERLINK("#'Assumptions'!A1", "Assumptions")</f>
        <v>Assumptions</v>
      </c>
    </row>
    <row r="26" spans="1:2" s="59" customFormat="1" ht="13" x14ac:dyDescent="0.25">
      <c r="A26" s="58" t="s">
        <v>263</v>
      </c>
      <c r="B26" s="58" t="s">
        <v>220</v>
      </c>
    </row>
    <row r="27" spans="1:2" x14ac:dyDescent="0.25">
      <c r="A27" s="43">
        <v>17</v>
      </c>
      <c r="B27" s="45">
        <v>17.91</v>
      </c>
    </row>
    <row r="28" spans="1:2" x14ac:dyDescent="0.25">
      <c r="A28" s="43">
        <v>18</v>
      </c>
      <c r="B28" s="45">
        <v>17.940000000000001</v>
      </c>
    </row>
    <row r="29" spans="1:2" x14ac:dyDescent="0.25">
      <c r="A29" s="43">
        <v>19</v>
      </c>
      <c r="B29" s="45">
        <v>17.95</v>
      </c>
    </row>
    <row r="30" spans="1:2" x14ac:dyDescent="0.25">
      <c r="A30" s="43">
        <v>20</v>
      </c>
      <c r="B30" s="45">
        <v>17.95</v>
      </c>
    </row>
    <row r="31" spans="1:2" x14ac:dyDescent="0.25">
      <c r="A31" s="43">
        <v>21</v>
      </c>
      <c r="B31" s="45">
        <v>17.95</v>
      </c>
    </row>
    <row r="32" spans="1:2" x14ac:dyDescent="0.25">
      <c r="A32" s="43">
        <v>22</v>
      </c>
      <c r="B32" s="45">
        <v>17.95</v>
      </c>
    </row>
    <row r="33" spans="1:2" x14ac:dyDescent="0.25">
      <c r="A33" s="43">
        <v>23</v>
      </c>
      <c r="B33" s="45">
        <v>17.95</v>
      </c>
    </row>
    <row r="34" spans="1:2" x14ac:dyDescent="0.25">
      <c r="A34" s="43">
        <v>24</v>
      </c>
      <c r="B34" s="45">
        <v>17.940000000000001</v>
      </c>
    </row>
    <row r="35" spans="1:2" x14ac:dyDescent="0.25">
      <c r="A35" s="43">
        <v>25</v>
      </c>
      <c r="B35" s="45">
        <v>17.940000000000001</v>
      </c>
    </row>
    <row r="36" spans="1:2" x14ac:dyDescent="0.25">
      <c r="A36" s="43">
        <v>26</v>
      </c>
      <c r="B36" s="45">
        <v>17.940000000000001</v>
      </c>
    </row>
    <row r="37" spans="1:2" x14ac:dyDescent="0.25">
      <c r="A37" s="43">
        <v>27</v>
      </c>
      <c r="B37" s="45">
        <v>17.940000000000001</v>
      </c>
    </row>
    <row r="38" spans="1:2" x14ac:dyDescent="0.25">
      <c r="A38" s="43">
        <v>28</v>
      </c>
      <c r="B38" s="45">
        <v>17.93</v>
      </c>
    </row>
    <row r="39" spans="1:2" x14ac:dyDescent="0.25">
      <c r="A39" s="43">
        <v>29</v>
      </c>
      <c r="B39" s="45">
        <v>17.93</v>
      </c>
    </row>
    <row r="40" spans="1:2" x14ac:dyDescent="0.25">
      <c r="A40" s="43">
        <v>30</v>
      </c>
      <c r="B40" s="45">
        <v>17.920000000000002</v>
      </c>
    </row>
    <row r="41" spans="1:2" x14ac:dyDescent="0.25">
      <c r="A41" s="43">
        <v>31</v>
      </c>
      <c r="B41" s="45">
        <v>17.920000000000002</v>
      </c>
    </row>
    <row r="42" spans="1:2" x14ac:dyDescent="0.25">
      <c r="A42" s="43">
        <v>32</v>
      </c>
      <c r="B42" s="45">
        <v>17.91</v>
      </c>
    </row>
    <row r="43" spans="1:2" x14ac:dyDescent="0.25">
      <c r="A43" s="43">
        <v>33</v>
      </c>
      <c r="B43" s="45">
        <v>17.91</v>
      </c>
    </row>
    <row r="44" spans="1:2" x14ac:dyDescent="0.25">
      <c r="A44" s="43">
        <v>34</v>
      </c>
      <c r="B44" s="45">
        <v>17.899999999999999</v>
      </c>
    </row>
    <row r="45" spans="1:2" x14ac:dyDescent="0.25">
      <c r="A45" s="43">
        <v>35</v>
      </c>
      <c r="B45" s="45">
        <v>17.899999999999999</v>
      </c>
    </row>
    <row r="46" spans="1:2" x14ac:dyDescent="0.25">
      <c r="A46" s="43">
        <v>36</v>
      </c>
      <c r="B46" s="45">
        <v>17.89</v>
      </c>
    </row>
    <row r="47" spans="1:2" x14ac:dyDescent="0.25">
      <c r="A47" s="43">
        <v>37</v>
      </c>
      <c r="B47" s="45">
        <v>17.88</v>
      </c>
    </row>
    <row r="48" spans="1:2" x14ac:dyDescent="0.25">
      <c r="A48" s="43">
        <v>38</v>
      </c>
      <c r="B48" s="45">
        <v>17.88</v>
      </c>
    </row>
    <row r="49" spans="1:2" x14ac:dyDescent="0.25">
      <c r="A49" s="43">
        <v>39</v>
      </c>
      <c r="B49" s="45">
        <v>17.87</v>
      </c>
    </row>
    <row r="50" spans="1:2" x14ac:dyDescent="0.25">
      <c r="A50" s="43">
        <v>40</v>
      </c>
      <c r="B50" s="45">
        <v>17.86</v>
      </c>
    </row>
    <row r="51" spans="1:2" x14ac:dyDescent="0.25">
      <c r="A51" s="43">
        <v>41</v>
      </c>
      <c r="B51" s="45">
        <v>17.850000000000001</v>
      </c>
    </row>
    <row r="52" spans="1:2" x14ac:dyDescent="0.25">
      <c r="A52" s="43">
        <v>42</v>
      </c>
      <c r="B52" s="45">
        <v>17.850000000000001</v>
      </c>
    </row>
    <row r="53" spans="1:2" x14ac:dyDescent="0.25">
      <c r="A53" s="43">
        <v>43</v>
      </c>
      <c r="B53" s="45">
        <v>17.84</v>
      </c>
    </row>
    <row r="54" spans="1:2" x14ac:dyDescent="0.25">
      <c r="A54" s="43">
        <v>44</v>
      </c>
      <c r="B54" s="45">
        <v>17.829999999999998</v>
      </c>
    </row>
    <row r="55" spans="1:2" x14ac:dyDescent="0.25">
      <c r="A55" s="43">
        <v>45</v>
      </c>
      <c r="B55" s="45">
        <v>17.82</v>
      </c>
    </row>
    <row r="56" spans="1:2" x14ac:dyDescent="0.25">
      <c r="A56" s="43">
        <v>46</v>
      </c>
      <c r="B56" s="45">
        <v>17.97</v>
      </c>
    </row>
    <row r="57" spans="1:2" x14ac:dyDescent="0.25">
      <c r="A57" s="43">
        <v>47</v>
      </c>
      <c r="B57" s="45">
        <v>18.11</v>
      </c>
    </row>
    <row r="58" spans="1:2" x14ac:dyDescent="0.25">
      <c r="A58" s="43">
        <v>48</v>
      </c>
      <c r="B58" s="45">
        <v>18.260000000000002</v>
      </c>
    </row>
    <row r="59" spans="1:2" x14ac:dyDescent="0.25">
      <c r="A59" s="43">
        <v>49</v>
      </c>
      <c r="B59" s="45">
        <v>18.399999999999999</v>
      </c>
    </row>
    <row r="60" spans="1:2" x14ac:dyDescent="0.25">
      <c r="A60" s="43">
        <v>50</v>
      </c>
      <c r="B60" s="45">
        <v>18.399999999999999</v>
      </c>
    </row>
    <row r="61" spans="1:2" x14ac:dyDescent="0.25">
      <c r="A61" s="43">
        <v>51</v>
      </c>
      <c r="B61" s="45">
        <v>18.399999999999999</v>
      </c>
    </row>
    <row r="62" spans="1:2" x14ac:dyDescent="0.25">
      <c r="A62" s="43">
        <v>52</v>
      </c>
      <c r="B62" s="45">
        <v>18.39</v>
      </c>
    </row>
    <row r="63" spans="1:2" x14ac:dyDescent="0.25">
      <c r="A63" s="43">
        <v>53</v>
      </c>
      <c r="B63" s="45">
        <v>18.39</v>
      </c>
    </row>
    <row r="64" spans="1:2" x14ac:dyDescent="0.25">
      <c r="A64" s="43">
        <v>54</v>
      </c>
      <c r="B64" s="45">
        <v>18.38</v>
      </c>
    </row>
    <row r="65" spans="1:2" x14ac:dyDescent="0.25">
      <c r="A65" s="43">
        <v>55</v>
      </c>
      <c r="B65" s="45">
        <v>18.38</v>
      </c>
    </row>
    <row r="66" spans="1:2" x14ac:dyDescent="0.25">
      <c r="A66" s="43">
        <v>56</v>
      </c>
      <c r="B66" s="45">
        <v>18.38</v>
      </c>
    </row>
    <row r="67" spans="1:2" x14ac:dyDescent="0.25">
      <c r="A67" s="43">
        <v>57</v>
      </c>
      <c r="B67" s="45">
        <v>18.38</v>
      </c>
    </row>
    <row r="68" spans="1:2" x14ac:dyDescent="0.25">
      <c r="A68" s="43">
        <v>58</v>
      </c>
      <c r="B68" s="45">
        <v>18.38</v>
      </c>
    </row>
    <row r="69" spans="1:2" x14ac:dyDescent="0.25">
      <c r="A69" s="43">
        <v>59</v>
      </c>
      <c r="B69" s="45">
        <v>18.39</v>
      </c>
    </row>
    <row r="70" spans="1:2" x14ac:dyDescent="0.25">
      <c r="A70" s="43">
        <v>60</v>
      </c>
      <c r="B70" s="45">
        <v>18.399999999999999</v>
      </c>
    </row>
    <row r="71" spans="1:2" x14ac:dyDescent="0.25">
      <c r="A71" s="43">
        <v>61</v>
      </c>
      <c r="B71" s="45">
        <v>18.420000000000002</v>
      </c>
    </row>
    <row r="72" spans="1:2" x14ac:dyDescent="0.25">
      <c r="A72" s="43">
        <v>62</v>
      </c>
      <c r="B72" s="45">
        <v>18.440000000000001</v>
      </c>
    </row>
    <row r="73" spans="1:2" x14ac:dyDescent="0.25">
      <c r="A73" s="43">
        <v>63</v>
      </c>
      <c r="B73" s="45">
        <v>18.64</v>
      </c>
    </row>
    <row r="74" spans="1:2" x14ac:dyDescent="0.25">
      <c r="A74" s="43">
        <v>64</v>
      </c>
      <c r="B74" s="45">
        <v>18.86</v>
      </c>
    </row>
    <row r="75" spans="1:2" x14ac:dyDescent="0.25">
      <c r="A75" s="43">
        <v>65</v>
      </c>
      <c r="B75" s="45">
        <v>19.079999999999998</v>
      </c>
    </row>
    <row r="76" spans="1:2" x14ac:dyDescent="0.25">
      <c r="A76" s="43">
        <v>66</v>
      </c>
      <c r="B76" s="45">
        <v>18.97</v>
      </c>
    </row>
    <row r="77" spans="1:2" x14ac:dyDescent="0.25">
      <c r="A77" s="43">
        <v>67</v>
      </c>
      <c r="B77" s="45">
        <v>18.32</v>
      </c>
    </row>
    <row r="78" spans="1:2" x14ac:dyDescent="0.25">
      <c r="A78" s="43">
        <v>68</v>
      </c>
      <c r="B78" s="45">
        <v>17.670000000000002</v>
      </c>
    </row>
  </sheetData>
  <sheetProtection algorithmName="SHA-512" hashValue="SonoseN0xkpqjUPFL6EvZRTnCxWqKYB6pcyz86wU8jkBwCs7C0SY1oTFa7GR2W2hI9rurrXcTnfjQU4d/NFbiA==" saltValue="TxOgB3f/ufQgXVikeHHgVQ==" spinCount="100000" sheet="1" objects="1" scenarios="1"/>
  <conditionalFormatting sqref="A6:A21">
    <cfRule type="expression" dxfId="887" priority="1" stopIfTrue="1">
      <formula>MOD(ROW(),2)=0</formula>
    </cfRule>
    <cfRule type="expression" dxfId="886" priority="2" stopIfTrue="1">
      <formula>MOD(ROW(),2)&lt;&gt;0</formula>
    </cfRule>
  </conditionalFormatting>
  <conditionalFormatting sqref="B6:B21">
    <cfRule type="expression" dxfId="885" priority="3" stopIfTrue="1">
      <formula>MOD(ROW(),2)=0</formula>
    </cfRule>
    <cfRule type="expression" dxfId="884" priority="4" stopIfTrue="1">
      <formula>MOD(ROW(),2)&lt;&gt;0</formula>
    </cfRule>
  </conditionalFormatting>
  <conditionalFormatting sqref="A26:A78">
    <cfRule type="expression" dxfId="883" priority="5" stopIfTrue="1">
      <formula>MOD(ROW(),2)=0</formula>
    </cfRule>
    <cfRule type="expression" dxfId="882" priority="6" stopIfTrue="1">
      <formula>MOD(ROW(),2)&lt;&gt;0</formula>
    </cfRule>
  </conditionalFormatting>
  <conditionalFormatting sqref="B26:B78">
    <cfRule type="expression" dxfId="881" priority="7" stopIfTrue="1">
      <formula>MOD(ROW(),2)=0</formula>
    </cfRule>
    <cfRule type="expression" dxfId="880" priority="8" stopIfTrue="1">
      <formula>MOD(ROW(),2)&lt;&gt;0</formula>
    </cfRule>
  </conditionalFormatting>
  <pageMargins left="0.7" right="0.7" top="0.75" bottom="0.75" header="0.3" footer="0.3"/>
  <tableParts count="1">
    <tablePart r:id="rId1"/>
  </tablePart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7DF834-679D-4139-9C82-4F0ADA8C259B}">
  <sheetPr codeName="Sheet25"/>
  <dimension ref="A1:B30"/>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NHS_EW - Consolidated Factor Spreadsheet</v>
      </c>
    </row>
    <row r="3" spans="1:2" s="1" customFormat="1" ht="15.5" x14ac:dyDescent="0.35">
      <c r="A3" s="30" t="s">
        <v>2</v>
      </c>
      <c r="B3" s="3" t="str">
        <f>TABLE_FACTOR_TYPE_1 &amp; " - x-" &amp; TABLE_SERIES_NUMBER_1</f>
        <v>TV In (non-club) - x-216</v>
      </c>
    </row>
    <row r="6" spans="1:2" x14ac:dyDescent="0.25">
      <c r="A6" s="40" t="s">
        <v>491</v>
      </c>
      <c r="B6" s="49" t="s">
        <v>492</v>
      </c>
    </row>
    <row r="7" spans="1:2" x14ac:dyDescent="0.25">
      <c r="A7" s="40" t="s">
        <v>493</v>
      </c>
      <c r="B7" s="49" t="s">
        <v>31</v>
      </c>
    </row>
    <row r="8" spans="1:2" x14ac:dyDescent="0.25">
      <c r="A8" s="40" t="s">
        <v>140</v>
      </c>
      <c r="B8" s="49" t="s">
        <v>153</v>
      </c>
    </row>
    <row r="9" spans="1:2" x14ac:dyDescent="0.25">
      <c r="A9" s="40" t="s">
        <v>141</v>
      </c>
      <c r="B9" s="49" t="s">
        <v>209</v>
      </c>
    </row>
    <row r="10" spans="1:2" x14ac:dyDescent="0.25">
      <c r="A10" s="40" t="s">
        <v>6</v>
      </c>
      <c r="B10" s="49" t="s">
        <v>221</v>
      </c>
    </row>
    <row r="11" spans="1:2" x14ac:dyDescent="0.25">
      <c r="A11" s="40" t="s">
        <v>142</v>
      </c>
      <c r="B11" s="49" t="s">
        <v>205</v>
      </c>
    </row>
    <row r="12" spans="1:2" ht="25" x14ac:dyDescent="0.25">
      <c r="A12" s="40" t="s">
        <v>143</v>
      </c>
      <c r="B12" s="49" t="s">
        <v>212</v>
      </c>
    </row>
    <row r="13" spans="1:2" x14ac:dyDescent="0.25">
      <c r="A13" s="40" t="s">
        <v>494</v>
      </c>
      <c r="B13" s="49">
        <v>0</v>
      </c>
    </row>
    <row r="14" spans="1:2" x14ac:dyDescent="0.25">
      <c r="A14" s="40" t="s">
        <v>145</v>
      </c>
      <c r="B14" s="49">
        <v>216</v>
      </c>
    </row>
    <row r="15" spans="1:2" x14ac:dyDescent="0.25">
      <c r="A15" s="40" t="s">
        <v>495</v>
      </c>
      <c r="B15" s="49" t="s">
        <v>222</v>
      </c>
    </row>
    <row r="16" spans="1:2" x14ac:dyDescent="0.25">
      <c r="A16" s="40" t="s">
        <v>147</v>
      </c>
      <c r="B16" s="49" t="s">
        <v>223</v>
      </c>
    </row>
    <row r="17" spans="1:2" x14ac:dyDescent="0.25">
      <c r="A17" s="41" t="s">
        <v>496</v>
      </c>
      <c r="B17" s="49"/>
    </row>
    <row r="18" spans="1:2" x14ac:dyDescent="0.25">
      <c r="A18" s="40" t="s">
        <v>149</v>
      </c>
      <c r="B18" s="50">
        <v>45107</v>
      </c>
    </row>
    <row r="19" spans="1:2" x14ac:dyDescent="0.25">
      <c r="A19" s="40" t="s">
        <v>150</v>
      </c>
      <c r="B19" s="50">
        <v>45015</v>
      </c>
    </row>
    <row r="20" spans="1:2" x14ac:dyDescent="0.25">
      <c r="A20" s="40" t="s">
        <v>151</v>
      </c>
      <c r="B20" s="49" t="s">
        <v>160</v>
      </c>
    </row>
    <row r="21" spans="1:2" x14ac:dyDescent="0.25">
      <c r="A21" s="40" t="s">
        <v>497</v>
      </c>
      <c r="B21" s="49" t="s">
        <v>68</v>
      </c>
    </row>
    <row r="23" spans="1:2" x14ac:dyDescent="0.25">
      <c r="A23" s="23" t="str">
        <f>HYPERLINK("#'Factor List'!A1", "Back to Factor List")</f>
        <v>Back to Factor List</v>
      </c>
      <c r="B23" s="23" t="str">
        <f>HYPERLINK("#'Assumptions'!A1", "Assumptions")</f>
        <v>Assumptions</v>
      </c>
    </row>
    <row r="26" spans="1:2" s="59" customFormat="1" ht="26" x14ac:dyDescent="0.25">
      <c r="A26" s="58" t="s">
        <v>517</v>
      </c>
      <c r="B26" s="58" t="s">
        <v>518</v>
      </c>
    </row>
    <row r="27" spans="1:2" x14ac:dyDescent="0.25">
      <c r="A27" s="43" t="s">
        <v>519</v>
      </c>
      <c r="B27" s="42">
        <v>18</v>
      </c>
    </row>
    <row r="28" spans="1:2" x14ac:dyDescent="0.25">
      <c r="A28" s="43" t="s">
        <v>520</v>
      </c>
      <c r="B28" s="42">
        <v>18</v>
      </c>
    </row>
    <row r="29" spans="1:2" x14ac:dyDescent="0.25">
      <c r="A29" s="43" t="s">
        <v>521</v>
      </c>
      <c r="B29" s="42">
        <v>18</v>
      </c>
    </row>
    <row r="30" spans="1:2" x14ac:dyDescent="0.25">
      <c r="A30" s="43" t="s">
        <v>522</v>
      </c>
      <c r="B30" s="42">
        <v>19</v>
      </c>
    </row>
  </sheetData>
  <sheetProtection algorithmName="SHA-512" hashValue="dw5IEHLQ5Vq0YyZ3Nd+ChKcNrD24XJHtvKPV/wW6o+36yjACfrcVDCruthHJ94ZArPCedhSBTyMHbBY4TodSRg==" saltValue="G/QGjzUxdYBet8zuuDAgQw==" spinCount="100000" sheet="1" objects="1" scenarios="1"/>
  <conditionalFormatting sqref="A6:A21">
    <cfRule type="expression" dxfId="877" priority="1" stopIfTrue="1">
      <formula>MOD(ROW(),2)=0</formula>
    </cfRule>
    <cfRule type="expression" dxfId="876" priority="2" stopIfTrue="1">
      <formula>MOD(ROW(),2)&lt;&gt;0</formula>
    </cfRule>
  </conditionalFormatting>
  <conditionalFormatting sqref="B6:B21">
    <cfRule type="expression" dxfId="875" priority="3" stopIfTrue="1">
      <formula>MOD(ROW(),2)=0</formula>
    </cfRule>
    <cfRule type="expression" dxfId="874" priority="4" stopIfTrue="1">
      <formula>MOD(ROW(),2)&lt;&gt;0</formula>
    </cfRule>
  </conditionalFormatting>
  <conditionalFormatting sqref="A26:A30">
    <cfRule type="expression" dxfId="873" priority="5" stopIfTrue="1">
      <formula>MOD(ROW(),2)=0</formula>
    </cfRule>
    <cfRule type="expression" dxfId="872" priority="6" stopIfTrue="1">
      <formula>MOD(ROW(),2)&lt;&gt;0</formula>
    </cfRule>
  </conditionalFormatting>
  <conditionalFormatting sqref="B26:B30">
    <cfRule type="expression" dxfId="871" priority="7" stopIfTrue="1">
      <formula>MOD(ROW(),2)=0</formula>
    </cfRule>
    <cfRule type="expression" dxfId="870" priority="8" stopIfTrue="1">
      <formula>MOD(ROW(),2)&lt;&gt;0</formula>
    </cfRule>
  </conditionalFormatting>
  <pageMargins left="0.7" right="0.7" top="0.75" bottom="0.75" header="0.3" footer="0.3"/>
  <tableParts count="1">
    <tablePart r:id="rId1"/>
  </tablePart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B3E69-D635-461E-9737-8BA960CC13E5}">
  <sheetPr codeName="Sheet26"/>
  <dimension ref="A1:B30"/>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NHS_EW - Consolidated Factor Spreadsheet</v>
      </c>
    </row>
    <row r="3" spans="1:2" s="1" customFormat="1" ht="15.5" x14ac:dyDescent="0.35">
      <c r="A3" s="30" t="s">
        <v>2</v>
      </c>
      <c r="B3" s="3" t="str">
        <f>TABLE_FACTOR_TYPE_1 &amp; " - x-" &amp; TABLE_SERIES_NUMBER_1</f>
        <v>TV In (non-club) - x-217</v>
      </c>
    </row>
    <row r="6" spans="1:2" x14ac:dyDescent="0.25">
      <c r="A6" s="40" t="s">
        <v>491</v>
      </c>
      <c r="B6" s="49" t="s">
        <v>492</v>
      </c>
    </row>
    <row r="7" spans="1:2" x14ac:dyDescent="0.25">
      <c r="A7" s="40" t="s">
        <v>493</v>
      </c>
      <c r="B7" s="49" t="s">
        <v>31</v>
      </c>
    </row>
    <row r="8" spans="1:2" x14ac:dyDescent="0.25">
      <c r="A8" s="40" t="s">
        <v>140</v>
      </c>
      <c r="B8" s="49" t="s">
        <v>224</v>
      </c>
    </row>
    <row r="9" spans="1:2" x14ac:dyDescent="0.25">
      <c r="A9" s="40" t="s">
        <v>141</v>
      </c>
      <c r="B9" s="49" t="s">
        <v>209</v>
      </c>
    </row>
    <row r="10" spans="1:2" ht="25" x14ac:dyDescent="0.25">
      <c r="A10" s="40" t="s">
        <v>6</v>
      </c>
      <c r="B10" s="49" t="s">
        <v>225</v>
      </c>
    </row>
    <row r="11" spans="1:2" x14ac:dyDescent="0.25">
      <c r="A11" s="40" t="s">
        <v>142</v>
      </c>
      <c r="B11" s="49" t="s">
        <v>205</v>
      </c>
    </row>
    <row r="12" spans="1:2" ht="25" x14ac:dyDescent="0.25">
      <c r="A12" s="40" t="s">
        <v>143</v>
      </c>
      <c r="B12" s="49" t="s">
        <v>212</v>
      </c>
    </row>
    <row r="13" spans="1:2" x14ac:dyDescent="0.25">
      <c r="A13" s="40" t="s">
        <v>494</v>
      </c>
      <c r="B13" s="49">
        <v>0</v>
      </c>
    </row>
    <row r="14" spans="1:2" x14ac:dyDescent="0.25">
      <c r="A14" s="40" t="s">
        <v>145</v>
      </c>
      <c r="B14" s="49">
        <v>217</v>
      </c>
    </row>
    <row r="15" spans="1:2" x14ac:dyDescent="0.25">
      <c r="A15" s="40" t="s">
        <v>495</v>
      </c>
      <c r="B15" s="49">
        <v>217</v>
      </c>
    </row>
    <row r="16" spans="1:2" x14ac:dyDescent="0.25">
      <c r="A16" s="40" t="s">
        <v>147</v>
      </c>
      <c r="B16" s="49" t="s">
        <v>226</v>
      </c>
    </row>
    <row r="17" spans="1:2" x14ac:dyDescent="0.25">
      <c r="A17" s="41" t="s">
        <v>496</v>
      </c>
      <c r="B17" s="49"/>
    </row>
    <row r="18" spans="1:2" x14ac:dyDescent="0.25">
      <c r="A18" s="40" t="s">
        <v>149</v>
      </c>
      <c r="B18" s="50">
        <v>45107</v>
      </c>
    </row>
    <row r="19" spans="1:2" x14ac:dyDescent="0.25">
      <c r="A19" s="40" t="s">
        <v>150</v>
      </c>
      <c r="B19" s="50">
        <v>45015</v>
      </c>
    </row>
    <row r="20" spans="1:2" x14ac:dyDescent="0.25">
      <c r="A20" s="40" t="s">
        <v>151</v>
      </c>
      <c r="B20" s="49" t="s">
        <v>160</v>
      </c>
    </row>
    <row r="21" spans="1:2" x14ac:dyDescent="0.25">
      <c r="A21" s="40" t="s">
        <v>497</v>
      </c>
      <c r="B21" s="49" t="s">
        <v>68</v>
      </c>
    </row>
    <row r="23" spans="1:2" x14ac:dyDescent="0.25">
      <c r="A23" s="23" t="str">
        <f>HYPERLINK("#'Factor List'!A1", "Back to Factor List")</f>
        <v>Back to Factor List</v>
      </c>
      <c r="B23" s="23" t="str">
        <f>HYPERLINK("#'Assumptions'!A1", "Assumptions")</f>
        <v>Assumptions</v>
      </c>
    </row>
    <row r="26" spans="1:2" s="59" customFormat="1" ht="26" x14ac:dyDescent="0.25">
      <c r="A26" s="58" t="s">
        <v>517</v>
      </c>
      <c r="B26" s="58" t="s">
        <v>518</v>
      </c>
    </row>
    <row r="27" spans="1:2" x14ac:dyDescent="0.25">
      <c r="A27" s="43" t="s">
        <v>519</v>
      </c>
      <c r="B27" s="42">
        <v>8</v>
      </c>
    </row>
    <row r="28" spans="1:2" x14ac:dyDescent="0.25">
      <c r="A28" s="43" t="s">
        <v>520</v>
      </c>
      <c r="B28" s="42">
        <v>9</v>
      </c>
    </row>
    <row r="29" spans="1:2" x14ac:dyDescent="0.25">
      <c r="A29" s="43" t="s">
        <v>521</v>
      </c>
      <c r="B29" s="42">
        <v>10</v>
      </c>
    </row>
    <row r="30" spans="1:2" x14ac:dyDescent="0.25">
      <c r="A30" s="43" t="s">
        <v>522</v>
      </c>
      <c r="B30" s="42">
        <v>12</v>
      </c>
    </row>
  </sheetData>
  <sheetProtection algorithmName="SHA-512" hashValue="gAdwWh+A1buTLNGkLXgAJE0a5Toftk4eGCFOcmwWGeGYNTOMuxxT1Pj+ZO6JcPq/5YUcI/bIRL0BLJjL6eHq9A==" saltValue="u5ErP5m2hHuM6NuL6XmOEg==" spinCount="100000" sheet="1" objects="1" scenarios="1"/>
  <conditionalFormatting sqref="A6:A21">
    <cfRule type="expression" dxfId="867" priority="1" stopIfTrue="1">
      <formula>MOD(ROW(),2)=0</formula>
    </cfRule>
    <cfRule type="expression" dxfId="866" priority="2" stopIfTrue="1">
      <formula>MOD(ROW(),2)&lt;&gt;0</formula>
    </cfRule>
  </conditionalFormatting>
  <conditionalFormatting sqref="B6:B21">
    <cfRule type="expression" dxfId="865" priority="3" stopIfTrue="1">
      <formula>MOD(ROW(),2)=0</formula>
    </cfRule>
    <cfRule type="expression" dxfId="864" priority="4" stopIfTrue="1">
      <formula>MOD(ROW(),2)&lt;&gt;0</formula>
    </cfRule>
  </conditionalFormatting>
  <conditionalFormatting sqref="A26:A30">
    <cfRule type="expression" dxfId="863" priority="5" stopIfTrue="1">
      <formula>MOD(ROW(),2)=0</formula>
    </cfRule>
    <cfRule type="expression" dxfId="862" priority="6" stopIfTrue="1">
      <formula>MOD(ROW(),2)&lt;&gt;0</formula>
    </cfRule>
  </conditionalFormatting>
  <conditionalFormatting sqref="B26:B30">
    <cfRule type="expression" dxfId="861" priority="7" stopIfTrue="1">
      <formula>MOD(ROW(),2)=0</formula>
    </cfRule>
    <cfRule type="expression" dxfId="860" priority="8" stopIfTrue="1">
      <formula>MOD(ROW(),2)&lt;&gt;0</formula>
    </cfRule>
  </conditionalFormatting>
  <pageMargins left="0.7" right="0.7" top="0.75" bottom="0.75" header="0.3" footer="0.3"/>
  <tableParts count="1">
    <tablePart r:id="rId1"/>
  </tablePart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2A8C2D-74C4-4DB4-AC9E-23632D9B32A4}">
  <sheetPr codeName="Sheet27"/>
  <dimension ref="A1:G77"/>
  <sheetViews>
    <sheetView showGridLines="0" workbookViewId="0">
      <selection activeCell="A6" sqref="A6"/>
    </sheetView>
  </sheetViews>
  <sheetFormatPr defaultRowHeight="12.5" x14ac:dyDescent="0.25"/>
  <cols>
    <col min="1" max="1" width="31.54296875" customWidth="1"/>
    <col min="2" max="7" width="22.54296875" customWidth="1"/>
  </cols>
  <sheetData>
    <row r="1" spans="1:7" s="1" customFormat="1" ht="20" x14ac:dyDescent="0.4">
      <c r="A1" s="2" t="s">
        <v>0</v>
      </c>
    </row>
    <row r="2" spans="1:7" s="1" customFormat="1" ht="15.5" x14ac:dyDescent="0.35">
      <c r="A2" s="30" t="s">
        <v>1</v>
      </c>
      <c r="B2" s="3" t="str">
        <f>wb_title</f>
        <v>NHS_EW - Consolidated Factor Spreadsheet</v>
      </c>
    </row>
    <row r="3" spans="1:7" s="1" customFormat="1" ht="15.5" x14ac:dyDescent="0.35">
      <c r="A3" s="30" t="s">
        <v>2</v>
      </c>
      <c r="B3" s="3" t="str">
        <f>TABLE_FACTOR_TYPE_1 &amp; " - x-" &amp; TABLE_SERIES_NUMBER_1</f>
        <v>Pensioner CE - x-301</v>
      </c>
    </row>
    <row r="6" spans="1:7" x14ac:dyDescent="0.25">
      <c r="A6" s="40" t="s">
        <v>491</v>
      </c>
      <c r="B6" s="49" t="s">
        <v>492</v>
      </c>
      <c r="C6" s="49"/>
      <c r="D6" s="49"/>
      <c r="E6" s="49"/>
      <c r="F6" s="49"/>
      <c r="G6" s="49"/>
    </row>
    <row r="7" spans="1:7" x14ac:dyDescent="0.25">
      <c r="A7" s="40" t="s">
        <v>493</v>
      </c>
      <c r="B7" s="49" t="s">
        <v>31</v>
      </c>
      <c r="C7" s="49"/>
      <c r="D7" s="49"/>
      <c r="E7" s="49"/>
      <c r="F7" s="49"/>
      <c r="G7" s="49"/>
    </row>
    <row r="8" spans="1:7" x14ac:dyDescent="0.25">
      <c r="A8" s="40" t="s">
        <v>140</v>
      </c>
      <c r="B8" s="49" t="s">
        <v>523</v>
      </c>
      <c r="C8" s="49"/>
      <c r="D8" s="49"/>
      <c r="E8" s="49"/>
      <c r="F8" s="49"/>
      <c r="G8" s="49"/>
    </row>
    <row r="9" spans="1:7" x14ac:dyDescent="0.25">
      <c r="A9" s="40" t="s">
        <v>141</v>
      </c>
      <c r="B9" s="49" t="s">
        <v>227</v>
      </c>
      <c r="C9" s="49"/>
      <c r="D9" s="49"/>
      <c r="E9" s="49"/>
      <c r="F9" s="49"/>
      <c r="G9" s="49"/>
    </row>
    <row r="10" spans="1:7" ht="25" x14ac:dyDescent="0.25">
      <c r="A10" s="40" t="s">
        <v>6</v>
      </c>
      <c r="B10" s="49" t="s">
        <v>228</v>
      </c>
      <c r="C10" s="49"/>
      <c r="D10" s="49"/>
      <c r="E10" s="49"/>
      <c r="F10" s="49"/>
      <c r="G10" s="49"/>
    </row>
    <row r="11" spans="1:7" x14ac:dyDescent="0.25">
      <c r="A11" s="40" t="s">
        <v>142</v>
      </c>
      <c r="B11" s="49" t="s">
        <v>524</v>
      </c>
      <c r="C11" s="49"/>
      <c r="D11" s="49"/>
      <c r="E11" s="49"/>
      <c r="F11" s="49"/>
      <c r="G11" s="49"/>
    </row>
    <row r="12" spans="1:7" x14ac:dyDescent="0.25">
      <c r="A12" s="40" t="s">
        <v>143</v>
      </c>
      <c r="B12" s="49" t="s">
        <v>229</v>
      </c>
      <c r="C12" s="49"/>
      <c r="D12" s="49"/>
      <c r="E12" s="49"/>
      <c r="F12" s="49"/>
      <c r="G12" s="49"/>
    </row>
    <row r="13" spans="1:7" x14ac:dyDescent="0.25">
      <c r="A13" s="40" t="s">
        <v>494</v>
      </c>
      <c r="B13" s="49">
        <v>1</v>
      </c>
      <c r="C13" s="49"/>
      <c r="D13" s="49"/>
      <c r="E13" s="49"/>
      <c r="F13" s="49"/>
      <c r="G13" s="49"/>
    </row>
    <row r="14" spans="1:7" x14ac:dyDescent="0.25">
      <c r="A14" s="40" t="s">
        <v>145</v>
      </c>
      <c r="B14" s="49">
        <v>301</v>
      </c>
      <c r="C14" s="49"/>
      <c r="D14" s="49"/>
      <c r="E14" s="49"/>
      <c r="F14" s="49"/>
      <c r="G14" s="49"/>
    </row>
    <row r="15" spans="1:7" x14ac:dyDescent="0.25">
      <c r="A15" s="40" t="s">
        <v>495</v>
      </c>
      <c r="B15" s="49" t="s">
        <v>230</v>
      </c>
      <c r="C15" s="49"/>
      <c r="D15" s="49"/>
      <c r="E15" s="49"/>
      <c r="F15" s="49"/>
      <c r="G15" s="49"/>
    </row>
    <row r="16" spans="1:7" x14ac:dyDescent="0.25">
      <c r="A16" s="40" t="s">
        <v>147</v>
      </c>
      <c r="B16" s="49" t="s">
        <v>525</v>
      </c>
      <c r="C16" s="49"/>
      <c r="D16" s="49"/>
      <c r="E16" s="49"/>
      <c r="F16" s="49"/>
      <c r="G16" s="49"/>
    </row>
    <row r="17" spans="1:7" x14ac:dyDescent="0.25">
      <c r="A17" s="41" t="s">
        <v>496</v>
      </c>
      <c r="B17" s="49"/>
      <c r="C17" s="49"/>
      <c r="D17" s="49"/>
      <c r="E17" s="49"/>
      <c r="F17" s="49"/>
      <c r="G17" s="49"/>
    </row>
    <row r="18" spans="1:7" x14ac:dyDescent="0.25">
      <c r="A18" s="40" t="s">
        <v>149</v>
      </c>
      <c r="B18" s="50">
        <v>46174</v>
      </c>
      <c r="C18" s="51"/>
      <c r="D18" s="51"/>
      <c r="E18" s="51"/>
      <c r="F18" s="51"/>
      <c r="G18" s="51"/>
    </row>
    <row r="19" spans="1:7" x14ac:dyDescent="0.25">
      <c r="A19" s="40" t="s">
        <v>150</v>
      </c>
      <c r="B19" s="50">
        <v>46161</v>
      </c>
      <c r="C19" s="50"/>
      <c r="D19" s="50"/>
      <c r="E19" s="50"/>
      <c r="F19" s="50"/>
      <c r="G19" s="50"/>
    </row>
    <row r="20" spans="1:7" x14ac:dyDescent="0.25">
      <c r="A20" s="40" t="s">
        <v>151</v>
      </c>
      <c r="B20" s="49" t="s">
        <v>160</v>
      </c>
      <c r="C20" s="49"/>
      <c r="D20" s="49"/>
      <c r="E20" s="49"/>
      <c r="F20" s="49"/>
      <c r="G20" s="49"/>
    </row>
    <row r="21" spans="1:7" x14ac:dyDescent="0.25">
      <c r="A21" s="40" t="s">
        <v>497</v>
      </c>
      <c r="B21" s="49" t="s">
        <v>67</v>
      </c>
      <c r="C21" s="49"/>
      <c r="D21" s="49"/>
      <c r="E21" s="49"/>
      <c r="F21" s="49"/>
      <c r="G21" s="49"/>
    </row>
    <row r="23" spans="1:7" x14ac:dyDescent="0.25">
      <c r="A23" s="23" t="str">
        <f>HYPERLINK("#'Factor List'!A1", "Back to Factor List")</f>
        <v>Back to Factor List</v>
      </c>
      <c r="B23" s="23" t="str">
        <f>HYPERLINK("#'Assumptions'!A1", "Assumptions")</f>
        <v>Assumptions</v>
      </c>
    </row>
    <row r="26" spans="1:7" s="59" customFormat="1" ht="39" x14ac:dyDescent="0.25">
      <c r="A26" s="58" t="s">
        <v>263</v>
      </c>
      <c r="B26" s="58" t="s">
        <v>526</v>
      </c>
      <c r="C26" s="58" t="s">
        <v>527</v>
      </c>
      <c r="D26" s="58" t="s">
        <v>528</v>
      </c>
      <c r="E26" s="58" t="s">
        <v>529</v>
      </c>
      <c r="F26" s="58" t="s">
        <v>530</v>
      </c>
      <c r="G26" s="58" t="s">
        <v>531</v>
      </c>
    </row>
    <row r="27" spans="1:7" x14ac:dyDescent="0.25">
      <c r="A27" s="43">
        <v>50</v>
      </c>
      <c r="B27" s="45">
        <v>26.41</v>
      </c>
      <c r="C27" s="45">
        <v>1.44</v>
      </c>
      <c r="D27" s="45"/>
      <c r="E27" s="45"/>
      <c r="F27" s="45">
        <v>0</v>
      </c>
      <c r="G27" s="45">
        <v>0</v>
      </c>
    </row>
    <row r="28" spans="1:7" x14ac:dyDescent="0.25">
      <c r="A28" s="43">
        <v>51</v>
      </c>
      <c r="B28" s="45">
        <v>25.93</v>
      </c>
      <c r="C28" s="45">
        <v>1.45</v>
      </c>
      <c r="D28" s="45"/>
      <c r="E28" s="45"/>
      <c r="F28" s="45">
        <v>0</v>
      </c>
      <c r="G28" s="45">
        <v>0</v>
      </c>
    </row>
    <row r="29" spans="1:7" x14ac:dyDescent="0.25">
      <c r="A29" s="43">
        <v>52</v>
      </c>
      <c r="B29" s="45">
        <v>25.45</v>
      </c>
      <c r="C29" s="45">
        <v>1.47</v>
      </c>
      <c r="D29" s="45"/>
      <c r="E29" s="45"/>
      <c r="F29" s="45">
        <v>0</v>
      </c>
      <c r="G29" s="45">
        <v>0</v>
      </c>
    </row>
    <row r="30" spans="1:7" x14ac:dyDescent="0.25">
      <c r="A30" s="43">
        <v>53</v>
      </c>
      <c r="B30" s="45">
        <v>24.96</v>
      </c>
      <c r="C30" s="45">
        <v>1.48</v>
      </c>
      <c r="D30" s="45"/>
      <c r="E30" s="45"/>
      <c r="F30" s="45">
        <v>0</v>
      </c>
      <c r="G30" s="45">
        <v>0</v>
      </c>
    </row>
    <row r="31" spans="1:7" x14ac:dyDescent="0.25">
      <c r="A31" s="43">
        <v>54</v>
      </c>
      <c r="B31" s="45">
        <v>24.46</v>
      </c>
      <c r="C31" s="45">
        <v>1.49</v>
      </c>
      <c r="D31" s="45"/>
      <c r="E31" s="45"/>
      <c r="F31" s="45">
        <v>0</v>
      </c>
      <c r="G31" s="45">
        <v>0</v>
      </c>
    </row>
    <row r="32" spans="1:7" x14ac:dyDescent="0.25">
      <c r="A32" s="43">
        <v>55</v>
      </c>
      <c r="B32" s="45">
        <v>23.95</v>
      </c>
      <c r="C32" s="45">
        <v>1.5</v>
      </c>
      <c r="D32" s="45"/>
      <c r="E32" s="45"/>
      <c r="F32" s="45">
        <v>0</v>
      </c>
      <c r="G32" s="45">
        <v>0</v>
      </c>
    </row>
    <row r="33" spans="1:7" x14ac:dyDescent="0.25">
      <c r="A33" s="43">
        <v>56</v>
      </c>
      <c r="B33" s="45">
        <v>23.44</v>
      </c>
      <c r="C33" s="45">
        <v>1.51</v>
      </c>
      <c r="D33" s="45"/>
      <c r="E33" s="45"/>
      <c r="F33" s="45">
        <v>0</v>
      </c>
      <c r="G33" s="45">
        <v>0</v>
      </c>
    </row>
    <row r="34" spans="1:7" x14ac:dyDescent="0.25">
      <c r="A34" s="43">
        <v>57</v>
      </c>
      <c r="B34" s="45">
        <v>22.92</v>
      </c>
      <c r="C34" s="45">
        <v>1.52</v>
      </c>
      <c r="D34" s="45"/>
      <c r="E34" s="45"/>
      <c r="F34" s="45">
        <v>0</v>
      </c>
      <c r="G34" s="45">
        <v>0</v>
      </c>
    </row>
    <row r="35" spans="1:7" x14ac:dyDescent="0.25">
      <c r="A35" s="43">
        <v>58</v>
      </c>
      <c r="B35" s="45">
        <v>22.4</v>
      </c>
      <c r="C35" s="45">
        <v>1.53</v>
      </c>
      <c r="D35" s="45"/>
      <c r="E35" s="45"/>
      <c r="F35" s="45">
        <v>0</v>
      </c>
      <c r="G35" s="45">
        <v>0</v>
      </c>
    </row>
    <row r="36" spans="1:7" x14ac:dyDescent="0.25">
      <c r="A36" s="43">
        <v>59</v>
      </c>
      <c r="B36" s="45">
        <v>21.86</v>
      </c>
      <c r="C36" s="45">
        <v>1.54</v>
      </c>
      <c r="D36" s="45"/>
      <c r="E36" s="45"/>
      <c r="F36" s="45">
        <v>0</v>
      </c>
      <c r="G36" s="45">
        <v>0</v>
      </c>
    </row>
    <row r="37" spans="1:7" x14ac:dyDescent="0.25">
      <c r="A37" s="43">
        <v>60</v>
      </c>
      <c r="B37" s="45">
        <v>21.32</v>
      </c>
      <c r="C37" s="45">
        <v>1.55</v>
      </c>
      <c r="D37" s="45"/>
      <c r="E37" s="45"/>
      <c r="F37" s="45">
        <v>0</v>
      </c>
      <c r="G37" s="45">
        <v>0</v>
      </c>
    </row>
    <row r="38" spans="1:7" x14ac:dyDescent="0.25">
      <c r="A38" s="43">
        <v>61</v>
      </c>
      <c r="B38" s="45">
        <v>20.76</v>
      </c>
      <c r="C38" s="45">
        <v>1.56</v>
      </c>
      <c r="D38" s="45"/>
      <c r="E38" s="45"/>
      <c r="F38" s="45">
        <v>0</v>
      </c>
      <c r="G38" s="45">
        <v>0</v>
      </c>
    </row>
    <row r="39" spans="1:7" x14ac:dyDescent="0.25">
      <c r="A39" s="43">
        <v>62</v>
      </c>
      <c r="B39" s="45">
        <v>20.2</v>
      </c>
      <c r="C39" s="45">
        <v>1.56</v>
      </c>
      <c r="D39" s="45"/>
      <c r="E39" s="45"/>
      <c r="F39" s="45">
        <v>0</v>
      </c>
      <c r="G39" s="45">
        <v>0</v>
      </c>
    </row>
    <row r="40" spans="1:7" x14ac:dyDescent="0.25">
      <c r="A40" s="43">
        <v>63</v>
      </c>
      <c r="B40" s="45">
        <v>19.63</v>
      </c>
      <c r="C40" s="45">
        <v>1.57</v>
      </c>
      <c r="D40" s="45"/>
      <c r="E40" s="45"/>
      <c r="F40" s="45">
        <v>0</v>
      </c>
      <c r="G40" s="45">
        <v>0</v>
      </c>
    </row>
    <row r="41" spans="1:7" x14ac:dyDescent="0.25">
      <c r="A41" s="43">
        <v>64</v>
      </c>
      <c r="B41" s="45">
        <v>19.05</v>
      </c>
      <c r="C41" s="45">
        <v>1.58</v>
      </c>
      <c r="D41" s="45"/>
      <c r="E41" s="45"/>
      <c r="F41" s="45">
        <v>0</v>
      </c>
      <c r="G41" s="45">
        <v>0</v>
      </c>
    </row>
    <row r="42" spans="1:7" x14ac:dyDescent="0.25">
      <c r="A42" s="43">
        <v>65</v>
      </c>
      <c r="B42" s="45">
        <v>18.46</v>
      </c>
      <c r="C42" s="45">
        <v>1.58</v>
      </c>
      <c r="D42" s="45"/>
      <c r="E42" s="45"/>
      <c r="F42" s="45">
        <v>0</v>
      </c>
      <c r="G42" s="45">
        <v>0</v>
      </c>
    </row>
    <row r="43" spans="1:7" x14ac:dyDescent="0.25">
      <c r="A43" s="43">
        <v>66</v>
      </c>
      <c r="B43" s="45">
        <v>17.87</v>
      </c>
      <c r="C43" s="45">
        <v>1.59</v>
      </c>
      <c r="D43" s="45"/>
      <c r="E43" s="45"/>
      <c r="F43" s="45">
        <v>0</v>
      </c>
      <c r="G43" s="45">
        <v>0</v>
      </c>
    </row>
    <row r="44" spans="1:7" x14ac:dyDescent="0.25">
      <c r="A44" s="43">
        <v>67</v>
      </c>
      <c r="B44" s="45">
        <v>17.27</v>
      </c>
      <c r="C44" s="45">
        <v>1.59</v>
      </c>
      <c r="D44" s="45"/>
      <c r="E44" s="45"/>
      <c r="F44" s="45">
        <v>0</v>
      </c>
      <c r="G44" s="45">
        <v>0</v>
      </c>
    </row>
    <row r="45" spans="1:7" x14ac:dyDescent="0.25">
      <c r="A45" s="43">
        <v>68</v>
      </c>
      <c r="B45" s="45">
        <v>16.66</v>
      </c>
      <c r="C45" s="45">
        <v>1.6</v>
      </c>
      <c r="D45" s="45"/>
      <c r="E45" s="45"/>
      <c r="F45" s="45">
        <v>0</v>
      </c>
      <c r="G45" s="45">
        <v>0</v>
      </c>
    </row>
    <row r="46" spans="1:7" x14ac:dyDescent="0.25">
      <c r="A46" s="43">
        <v>69</v>
      </c>
      <c r="B46" s="45">
        <v>16.05</v>
      </c>
      <c r="C46" s="45">
        <v>1.58</v>
      </c>
      <c r="D46" s="45"/>
      <c r="E46" s="45"/>
      <c r="F46" s="45"/>
      <c r="G46" s="45"/>
    </row>
    <row r="47" spans="1:7" x14ac:dyDescent="0.25">
      <c r="A47" s="43">
        <v>70</v>
      </c>
      <c r="B47" s="45">
        <v>15.43</v>
      </c>
      <c r="C47" s="45">
        <v>1.57</v>
      </c>
      <c r="D47" s="45"/>
      <c r="E47" s="45"/>
      <c r="F47" s="45"/>
      <c r="G47" s="45"/>
    </row>
    <row r="48" spans="1:7" x14ac:dyDescent="0.25">
      <c r="A48" s="43">
        <v>71</v>
      </c>
      <c r="B48" s="45">
        <v>14.81</v>
      </c>
      <c r="C48" s="45">
        <v>1.57</v>
      </c>
      <c r="D48" s="45"/>
      <c r="E48" s="45"/>
      <c r="F48" s="45"/>
      <c r="G48" s="45"/>
    </row>
    <row r="49" spans="1:7" x14ac:dyDescent="0.25">
      <c r="A49" s="43">
        <v>72</v>
      </c>
      <c r="B49" s="45">
        <v>14.19</v>
      </c>
      <c r="C49" s="45">
        <v>1.56</v>
      </c>
      <c r="D49" s="45"/>
      <c r="E49" s="45"/>
      <c r="F49" s="45"/>
      <c r="G49" s="45"/>
    </row>
    <row r="50" spans="1:7" x14ac:dyDescent="0.25">
      <c r="A50" s="43">
        <v>73</v>
      </c>
      <c r="B50" s="45">
        <v>13.58</v>
      </c>
      <c r="C50" s="45">
        <v>1.55</v>
      </c>
      <c r="D50" s="45">
        <v>2.2999999999999998</v>
      </c>
      <c r="E50" s="45">
        <v>2.1</v>
      </c>
      <c r="F50" s="45"/>
      <c r="G50" s="45"/>
    </row>
    <row r="51" spans="1:7" x14ac:dyDescent="0.25">
      <c r="A51" s="43">
        <v>74</v>
      </c>
      <c r="B51" s="45">
        <v>12.96</v>
      </c>
      <c r="C51" s="45">
        <v>1.47</v>
      </c>
      <c r="D51" s="45">
        <v>2.11</v>
      </c>
      <c r="E51" s="45">
        <v>1.93</v>
      </c>
      <c r="F51" s="45"/>
      <c r="G51" s="45"/>
    </row>
    <row r="52" spans="1:7" x14ac:dyDescent="0.25">
      <c r="A52" s="43">
        <v>75</v>
      </c>
      <c r="B52" s="45">
        <v>12.35</v>
      </c>
      <c r="C52" s="45">
        <v>1.38</v>
      </c>
      <c r="D52" s="45">
        <v>1.93</v>
      </c>
      <c r="E52" s="45">
        <v>1.77</v>
      </c>
      <c r="F52" s="45"/>
      <c r="G52" s="45"/>
    </row>
    <row r="53" spans="1:7" x14ac:dyDescent="0.25">
      <c r="A53" s="43">
        <v>76</v>
      </c>
      <c r="B53" s="45">
        <v>11.74</v>
      </c>
      <c r="C53" s="45">
        <v>1.37</v>
      </c>
      <c r="D53" s="45">
        <v>1.77</v>
      </c>
      <c r="E53" s="45">
        <v>1.61</v>
      </c>
      <c r="F53" s="45"/>
      <c r="G53" s="45"/>
    </row>
    <row r="54" spans="1:7" x14ac:dyDescent="0.25">
      <c r="A54" s="43">
        <v>77</v>
      </c>
      <c r="B54" s="45">
        <v>11.14</v>
      </c>
      <c r="C54" s="45">
        <v>1.35</v>
      </c>
      <c r="D54" s="45">
        <v>1.62</v>
      </c>
      <c r="E54" s="45">
        <v>1.47</v>
      </c>
      <c r="F54" s="45"/>
      <c r="G54" s="45"/>
    </row>
    <row r="55" spans="1:7" x14ac:dyDescent="0.25">
      <c r="A55" s="43">
        <v>78</v>
      </c>
      <c r="B55" s="45">
        <v>10.54</v>
      </c>
      <c r="C55" s="45">
        <v>1.33</v>
      </c>
      <c r="D55" s="45">
        <v>1.47</v>
      </c>
      <c r="E55" s="45">
        <v>1.33</v>
      </c>
      <c r="F55" s="45"/>
      <c r="G55" s="45"/>
    </row>
    <row r="56" spans="1:7" x14ac:dyDescent="0.25">
      <c r="A56" s="43">
        <v>79</v>
      </c>
      <c r="B56" s="45">
        <v>9.9600000000000009</v>
      </c>
      <c r="C56" s="45">
        <v>1.23</v>
      </c>
      <c r="D56" s="45">
        <v>1.32</v>
      </c>
      <c r="E56" s="45">
        <v>1.2</v>
      </c>
      <c r="F56" s="45"/>
      <c r="G56" s="45"/>
    </row>
    <row r="57" spans="1:7" x14ac:dyDescent="0.25">
      <c r="A57" s="43">
        <v>80</v>
      </c>
      <c r="B57" s="45">
        <v>9.3699999999999992</v>
      </c>
      <c r="C57" s="45">
        <v>1.1299999999999999</v>
      </c>
      <c r="D57" s="45">
        <v>1.18</v>
      </c>
      <c r="E57" s="45">
        <v>1.07</v>
      </c>
      <c r="F57" s="45"/>
      <c r="G57" s="45"/>
    </row>
    <row r="58" spans="1:7" x14ac:dyDescent="0.25">
      <c r="A58" s="43">
        <v>81</v>
      </c>
      <c r="B58" s="45">
        <v>8.8000000000000007</v>
      </c>
      <c r="C58" s="45">
        <v>1.1100000000000001</v>
      </c>
      <c r="D58" s="45">
        <v>1.06</v>
      </c>
      <c r="E58" s="45">
        <v>0.96</v>
      </c>
      <c r="F58" s="45"/>
      <c r="G58" s="45"/>
    </row>
    <row r="59" spans="1:7" x14ac:dyDescent="0.25">
      <c r="A59" s="43">
        <v>82</v>
      </c>
      <c r="B59" s="45">
        <v>8.23</v>
      </c>
      <c r="C59" s="45">
        <v>1.08</v>
      </c>
      <c r="D59" s="45">
        <v>0.94</v>
      </c>
      <c r="E59" s="45">
        <v>0.85</v>
      </c>
      <c r="F59" s="45"/>
      <c r="G59" s="45"/>
    </row>
    <row r="60" spans="1:7" x14ac:dyDescent="0.25">
      <c r="A60" s="43">
        <v>83</v>
      </c>
      <c r="B60" s="45">
        <v>7.67</v>
      </c>
      <c r="C60" s="45">
        <v>1.05</v>
      </c>
      <c r="D60" s="45">
        <v>0.84</v>
      </c>
      <c r="E60" s="45">
        <v>0.75</v>
      </c>
      <c r="F60" s="45"/>
      <c r="G60" s="45"/>
    </row>
    <row r="61" spans="1:7" x14ac:dyDescent="0.25">
      <c r="A61" s="43">
        <v>84</v>
      </c>
      <c r="B61" s="45">
        <v>7.13</v>
      </c>
      <c r="C61" s="45">
        <v>0.87</v>
      </c>
      <c r="D61" s="45">
        <v>0.73</v>
      </c>
      <c r="E61" s="45">
        <v>0.66</v>
      </c>
      <c r="F61" s="45"/>
      <c r="G61" s="45"/>
    </row>
    <row r="62" spans="1:7" x14ac:dyDescent="0.25">
      <c r="A62" s="43">
        <v>85</v>
      </c>
      <c r="B62" s="45">
        <v>6.61</v>
      </c>
      <c r="C62" s="45">
        <v>0.69</v>
      </c>
      <c r="D62" s="45">
        <v>0.63</v>
      </c>
      <c r="E62" s="45">
        <v>0.56999999999999995</v>
      </c>
      <c r="F62" s="45"/>
      <c r="G62" s="45"/>
    </row>
    <row r="63" spans="1:7" x14ac:dyDescent="0.25">
      <c r="A63" s="43">
        <v>86</v>
      </c>
      <c r="B63" s="45">
        <v>6.11</v>
      </c>
      <c r="C63" s="45">
        <v>0.66</v>
      </c>
      <c r="D63" s="45">
        <v>0.55000000000000004</v>
      </c>
      <c r="E63" s="45">
        <v>0.5</v>
      </c>
      <c r="F63" s="45"/>
      <c r="G63" s="45"/>
    </row>
    <row r="64" spans="1:7" x14ac:dyDescent="0.25">
      <c r="A64" s="43">
        <v>87</v>
      </c>
      <c r="B64" s="45">
        <v>5.64</v>
      </c>
      <c r="C64" s="45">
        <v>0.63</v>
      </c>
      <c r="D64" s="45">
        <v>0.47</v>
      </c>
      <c r="E64" s="45">
        <v>0.43</v>
      </c>
      <c r="F64" s="45"/>
      <c r="G64" s="45"/>
    </row>
    <row r="65" spans="1:7" x14ac:dyDescent="0.25">
      <c r="A65" s="43">
        <v>88</v>
      </c>
      <c r="B65" s="45">
        <v>5.2</v>
      </c>
      <c r="C65" s="45">
        <v>0.6</v>
      </c>
      <c r="D65" s="45">
        <v>0.41</v>
      </c>
      <c r="E65" s="45">
        <v>0.37</v>
      </c>
      <c r="F65" s="45"/>
      <c r="G65" s="45"/>
    </row>
    <row r="66" spans="1:7" x14ac:dyDescent="0.25">
      <c r="A66" s="43">
        <v>89</v>
      </c>
      <c r="B66" s="45">
        <v>4.7699999999999996</v>
      </c>
      <c r="C66" s="45">
        <v>0.56999999999999995</v>
      </c>
      <c r="D66" s="45">
        <v>0.35</v>
      </c>
      <c r="E66" s="45">
        <v>0.32</v>
      </c>
      <c r="F66" s="45"/>
      <c r="G66" s="45"/>
    </row>
    <row r="67" spans="1:7" x14ac:dyDescent="0.25">
      <c r="A67" s="43">
        <v>90</v>
      </c>
      <c r="B67" s="45">
        <v>4.37</v>
      </c>
      <c r="C67" s="45">
        <v>0.54</v>
      </c>
      <c r="D67" s="45">
        <v>0.3</v>
      </c>
      <c r="E67" s="45">
        <v>0.27</v>
      </c>
      <c r="F67" s="45"/>
      <c r="G67" s="45"/>
    </row>
    <row r="68" spans="1:7" x14ac:dyDescent="0.25">
      <c r="A68" s="43">
        <v>91</v>
      </c>
      <c r="B68" s="45">
        <v>3.99</v>
      </c>
      <c r="C68" s="45">
        <v>0.51</v>
      </c>
      <c r="D68" s="45">
        <v>0.26</v>
      </c>
      <c r="E68" s="45">
        <v>0.23</v>
      </c>
      <c r="F68" s="45"/>
      <c r="G68" s="45"/>
    </row>
    <row r="69" spans="1:7" x14ac:dyDescent="0.25">
      <c r="A69" s="43">
        <v>92</v>
      </c>
      <c r="B69" s="45">
        <v>3.63</v>
      </c>
      <c r="C69" s="45">
        <v>0.48</v>
      </c>
      <c r="D69" s="45">
        <v>0.22</v>
      </c>
      <c r="E69" s="45">
        <v>0.19</v>
      </c>
      <c r="F69" s="45"/>
      <c r="G69" s="45"/>
    </row>
    <row r="70" spans="1:7" x14ac:dyDescent="0.25">
      <c r="A70" s="43">
        <v>93</v>
      </c>
      <c r="B70" s="45">
        <v>3.3</v>
      </c>
      <c r="C70" s="45">
        <v>0.45</v>
      </c>
      <c r="D70" s="45">
        <v>0.18</v>
      </c>
      <c r="E70" s="45">
        <v>0.16</v>
      </c>
      <c r="F70" s="45"/>
      <c r="G70" s="45"/>
    </row>
    <row r="71" spans="1:7" x14ac:dyDescent="0.25">
      <c r="A71" s="43">
        <v>94</v>
      </c>
      <c r="B71" s="45">
        <v>2.99</v>
      </c>
      <c r="C71" s="45">
        <v>0.42</v>
      </c>
      <c r="D71" s="45">
        <v>0.15</v>
      </c>
      <c r="E71" s="45">
        <v>0.14000000000000001</v>
      </c>
      <c r="F71" s="45"/>
      <c r="G71" s="45"/>
    </row>
    <row r="72" spans="1:7" x14ac:dyDescent="0.25">
      <c r="A72" s="43">
        <v>95</v>
      </c>
      <c r="B72" s="45">
        <v>2.72</v>
      </c>
      <c r="C72" s="45">
        <v>0.39</v>
      </c>
      <c r="D72" s="45">
        <v>0.13</v>
      </c>
      <c r="E72" s="45">
        <v>0.11</v>
      </c>
      <c r="F72" s="45"/>
      <c r="G72" s="45"/>
    </row>
    <row r="73" spans="1:7" x14ac:dyDescent="0.25">
      <c r="A73" s="43">
        <v>96</v>
      </c>
      <c r="B73" s="45">
        <v>2.4700000000000002</v>
      </c>
      <c r="C73" s="45">
        <v>0.36</v>
      </c>
      <c r="D73" s="45">
        <v>0.11</v>
      </c>
      <c r="E73" s="45">
        <v>0.1</v>
      </c>
      <c r="F73" s="45"/>
      <c r="G73" s="45"/>
    </row>
    <row r="74" spans="1:7" x14ac:dyDescent="0.25">
      <c r="A74" s="43">
        <v>97</v>
      </c>
      <c r="B74" s="45">
        <v>2.2599999999999998</v>
      </c>
      <c r="C74" s="45">
        <v>0.34</v>
      </c>
      <c r="D74" s="45">
        <v>0.09</v>
      </c>
      <c r="E74" s="45">
        <v>0.08</v>
      </c>
      <c r="F74" s="45"/>
      <c r="G74" s="45"/>
    </row>
    <row r="75" spans="1:7" x14ac:dyDescent="0.25">
      <c r="A75" s="43">
        <v>98</v>
      </c>
      <c r="B75" s="45">
        <v>2.08</v>
      </c>
      <c r="C75" s="45">
        <v>0.31</v>
      </c>
      <c r="D75" s="45">
        <v>0.08</v>
      </c>
      <c r="E75" s="45">
        <v>7.0000000000000007E-2</v>
      </c>
      <c r="F75" s="45"/>
      <c r="G75" s="45"/>
    </row>
    <row r="76" spans="1:7" x14ac:dyDescent="0.25">
      <c r="A76" s="43">
        <v>99</v>
      </c>
      <c r="B76" s="45">
        <v>1.93</v>
      </c>
      <c r="C76" s="45">
        <v>0.28999999999999998</v>
      </c>
      <c r="D76" s="45">
        <v>7.0000000000000007E-2</v>
      </c>
      <c r="E76" s="45">
        <v>0.06</v>
      </c>
      <c r="F76" s="45"/>
      <c r="G76" s="45"/>
    </row>
    <row r="77" spans="1:7" x14ac:dyDescent="0.25">
      <c r="A77" s="43">
        <v>100</v>
      </c>
      <c r="B77" s="45">
        <v>1.8</v>
      </c>
      <c r="C77" s="45">
        <v>0.14000000000000001</v>
      </c>
      <c r="D77" s="45">
        <v>0.06</v>
      </c>
      <c r="E77" s="45">
        <v>0.05</v>
      </c>
      <c r="F77" s="45"/>
      <c r="G77" s="45"/>
    </row>
  </sheetData>
  <sheetProtection algorithmName="SHA-512" hashValue="pR6sid+re3A5xCQX+bqUzwCKVH7RO4phoMnksIZRJeXiN87J1W5Gm6zNP81hN1LeiMTnTry+Zb5mF552igo2ag==" saltValue="YY5qns2gRpH1IVuelEBMGA==" spinCount="100000" sheet="1" objects="1" scenarios="1"/>
  <conditionalFormatting sqref="A6:A21">
    <cfRule type="expression" dxfId="857" priority="11" stopIfTrue="1">
      <formula>MOD(ROW(),2)=0</formula>
    </cfRule>
    <cfRule type="expression" dxfId="856" priority="12" stopIfTrue="1">
      <formula>MOD(ROW(),2)&lt;&gt;0</formula>
    </cfRule>
  </conditionalFormatting>
  <conditionalFormatting sqref="B6:G17 B20:G21 C18:G19">
    <cfRule type="expression" dxfId="855" priority="13" stopIfTrue="1">
      <formula>MOD(ROW(),2)=0</formula>
    </cfRule>
    <cfRule type="expression" dxfId="854" priority="14" stopIfTrue="1">
      <formula>MOD(ROW(),2)&lt;&gt;0</formula>
    </cfRule>
  </conditionalFormatting>
  <conditionalFormatting sqref="A26:A77">
    <cfRule type="expression" dxfId="853" priority="15" stopIfTrue="1">
      <formula>MOD(ROW(),2)=0</formula>
    </cfRule>
    <cfRule type="expression" dxfId="852" priority="16" stopIfTrue="1">
      <formula>MOD(ROW(),2)&lt;&gt;0</formula>
    </cfRule>
  </conditionalFormatting>
  <conditionalFormatting sqref="B26:G77">
    <cfRule type="expression" dxfId="851" priority="17" stopIfTrue="1">
      <formula>MOD(ROW(),2)=0</formula>
    </cfRule>
    <cfRule type="expression" dxfId="850" priority="18" stopIfTrue="1">
      <formula>MOD(ROW(),2)&lt;&gt;0</formula>
    </cfRule>
  </conditionalFormatting>
  <conditionalFormatting sqref="B18:B19">
    <cfRule type="expression" dxfId="849" priority="1" stopIfTrue="1">
      <formula>MOD(ROW(),2)=0</formula>
    </cfRule>
    <cfRule type="expression" dxfId="848" priority="2" stopIfTrue="1">
      <formula>MOD(ROW(),2)&lt;&gt;0</formula>
    </cfRule>
  </conditionalFormatting>
  <pageMargins left="0.7" right="0.7" top="0.75" bottom="0.75" header="0.3" footer="0.3"/>
  <tableParts count="1">
    <tablePart r:id="rId1"/>
  </tablePart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F8479D-9CC5-4125-B7A5-32A00B633BD6}">
  <sheetPr codeName="Sheet28"/>
  <dimension ref="A1:G102"/>
  <sheetViews>
    <sheetView showGridLines="0" workbookViewId="0">
      <selection activeCell="A6" sqref="A6"/>
    </sheetView>
  </sheetViews>
  <sheetFormatPr defaultRowHeight="12.5" x14ac:dyDescent="0.25"/>
  <cols>
    <col min="1" max="1" width="31.54296875" customWidth="1"/>
    <col min="2" max="7" width="22.54296875" customWidth="1"/>
  </cols>
  <sheetData>
    <row r="1" spans="1:7" s="1" customFormat="1" ht="20" x14ac:dyDescent="0.4">
      <c r="A1" s="2" t="s">
        <v>0</v>
      </c>
    </row>
    <row r="2" spans="1:7" s="1" customFormat="1" ht="15.5" x14ac:dyDescent="0.35">
      <c r="A2" s="30" t="s">
        <v>1</v>
      </c>
      <c r="B2" s="3" t="str">
        <f>wb_title</f>
        <v>NHS_EW - Consolidated Factor Spreadsheet</v>
      </c>
    </row>
    <row r="3" spans="1:7" s="1" customFormat="1" ht="15.5" x14ac:dyDescent="0.35">
      <c r="A3" s="30" t="s">
        <v>2</v>
      </c>
      <c r="B3" s="3" t="str">
        <f>TABLE_FACTOR_TYPE_1 &amp; " - x-" &amp; TABLE_SERIES_NUMBER_1</f>
        <v>Pensioner CE - x-302</v>
      </c>
    </row>
    <row r="6" spans="1:7" x14ac:dyDescent="0.25">
      <c r="A6" s="40" t="s">
        <v>491</v>
      </c>
      <c r="B6" s="49" t="s">
        <v>492</v>
      </c>
      <c r="C6" s="49"/>
      <c r="D6" s="49"/>
      <c r="E6" s="49"/>
      <c r="F6" s="49"/>
      <c r="G6" s="49"/>
    </row>
    <row r="7" spans="1:7" x14ac:dyDescent="0.25">
      <c r="A7" s="40" t="s">
        <v>493</v>
      </c>
      <c r="B7" s="49" t="s">
        <v>31</v>
      </c>
      <c r="C7" s="49"/>
      <c r="D7" s="49"/>
      <c r="E7" s="49"/>
      <c r="F7" s="49"/>
      <c r="G7" s="49"/>
    </row>
    <row r="8" spans="1:7" x14ac:dyDescent="0.25">
      <c r="A8" s="40" t="s">
        <v>140</v>
      </c>
      <c r="B8" s="49" t="s">
        <v>523</v>
      </c>
      <c r="C8" s="49"/>
      <c r="D8" s="49"/>
      <c r="E8" s="49"/>
      <c r="F8" s="49"/>
      <c r="G8" s="49"/>
    </row>
    <row r="9" spans="1:7" x14ac:dyDescent="0.25">
      <c r="A9" s="40" t="s">
        <v>141</v>
      </c>
      <c r="B9" s="49" t="s">
        <v>227</v>
      </c>
      <c r="C9" s="49"/>
      <c r="D9" s="49"/>
      <c r="E9" s="49"/>
      <c r="F9" s="49"/>
      <c r="G9" s="49"/>
    </row>
    <row r="10" spans="1:7" ht="25" x14ac:dyDescent="0.25">
      <c r="A10" s="40" t="s">
        <v>6</v>
      </c>
      <c r="B10" s="49" t="s">
        <v>232</v>
      </c>
      <c r="C10" s="49"/>
      <c r="D10" s="49"/>
      <c r="E10" s="49"/>
      <c r="F10" s="49"/>
      <c r="G10" s="49"/>
    </row>
    <row r="11" spans="1:7" x14ac:dyDescent="0.25">
      <c r="A11" s="40" t="s">
        <v>142</v>
      </c>
      <c r="B11" s="49" t="s">
        <v>524</v>
      </c>
      <c r="C11" s="49"/>
      <c r="D11" s="49"/>
      <c r="E11" s="49"/>
      <c r="F11" s="49"/>
      <c r="G11" s="49"/>
    </row>
    <row r="12" spans="1:7" x14ac:dyDescent="0.25">
      <c r="A12" s="40" t="s">
        <v>143</v>
      </c>
      <c r="B12" s="49" t="s">
        <v>229</v>
      </c>
      <c r="C12" s="49"/>
      <c r="D12" s="49"/>
      <c r="E12" s="49"/>
      <c r="F12" s="49"/>
      <c r="G12" s="49"/>
    </row>
    <row r="13" spans="1:7" x14ac:dyDescent="0.25">
      <c r="A13" s="40" t="s">
        <v>494</v>
      </c>
      <c r="B13" s="49">
        <v>1</v>
      </c>
      <c r="C13" s="49"/>
      <c r="D13" s="49"/>
      <c r="E13" s="49"/>
      <c r="F13" s="49"/>
      <c r="G13" s="49"/>
    </row>
    <row r="14" spans="1:7" x14ac:dyDescent="0.25">
      <c r="A14" s="40" t="s">
        <v>145</v>
      </c>
      <c r="B14" s="49">
        <v>302</v>
      </c>
      <c r="C14" s="49"/>
      <c r="D14" s="49"/>
      <c r="E14" s="49"/>
      <c r="F14" s="49"/>
      <c r="G14" s="49"/>
    </row>
    <row r="15" spans="1:7" x14ac:dyDescent="0.25">
      <c r="A15" s="40" t="s">
        <v>495</v>
      </c>
      <c r="B15" s="49" t="s">
        <v>233</v>
      </c>
      <c r="C15" s="49"/>
      <c r="D15" s="49"/>
      <c r="E15" s="49"/>
      <c r="F15" s="49"/>
      <c r="G15" s="49"/>
    </row>
    <row r="16" spans="1:7" x14ac:dyDescent="0.25">
      <c r="A16" s="40" t="s">
        <v>147</v>
      </c>
      <c r="B16" s="49" t="s">
        <v>532</v>
      </c>
      <c r="C16" s="49"/>
      <c r="D16" s="49"/>
      <c r="E16" s="49"/>
      <c r="F16" s="49"/>
      <c r="G16" s="49"/>
    </row>
    <row r="17" spans="1:7" x14ac:dyDescent="0.25">
      <c r="A17" s="41" t="s">
        <v>496</v>
      </c>
      <c r="B17" s="49"/>
      <c r="C17" s="49"/>
      <c r="D17" s="49"/>
      <c r="E17" s="49"/>
      <c r="F17" s="49"/>
      <c r="G17" s="49"/>
    </row>
    <row r="18" spans="1:7" x14ac:dyDescent="0.25">
      <c r="A18" s="40" t="s">
        <v>149</v>
      </c>
      <c r="B18" s="50">
        <v>46174</v>
      </c>
      <c r="C18" s="51"/>
      <c r="D18" s="51"/>
      <c r="E18" s="51"/>
      <c r="F18" s="51"/>
      <c r="G18" s="51"/>
    </row>
    <row r="19" spans="1:7" x14ac:dyDescent="0.25">
      <c r="A19" s="40" t="s">
        <v>150</v>
      </c>
      <c r="B19" s="50">
        <v>46161</v>
      </c>
      <c r="C19" s="50"/>
      <c r="D19" s="50"/>
      <c r="E19" s="50"/>
      <c r="F19" s="50"/>
      <c r="G19" s="50"/>
    </row>
    <row r="20" spans="1:7" x14ac:dyDescent="0.25">
      <c r="A20" s="40" t="s">
        <v>151</v>
      </c>
      <c r="B20" s="49" t="s">
        <v>160</v>
      </c>
      <c r="C20" s="49"/>
      <c r="D20" s="49"/>
      <c r="E20" s="49"/>
      <c r="F20" s="49"/>
      <c r="G20" s="49"/>
    </row>
    <row r="21" spans="1:7" x14ac:dyDescent="0.25">
      <c r="A21" s="40" t="s">
        <v>497</v>
      </c>
      <c r="B21" s="49" t="s">
        <v>67</v>
      </c>
      <c r="C21" s="49"/>
      <c r="D21" s="49"/>
      <c r="E21" s="49"/>
      <c r="F21" s="49"/>
      <c r="G21" s="49"/>
    </row>
    <row r="23" spans="1:7" x14ac:dyDescent="0.25">
      <c r="A23" s="23" t="str">
        <f>HYPERLINK("#'Factor List'!A1", "Back to Factor List")</f>
        <v>Back to Factor List</v>
      </c>
      <c r="B23" s="23" t="str">
        <f>HYPERLINK("#'Assumptions'!A1", "Assumptions")</f>
        <v>Assumptions</v>
      </c>
    </row>
    <row r="26" spans="1:7" s="59" customFormat="1" ht="39" x14ac:dyDescent="0.25">
      <c r="A26" s="58" t="s">
        <v>263</v>
      </c>
      <c r="B26" s="58" t="s">
        <v>526</v>
      </c>
      <c r="C26" s="58" t="s">
        <v>527</v>
      </c>
      <c r="D26" s="58" t="s">
        <v>528</v>
      </c>
      <c r="E26" s="58" t="s">
        <v>529</v>
      </c>
      <c r="F26" s="58" t="s">
        <v>530</v>
      </c>
      <c r="G26" s="58" t="s">
        <v>531</v>
      </c>
    </row>
    <row r="27" spans="1:7" x14ac:dyDescent="0.25">
      <c r="A27" s="43">
        <v>20</v>
      </c>
      <c r="B27" s="45">
        <v>27.57</v>
      </c>
      <c r="C27" s="45">
        <v>5.8</v>
      </c>
      <c r="D27" s="45"/>
      <c r="E27" s="45"/>
      <c r="F27" s="45">
        <v>0</v>
      </c>
      <c r="G27" s="45">
        <v>0</v>
      </c>
    </row>
    <row r="28" spans="1:7" x14ac:dyDescent="0.25">
      <c r="A28" s="43">
        <v>21</v>
      </c>
      <c r="B28" s="45">
        <v>27.45</v>
      </c>
      <c r="C28" s="45">
        <v>5.72</v>
      </c>
      <c r="D28" s="45"/>
      <c r="E28" s="45"/>
      <c r="F28" s="45">
        <v>0</v>
      </c>
      <c r="G28" s="45">
        <v>0</v>
      </c>
    </row>
    <row r="29" spans="1:7" x14ac:dyDescent="0.25">
      <c r="A29" s="43">
        <v>22</v>
      </c>
      <c r="B29" s="45">
        <v>27.34</v>
      </c>
      <c r="C29" s="45">
        <v>5.63</v>
      </c>
      <c r="D29" s="45"/>
      <c r="E29" s="45"/>
      <c r="F29" s="45">
        <v>0</v>
      </c>
      <c r="G29" s="45">
        <v>0</v>
      </c>
    </row>
    <row r="30" spans="1:7" x14ac:dyDescent="0.25">
      <c r="A30" s="43">
        <v>23</v>
      </c>
      <c r="B30" s="45">
        <v>27.23</v>
      </c>
      <c r="C30" s="45">
        <v>5.54</v>
      </c>
      <c r="D30" s="45"/>
      <c r="E30" s="45"/>
      <c r="F30" s="45">
        <v>0</v>
      </c>
      <c r="G30" s="45">
        <v>0</v>
      </c>
    </row>
    <row r="31" spans="1:7" x14ac:dyDescent="0.25">
      <c r="A31" s="43">
        <v>24</v>
      </c>
      <c r="B31" s="45">
        <v>27.12</v>
      </c>
      <c r="C31" s="45">
        <v>5.45</v>
      </c>
      <c r="D31" s="45"/>
      <c r="E31" s="45"/>
      <c r="F31" s="45">
        <v>0</v>
      </c>
      <c r="G31" s="45">
        <v>0</v>
      </c>
    </row>
    <row r="32" spans="1:7" x14ac:dyDescent="0.25">
      <c r="A32" s="43">
        <v>25</v>
      </c>
      <c r="B32" s="45">
        <v>27</v>
      </c>
      <c r="C32" s="45">
        <v>5.36</v>
      </c>
      <c r="D32" s="45"/>
      <c r="E32" s="45"/>
      <c r="F32" s="45">
        <v>0</v>
      </c>
      <c r="G32" s="45">
        <v>0</v>
      </c>
    </row>
    <row r="33" spans="1:7" x14ac:dyDescent="0.25">
      <c r="A33" s="43">
        <v>26</v>
      </c>
      <c r="B33" s="45">
        <v>26.88</v>
      </c>
      <c r="C33" s="45">
        <v>5.27</v>
      </c>
      <c r="D33" s="45"/>
      <c r="E33" s="45"/>
      <c r="F33" s="45">
        <v>0</v>
      </c>
      <c r="G33" s="45">
        <v>0</v>
      </c>
    </row>
    <row r="34" spans="1:7" x14ac:dyDescent="0.25">
      <c r="A34" s="43">
        <v>27</v>
      </c>
      <c r="B34" s="45">
        <v>26.74</v>
      </c>
      <c r="C34" s="45">
        <v>5.19</v>
      </c>
      <c r="D34" s="45"/>
      <c r="E34" s="45"/>
      <c r="F34" s="45">
        <v>0</v>
      </c>
      <c r="G34" s="45">
        <v>0</v>
      </c>
    </row>
    <row r="35" spans="1:7" x14ac:dyDescent="0.25">
      <c r="A35" s="43">
        <v>28</v>
      </c>
      <c r="B35" s="45">
        <v>26.6</v>
      </c>
      <c r="C35" s="45">
        <v>5.0999999999999996</v>
      </c>
      <c r="D35" s="45"/>
      <c r="E35" s="45"/>
      <c r="F35" s="45">
        <v>0</v>
      </c>
      <c r="G35" s="45">
        <v>0</v>
      </c>
    </row>
    <row r="36" spans="1:7" x14ac:dyDescent="0.25">
      <c r="A36" s="43">
        <v>29</v>
      </c>
      <c r="B36" s="45">
        <v>26.45</v>
      </c>
      <c r="C36" s="45">
        <v>5.0199999999999996</v>
      </c>
      <c r="D36" s="45"/>
      <c r="E36" s="45"/>
      <c r="F36" s="45">
        <v>0</v>
      </c>
      <c r="G36" s="45">
        <v>0</v>
      </c>
    </row>
    <row r="37" spans="1:7" x14ac:dyDescent="0.25">
      <c r="A37" s="43">
        <v>30</v>
      </c>
      <c r="B37" s="45">
        <v>26.28</v>
      </c>
      <c r="C37" s="45">
        <v>4.9400000000000004</v>
      </c>
      <c r="D37" s="45"/>
      <c r="E37" s="45"/>
      <c r="F37" s="45">
        <v>0</v>
      </c>
      <c r="G37" s="45">
        <v>0</v>
      </c>
    </row>
    <row r="38" spans="1:7" x14ac:dyDescent="0.25">
      <c r="A38" s="43">
        <v>31</v>
      </c>
      <c r="B38" s="45">
        <v>26.11</v>
      </c>
      <c r="C38" s="45">
        <v>4.8600000000000003</v>
      </c>
      <c r="D38" s="45"/>
      <c r="E38" s="45"/>
      <c r="F38" s="45">
        <v>0</v>
      </c>
      <c r="G38" s="45">
        <v>0</v>
      </c>
    </row>
    <row r="39" spans="1:7" x14ac:dyDescent="0.25">
      <c r="A39" s="43">
        <v>32</v>
      </c>
      <c r="B39" s="45">
        <v>25.92</v>
      </c>
      <c r="C39" s="45">
        <v>4.79</v>
      </c>
      <c r="D39" s="45"/>
      <c r="E39" s="45"/>
      <c r="F39" s="45">
        <v>0</v>
      </c>
      <c r="G39" s="45">
        <v>0</v>
      </c>
    </row>
    <row r="40" spans="1:7" x14ac:dyDescent="0.25">
      <c r="A40" s="43">
        <v>33</v>
      </c>
      <c r="B40" s="45">
        <v>25.72</v>
      </c>
      <c r="C40" s="45">
        <v>4.72</v>
      </c>
      <c r="D40" s="45"/>
      <c r="E40" s="45"/>
      <c r="F40" s="45">
        <v>0</v>
      </c>
      <c r="G40" s="45">
        <v>0</v>
      </c>
    </row>
    <row r="41" spans="1:7" x14ac:dyDescent="0.25">
      <c r="A41" s="43">
        <v>34</v>
      </c>
      <c r="B41" s="45">
        <v>25.51</v>
      </c>
      <c r="C41" s="45">
        <v>4.6500000000000004</v>
      </c>
      <c r="D41" s="45"/>
      <c r="E41" s="45"/>
      <c r="F41" s="45">
        <v>0</v>
      </c>
      <c r="G41" s="45">
        <v>0</v>
      </c>
    </row>
    <row r="42" spans="1:7" x14ac:dyDescent="0.25">
      <c r="A42" s="43">
        <v>35</v>
      </c>
      <c r="B42" s="45">
        <v>25.29</v>
      </c>
      <c r="C42" s="45">
        <v>4.58</v>
      </c>
      <c r="D42" s="45"/>
      <c r="E42" s="45"/>
      <c r="F42" s="45">
        <v>0</v>
      </c>
      <c r="G42" s="45">
        <v>0</v>
      </c>
    </row>
    <row r="43" spans="1:7" x14ac:dyDescent="0.25">
      <c r="A43" s="43">
        <v>36</v>
      </c>
      <c r="B43" s="45">
        <v>25.07</v>
      </c>
      <c r="C43" s="45">
        <v>4.5199999999999996</v>
      </c>
      <c r="D43" s="45"/>
      <c r="E43" s="45"/>
      <c r="F43" s="45">
        <v>0</v>
      </c>
      <c r="G43" s="45">
        <v>0</v>
      </c>
    </row>
    <row r="44" spans="1:7" x14ac:dyDescent="0.25">
      <c r="A44" s="43">
        <v>37</v>
      </c>
      <c r="B44" s="45">
        <v>24.84</v>
      </c>
      <c r="C44" s="45">
        <v>4.45</v>
      </c>
      <c r="D44" s="45"/>
      <c r="E44" s="45"/>
      <c r="F44" s="45">
        <v>0</v>
      </c>
      <c r="G44" s="45">
        <v>0</v>
      </c>
    </row>
    <row r="45" spans="1:7" x14ac:dyDescent="0.25">
      <c r="A45" s="43">
        <v>38</v>
      </c>
      <c r="B45" s="45">
        <v>24.61</v>
      </c>
      <c r="C45" s="45">
        <v>4.38</v>
      </c>
      <c r="D45" s="45"/>
      <c r="E45" s="45"/>
      <c r="F45" s="45">
        <v>0</v>
      </c>
      <c r="G45" s="45">
        <v>0</v>
      </c>
    </row>
    <row r="46" spans="1:7" x14ac:dyDescent="0.25">
      <c r="A46" s="43">
        <v>39</v>
      </c>
      <c r="B46" s="45">
        <v>24.37</v>
      </c>
      <c r="C46" s="45">
        <v>4.3099999999999996</v>
      </c>
      <c r="D46" s="45"/>
      <c r="E46" s="45"/>
      <c r="F46" s="45">
        <v>0</v>
      </c>
      <c r="G46" s="45">
        <v>0</v>
      </c>
    </row>
    <row r="47" spans="1:7" x14ac:dyDescent="0.25">
      <c r="A47" s="43">
        <v>40</v>
      </c>
      <c r="B47" s="45">
        <v>24.13</v>
      </c>
      <c r="C47" s="45">
        <v>4.24</v>
      </c>
      <c r="D47" s="45"/>
      <c r="E47" s="45"/>
      <c r="F47" s="45">
        <v>0</v>
      </c>
      <c r="G47" s="45">
        <v>0</v>
      </c>
    </row>
    <row r="48" spans="1:7" x14ac:dyDescent="0.25">
      <c r="A48" s="43">
        <v>41</v>
      </c>
      <c r="B48" s="45">
        <v>23.89</v>
      </c>
      <c r="C48" s="45">
        <v>4.16</v>
      </c>
      <c r="D48" s="45"/>
      <c r="E48" s="45"/>
      <c r="F48" s="45">
        <v>0</v>
      </c>
      <c r="G48" s="45">
        <v>0</v>
      </c>
    </row>
    <row r="49" spans="1:7" x14ac:dyDescent="0.25">
      <c r="A49" s="43">
        <v>42</v>
      </c>
      <c r="B49" s="45">
        <v>23.63</v>
      </c>
      <c r="C49" s="45">
        <v>4.09</v>
      </c>
      <c r="D49" s="45"/>
      <c r="E49" s="45"/>
      <c r="F49" s="45">
        <v>0</v>
      </c>
      <c r="G49" s="45">
        <v>0</v>
      </c>
    </row>
    <row r="50" spans="1:7" x14ac:dyDescent="0.25">
      <c r="A50" s="43">
        <v>43</v>
      </c>
      <c r="B50" s="45">
        <v>23.37</v>
      </c>
      <c r="C50" s="45">
        <v>4.0199999999999996</v>
      </c>
      <c r="D50" s="45"/>
      <c r="E50" s="45"/>
      <c r="F50" s="45">
        <v>0</v>
      </c>
      <c r="G50" s="45">
        <v>0</v>
      </c>
    </row>
    <row r="51" spans="1:7" x14ac:dyDescent="0.25">
      <c r="A51" s="43">
        <v>44</v>
      </c>
      <c r="B51" s="45">
        <v>23.11</v>
      </c>
      <c r="C51" s="45">
        <v>3.95</v>
      </c>
      <c r="D51" s="45"/>
      <c r="E51" s="45"/>
      <c r="F51" s="45">
        <v>0</v>
      </c>
      <c r="G51" s="45">
        <v>0</v>
      </c>
    </row>
    <row r="52" spans="1:7" x14ac:dyDescent="0.25">
      <c r="A52" s="43">
        <v>45</v>
      </c>
      <c r="B52" s="45">
        <v>22.84</v>
      </c>
      <c r="C52" s="45">
        <v>3.88</v>
      </c>
      <c r="D52" s="45"/>
      <c r="E52" s="45"/>
      <c r="F52" s="45">
        <v>0</v>
      </c>
      <c r="G52" s="45">
        <v>0</v>
      </c>
    </row>
    <row r="53" spans="1:7" x14ac:dyDescent="0.25">
      <c r="A53" s="43">
        <v>46</v>
      </c>
      <c r="B53" s="45">
        <v>22.57</v>
      </c>
      <c r="C53" s="45">
        <v>3.8</v>
      </c>
      <c r="D53" s="45"/>
      <c r="E53" s="45"/>
      <c r="F53" s="45">
        <v>0</v>
      </c>
      <c r="G53" s="45">
        <v>0</v>
      </c>
    </row>
    <row r="54" spans="1:7" x14ac:dyDescent="0.25">
      <c r="A54" s="43">
        <v>47</v>
      </c>
      <c r="B54" s="45">
        <v>22.3</v>
      </c>
      <c r="C54" s="45">
        <v>3.72</v>
      </c>
      <c r="D54" s="45"/>
      <c r="E54" s="45"/>
      <c r="F54" s="45">
        <v>0</v>
      </c>
      <c r="G54" s="45">
        <v>0</v>
      </c>
    </row>
    <row r="55" spans="1:7" x14ac:dyDescent="0.25">
      <c r="A55" s="43">
        <v>48</v>
      </c>
      <c r="B55" s="45">
        <v>22.02</v>
      </c>
      <c r="C55" s="45">
        <v>3.64</v>
      </c>
      <c r="D55" s="45"/>
      <c r="E55" s="45"/>
      <c r="F55" s="45">
        <v>0</v>
      </c>
      <c r="G55" s="45">
        <v>0</v>
      </c>
    </row>
    <row r="56" spans="1:7" x14ac:dyDescent="0.25">
      <c r="A56" s="43">
        <v>49</v>
      </c>
      <c r="B56" s="45">
        <v>21.73</v>
      </c>
      <c r="C56" s="45">
        <v>3.56</v>
      </c>
      <c r="D56" s="45"/>
      <c r="E56" s="45"/>
      <c r="F56" s="45">
        <v>0</v>
      </c>
      <c r="G56" s="45">
        <v>0</v>
      </c>
    </row>
    <row r="57" spans="1:7" x14ac:dyDescent="0.25">
      <c r="A57" s="43">
        <v>50</v>
      </c>
      <c r="B57" s="45">
        <v>21.43</v>
      </c>
      <c r="C57" s="45">
        <v>3.49</v>
      </c>
      <c r="D57" s="45"/>
      <c r="E57" s="45"/>
      <c r="F57" s="45">
        <v>0</v>
      </c>
      <c r="G57" s="45">
        <v>0</v>
      </c>
    </row>
    <row r="58" spans="1:7" x14ac:dyDescent="0.25">
      <c r="A58" s="43">
        <v>51</v>
      </c>
      <c r="B58" s="45">
        <v>21.13</v>
      </c>
      <c r="C58" s="45">
        <v>3.41</v>
      </c>
      <c r="D58" s="45"/>
      <c r="E58" s="45"/>
      <c r="F58" s="45">
        <v>0</v>
      </c>
      <c r="G58" s="45">
        <v>0</v>
      </c>
    </row>
    <row r="59" spans="1:7" x14ac:dyDescent="0.25">
      <c r="A59" s="43">
        <v>52</v>
      </c>
      <c r="B59" s="45">
        <v>20.81</v>
      </c>
      <c r="C59" s="45">
        <v>3.34</v>
      </c>
      <c r="D59" s="45"/>
      <c r="E59" s="45"/>
      <c r="F59" s="45">
        <v>0</v>
      </c>
      <c r="G59" s="45">
        <v>0</v>
      </c>
    </row>
    <row r="60" spans="1:7" x14ac:dyDescent="0.25">
      <c r="A60" s="43">
        <v>53</v>
      </c>
      <c r="B60" s="45">
        <v>20.49</v>
      </c>
      <c r="C60" s="45">
        <v>3.26</v>
      </c>
      <c r="D60" s="45"/>
      <c r="E60" s="45"/>
      <c r="F60" s="45">
        <v>0</v>
      </c>
      <c r="G60" s="45">
        <v>0</v>
      </c>
    </row>
    <row r="61" spans="1:7" x14ac:dyDescent="0.25">
      <c r="A61" s="43">
        <v>54</v>
      </c>
      <c r="B61" s="45">
        <v>20.170000000000002</v>
      </c>
      <c r="C61" s="45">
        <v>3.19</v>
      </c>
      <c r="D61" s="45"/>
      <c r="E61" s="45"/>
      <c r="F61" s="45">
        <v>0</v>
      </c>
      <c r="G61" s="45">
        <v>0</v>
      </c>
    </row>
    <row r="62" spans="1:7" x14ac:dyDescent="0.25">
      <c r="A62" s="43">
        <v>55</v>
      </c>
      <c r="B62" s="45">
        <v>19.829999999999998</v>
      </c>
      <c r="C62" s="45">
        <v>3.11</v>
      </c>
      <c r="D62" s="45"/>
      <c r="E62" s="45"/>
      <c r="F62" s="45">
        <v>0</v>
      </c>
      <c r="G62" s="45">
        <v>0</v>
      </c>
    </row>
    <row r="63" spans="1:7" x14ac:dyDescent="0.25">
      <c r="A63" s="43">
        <v>56</v>
      </c>
      <c r="B63" s="45">
        <v>19.489999999999998</v>
      </c>
      <c r="C63" s="45">
        <v>3.03</v>
      </c>
      <c r="D63" s="45"/>
      <c r="E63" s="45"/>
      <c r="F63" s="45">
        <v>0</v>
      </c>
      <c r="G63" s="45">
        <v>0</v>
      </c>
    </row>
    <row r="64" spans="1:7" x14ac:dyDescent="0.25">
      <c r="A64" s="43">
        <v>57</v>
      </c>
      <c r="B64" s="45">
        <v>19.14</v>
      </c>
      <c r="C64" s="45">
        <v>2.96</v>
      </c>
      <c r="D64" s="45"/>
      <c r="E64" s="45"/>
      <c r="F64" s="45">
        <v>0</v>
      </c>
      <c r="G64" s="45">
        <v>0</v>
      </c>
    </row>
    <row r="65" spans="1:7" x14ac:dyDescent="0.25">
      <c r="A65" s="43">
        <v>58</v>
      </c>
      <c r="B65" s="45">
        <v>18.77</v>
      </c>
      <c r="C65" s="45">
        <v>2.89</v>
      </c>
      <c r="D65" s="45"/>
      <c r="E65" s="45"/>
      <c r="F65" s="45">
        <v>0</v>
      </c>
      <c r="G65" s="45">
        <v>0</v>
      </c>
    </row>
    <row r="66" spans="1:7" x14ac:dyDescent="0.25">
      <c r="A66" s="43">
        <v>59</v>
      </c>
      <c r="B66" s="45">
        <v>18.38</v>
      </c>
      <c r="C66" s="45">
        <v>2.82</v>
      </c>
      <c r="D66" s="45"/>
      <c r="E66" s="45"/>
      <c r="F66" s="45">
        <v>0</v>
      </c>
      <c r="G66" s="45">
        <v>0</v>
      </c>
    </row>
    <row r="67" spans="1:7" x14ac:dyDescent="0.25">
      <c r="A67" s="43">
        <v>60</v>
      </c>
      <c r="B67" s="45">
        <v>17.98</v>
      </c>
      <c r="C67" s="45">
        <v>2.76</v>
      </c>
      <c r="D67" s="45"/>
      <c r="E67" s="45"/>
      <c r="F67" s="45">
        <v>0</v>
      </c>
      <c r="G67" s="45">
        <v>0</v>
      </c>
    </row>
    <row r="68" spans="1:7" x14ac:dyDescent="0.25">
      <c r="A68" s="43">
        <v>61</v>
      </c>
      <c r="B68" s="45">
        <v>17.55</v>
      </c>
      <c r="C68" s="45">
        <v>2.71</v>
      </c>
      <c r="D68" s="45"/>
      <c r="E68" s="45"/>
      <c r="F68" s="45">
        <v>0</v>
      </c>
      <c r="G68" s="45">
        <v>0</v>
      </c>
    </row>
    <row r="69" spans="1:7" x14ac:dyDescent="0.25">
      <c r="A69" s="43">
        <v>62</v>
      </c>
      <c r="B69" s="45">
        <v>17.12</v>
      </c>
      <c r="C69" s="45">
        <v>2.65</v>
      </c>
      <c r="D69" s="45"/>
      <c r="E69" s="45"/>
      <c r="F69" s="45">
        <v>0</v>
      </c>
      <c r="G69" s="45">
        <v>0</v>
      </c>
    </row>
    <row r="70" spans="1:7" x14ac:dyDescent="0.25">
      <c r="A70" s="43">
        <v>63</v>
      </c>
      <c r="B70" s="45">
        <v>16.66</v>
      </c>
      <c r="C70" s="45">
        <v>2.6</v>
      </c>
      <c r="D70" s="45"/>
      <c r="E70" s="45"/>
      <c r="F70" s="45">
        <v>0</v>
      </c>
      <c r="G70" s="45">
        <v>0</v>
      </c>
    </row>
    <row r="71" spans="1:7" x14ac:dyDescent="0.25">
      <c r="A71" s="43">
        <v>64</v>
      </c>
      <c r="B71" s="45">
        <v>16.18</v>
      </c>
      <c r="C71" s="45">
        <v>2.56</v>
      </c>
      <c r="D71" s="45"/>
      <c r="E71" s="45"/>
      <c r="F71" s="45">
        <v>0</v>
      </c>
      <c r="G71" s="45">
        <v>0</v>
      </c>
    </row>
    <row r="72" spans="1:7" x14ac:dyDescent="0.25">
      <c r="A72" s="43">
        <v>65</v>
      </c>
      <c r="B72" s="45">
        <v>15.69</v>
      </c>
      <c r="C72" s="45">
        <v>2.52</v>
      </c>
      <c r="D72" s="45"/>
      <c r="E72" s="45"/>
      <c r="F72" s="45">
        <v>0</v>
      </c>
      <c r="G72" s="45">
        <v>0</v>
      </c>
    </row>
    <row r="73" spans="1:7" x14ac:dyDescent="0.25">
      <c r="A73" s="43">
        <v>66</v>
      </c>
      <c r="B73" s="45">
        <v>15.18</v>
      </c>
      <c r="C73" s="45">
        <v>2.4900000000000002</v>
      </c>
      <c r="D73" s="45"/>
      <c r="E73" s="45"/>
      <c r="F73" s="45">
        <v>0</v>
      </c>
      <c r="G73" s="45">
        <v>0</v>
      </c>
    </row>
    <row r="74" spans="1:7" x14ac:dyDescent="0.25">
      <c r="A74" s="43">
        <v>67</v>
      </c>
      <c r="B74" s="45">
        <v>14.65</v>
      </c>
      <c r="C74" s="45">
        <v>2.4500000000000002</v>
      </c>
      <c r="D74" s="45"/>
      <c r="E74" s="45"/>
      <c r="F74" s="45">
        <v>0</v>
      </c>
      <c r="G74" s="45">
        <v>0</v>
      </c>
    </row>
    <row r="75" spans="1:7" x14ac:dyDescent="0.25">
      <c r="A75" s="43">
        <v>68</v>
      </c>
      <c r="B75" s="45">
        <v>14.12</v>
      </c>
      <c r="C75" s="45">
        <v>2.42</v>
      </c>
      <c r="D75" s="45"/>
      <c r="E75" s="45"/>
      <c r="F75" s="45">
        <v>0</v>
      </c>
      <c r="G75" s="45">
        <v>0</v>
      </c>
    </row>
    <row r="76" spans="1:7" x14ac:dyDescent="0.25">
      <c r="A76" s="43">
        <v>69</v>
      </c>
      <c r="B76" s="45">
        <v>13.58</v>
      </c>
      <c r="C76" s="45">
        <v>2.37</v>
      </c>
      <c r="D76" s="45"/>
      <c r="E76" s="45"/>
      <c r="F76" s="45"/>
      <c r="G76" s="45"/>
    </row>
    <row r="77" spans="1:7" x14ac:dyDescent="0.25">
      <c r="A77" s="43">
        <v>70</v>
      </c>
      <c r="B77" s="45">
        <v>13.03</v>
      </c>
      <c r="C77" s="45">
        <v>2.31</v>
      </c>
      <c r="D77" s="45"/>
      <c r="E77" s="45"/>
      <c r="F77" s="45"/>
      <c r="G77" s="45"/>
    </row>
    <row r="78" spans="1:7" x14ac:dyDescent="0.25">
      <c r="A78" s="43">
        <v>71</v>
      </c>
      <c r="B78" s="45">
        <v>12.49</v>
      </c>
      <c r="C78" s="45">
        <v>2.2799999999999998</v>
      </c>
      <c r="D78" s="45"/>
      <c r="E78" s="45"/>
      <c r="F78" s="45"/>
      <c r="G78" s="45"/>
    </row>
    <row r="79" spans="1:7" x14ac:dyDescent="0.25">
      <c r="A79" s="43">
        <v>72</v>
      </c>
      <c r="B79" s="45">
        <v>11.93</v>
      </c>
      <c r="C79" s="45">
        <v>2.25</v>
      </c>
      <c r="D79" s="45"/>
      <c r="E79" s="45"/>
      <c r="F79" s="45"/>
      <c r="G79" s="45"/>
    </row>
    <row r="80" spans="1:7" x14ac:dyDescent="0.25">
      <c r="A80" s="43">
        <v>73</v>
      </c>
      <c r="B80" s="45">
        <v>11.38</v>
      </c>
      <c r="C80" s="45">
        <v>2.21</v>
      </c>
      <c r="D80" s="45">
        <v>1.83</v>
      </c>
      <c r="E80" s="45">
        <v>1.56</v>
      </c>
      <c r="F80" s="45"/>
      <c r="G80" s="45"/>
    </row>
    <row r="81" spans="1:7" x14ac:dyDescent="0.25">
      <c r="A81" s="43">
        <v>74</v>
      </c>
      <c r="B81" s="45">
        <v>10.83</v>
      </c>
      <c r="C81" s="45">
        <v>2.0699999999999998</v>
      </c>
      <c r="D81" s="45">
        <v>1.67</v>
      </c>
      <c r="E81" s="45">
        <v>1.42</v>
      </c>
      <c r="F81" s="45"/>
      <c r="G81" s="45"/>
    </row>
    <row r="82" spans="1:7" x14ac:dyDescent="0.25">
      <c r="A82" s="43">
        <v>75</v>
      </c>
      <c r="B82" s="45">
        <v>10.28</v>
      </c>
      <c r="C82" s="45">
        <v>1.92</v>
      </c>
      <c r="D82" s="45">
        <v>1.51</v>
      </c>
      <c r="E82" s="45">
        <v>1.3</v>
      </c>
      <c r="F82" s="45"/>
      <c r="G82" s="45"/>
    </row>
    <row r="83" spans="1:7" x14ac:dyDescent="0.25">
      <c r="A83" s="43">
        <v>76</v>
      </c>
      <c r="B83" s="45">
        <v>9.74</v>
      </c>
      <c r="C83" s="45">
        <v>1.89</v>
      </c>
      <c r="D83" s="45">
        <v>1.38</v>
      </c>
      <c r="E83" s="45">
        <v>1.17</v>
      </c>
      <c r="F83" s="45"/>
      <c r="G83" s="45"/>
    </row>
    <row r="84" spans="1:7" x14ac:dyDescent="0.25">
      <c r="A84" s="43">
        <v>77</v>
      </c>
      <c r="B84" s="45">
        <v>9.1999999999999993</v>
      </c>
      <c r="C84" s="45">
        <v>1.85</v>
      </c>
      <c r="D84" s="45">
        <v>1.25</v>
      </c>
      <c r="E84" s="45">
        <v>1.06</v>
      </c>
      <c r="F84" s="45"/>
      <c r="G84" s="45"/>
    </row>
    <row r="85" spans="1:7" x14ac:dyDescent="0.25">
      <c r="A85" s="43">
        <v>78</v>
      </c>
      <c r="B85" s="45">
        <v>8.68</v>
      </c>
      <c r="C85" s="45">
        <v>1.8</v>
      </c>
      <c r="D85" s="45">
        <v>1.1299999999999999</v>
      </c>
      <c r="E85" s="45">
        <v>0.95</v>
      </c>
      <c r="F85" s="45"/>
      <c r="G85" s="45"/>
    </row>
    <row r="86" spans="1:7" x14ac:dyDescent="0.25">
      <c r="A86" s="43">
        <v>79</v>
      </c>
      <c r="B86" s="45">
        <v>8.16</v>
      </c>
      <c r="C86" s="45">
        <v>1.65</v>
      </c>
      <c r="D86" s="45">
        <v>1.01</v>
      </c>
      <c r="E86" s="45">
        <v>0.85</v>
      </c>
      <c r="F86" s="45"/>
      <c r="G86" s="45"/>
    </row>
    <row r="87" spans="1:7" x14ac:dyDescent="0.25">
      <c r="A87" s="43">
        <v>80</v>
      </c>
      <c r="B87" s="45">
        <v>7.65</v>
      </c>
      <c r="C87" s="45">
        <v>1.51</v>
      </c>
      <c r="D87" s="45">
        <v>0.9</v>
      </c>
      <c r="E87" s="45">
        <v>0.76</v>
      </c>
      <c r="F87" s="45"/>
      <c r="G87" s="45"/>
    </row>
    <row r="88" spans="1:7" x14ac:dyDescent="0.25">
      <c r="A88" s="43">
        <v>81</v>
      </c>
      <c r="B88" s="45">
        <v>7.15</v>
      </c>
      <c r="C88" s="45">
        <v>1.46</v>
      </c>
      <c r="D88" s="45">
        <v>0.8</v>
      </c>
      <c r="E88" s="45">
        <v>0.67</v>
      </c>
      <c r="F88" s="45"/>
      <c r="G88" s="45"/>
    </row>
    <row r="89" spans="1:7" x14ac:dyDescent="0.25">
      <c r="A89" s="43">
        <v>82</v>
      </c>
      <c r="B89" s="45">
        <v>6.66</v>
      </c>
      <c r="C89" s="45">
        <v>1.41</v>
      </c>
      <c r="D89" s="45">
        <v>0.71</v>
      </c>
      <c r="E89" s="45">
        <v>0.59</v>
      </c>
      <c r="F89" s="45"/>
      <c r="G89" s="45"/>
    </row>
    <row r="90" spans="1:7" x14ac:dyDescent="0.25">
      <c r="A90" s="43">
        <v>83</v>
      </c>
      <c r="B90" s="45">
        <v>6.18</v>
      </c>
      <c r="C90" s="45">
        <v>1.36</v>
      </c>
      <c r="D90" s="45">
        <v>0.62</v>
      </c>
      <c r="E90" s="45">
        <v>0.52</v>
      </c>
      <c r="F90" s="45"/>
      <c r="G90" s="45"/>
    </row>
    <row r="91" spans="1:7" x14ac:dyDescent="0.25">
      <c r="A91" s="43">
        <v>84</v>
      </c>
      <c r="B91" s="45">
        <v>5.72</v>
      </c>
      <c r="C91" s="45">
        <v>1.1200000000000001</v>
      </c>
      <c r="D91" s="45">
        <v>0.53</v>
      </c>
      <c r="E91" s="45">
        <v>0.45</v>
      </c>
      <c r="F91" s="45"/>
      <c r="G91" s="45"/>
    </row>
    <row r="92" spans="1:7" x14ac:dyDescent="0.25">
      <c r="A92" s="43">
        <v>85</v>
      </c>
      <c r="B92" s="45">
        <v>5.28</v>
      </c>
      <c r="C92" s="45">
        <v>0.87</v>
      </c>
      <c r="D92" s="45">
        <v>0.45</v>
      </c>
      <c r="E92" s="45">
        <v>0.39</v>
      </c>
      <c r="F92" s="45"/>
      <c r="G92" s="45"/>
    </row>
    <row r="93" spans="1:7" x14ac:dyDescent="0.25">
      <c r="A93" s="43">
        <v>86</v>
      </c>
      <c r="B93" s="45">
        <v>4.87</v>
      </c>
      <c r="C93" s="45">
        <v>0.83</v>
      </c>
      <c r="D93" s="45">
        <v>0.39</v>
      </c>
      <c r="E93" s="45">
        <v>0.34</v>
      </c>
      <c r="F93" s="45"/>
      <c r="G93" s="45"/>
    </row>
    <row r="94" spans="1:7" x14ac:dyDescent="0.25">
      <c r="A94" s="43">
        <v>87</v>
      </c>
      <c r="B94" s="45">
        <v>4.4800000000000004</v>
      </c>
      <c r="C94" s="45">
        <v>0.79</v>
      </c>
      <c r="D94" s="45">
        <v>0.34</v>
      </c>
      <c r="E94" s="45">
        <v>0.28999999999999998</v>
      </c>
      <c r="F94" s="45"/>
      <c r="G94" s="45"/>
    </row>
    <row r="95" spans="1:7" x14ac:dyDescent="0.25">
      <c r="A95" s="43">
        <v>88</v>
      </c>
      <c r="B95" s="45">
        <v>4.12</v>
      </c>
      <c r="C95" s="45">
        <v>0.74</v>
      </c>
      <c r="D95" s="45">
        <v>0.28999999999999998</v>
      </c>
      <c r="E95" s="45">
        <v>0.25</v>
      </c>
      <c r="F95" s="45"/>
      <c r="G95" s="45"/>
    </row>
    <row r="96" spans="1:7" x14ac:dyDescent="0.25">
      <c r="A96" s="43">
        <v>89</v>
      </c>
      <c r="B96" s="45">
        <v>3.79</v>
      </c>
      <c r="C96" s="45">
        <v>0.7</v>
      </c>
      <c r="D96" s="45">
        <v>0.25</v>
      </c>
      <c r="E96" s="45">
        <v>0.21</v>
      </c>
      <c r="F96" s="45"/>
      <c r="G96" s="45"/>
    </row>
    <row r="97" spans="1:7" x14ac:dyDescent="0.25">
      <c r="A97" s="43">
        <v>90</v>
      </c>
      <c r="B97" s="45">
        <v>3.48</v>
      </c>
      <c r="C97" s="45">
        <v>0.65</v>
      </c>
      <c r="D97" s="45">
        <v>0.22</v>
      </c>
      <c r="E97" s="45">
        <v>0.18</v>
      </c>
      <c r="F97" s="45"/>
      <c r="G97" s="45"/>
    </row>
    <row r="98" spans="1:7" x14ac:dyDescent="0.25">
      <c r="A98" s="43">
        <v>91</v>
      </c>
      <c r="B98" s="45">
        <v>3.18</v>
      </c>
      <c r="C98" s="45">
        <v>0.61</v>
      </c>
      <c r="D98" s="45">
        <v>0.18</v>
      </c>
      <c r="E98" s="45">
        <v>0.15</v>
      </c>
      <c r="F98" s="45"/>
      <c r="G98" s="45"/>
    </row>
    <row r="99" spans="1:7" x14ac:dyDescent="0.25">
      <c r="A99" s="43">
        <v>92</v>
      </c>
      <c r="B99" s="45">
        <v>2.9</v>
      </c>
      <c r="C99" s="45">
        <v>0.56000000000000005</v>
      </c>
      <c r="D99" s="45">
        <v>0.15</v>
      </c>
      <c r="E99" s="45">
        <v>0.13</v>
      </c>
      <c r="F99" s="45"/>
      <c r="G99" s="45"/>
    </row>
    <row r="100" spans="1:7" x14ac:dyDescent="0.25">
      <c r="A100" s="43">
        <v>93</v>
      </c>
      <c r="B100" s="45">
        <v>2.64</v>
      </c>
      <c r="C100" s="45">
        <v>0.52</v>
      </c>
      <c r="D100" s="45">
        <v>0.13</v>
      </c>
      <c r="E100" s="45">
        <v>0.11</v>
      </c>
      <c r="F100" s="45"/>
      <c r="G100" s="45"/>
    </row>
    <row r="101" spans="1:7" x14ac:dyDescent="0.25">
      <c r="A101" s="43">
        <v>94</v>
      </c>
      <c r="B101" s="45">
        <v>2.39</v>
      </c>
      <c r="C101" s="45">
        <v>0.49</v>
      </c>
      <c r="D101" s="45">
        <v>0.11</v>
      </c>
      <c r="E101" s="45">
        <v>0.09</v>
      </c>
      <c r="F101" s="45"/>
      <c r="G101" s="45"/>
    </row>
    <row r="102" spans="1:7" x14ac:dyDescent="0.25">
      <c r="A102" s="43">
        <v>95</v>
      </c>
      <c r="B102" s="45">
        <v>2.17</v>
      </c>
      <c r="C102" s="45">
        <v>0.45</v>
      </c>
      <c r="D102" s="45">
        <v>0.09</v>
      </c>
      <c r="E102" s="45">
        <v>7.0000000000000007E-2</v>
      </c>
      <c r="F102" s="45"/>
      <c r="G102" s="45"/>
    </row>
  </sheetData>
  <sheetProtection algorithmName="SHA-512" hashValue="0Nex07PMWRV9u8M5a392jsql6md0F/7jtYs6JrzZSeHrQjSnpGuPae3gO6Uh3HhSoeiI7ZRt/R9uSquudze56w==" saltValue="u4fA0KdziuMxeoOZCFTCNA==" spinCount="100000" sheet="1" objects="1" scenarios="1"/>
  <conditionalFormatting sqref="A6:A21">
    <cfRule type="expression" dxfId="845" priority="11" stopIfTrue="1">
      <formula>MOD(ROW(),2)=0</formula>
    </cfRule>
    <cfRule type="expression" dxfId="844" priority="12" stopIfTrue="1">
      <formula>MOD(ROW(),2)&lt;&gt;0</formula>
    </cfRule>
  </conditionalFormatting>
  <conditionalFormatting sqref="B6:G17 B20:G21 C18:G19">
    <cfRule type="expression" dxfId="843" priority="13" stopIfTrue="1">
      <formula>MOD(ROW(),2)=0</formula>
    </cfRule>
    <cfRule type="expression" dxfId="842" priority="14" stopIfTrue="1">
      <formula>MOD(ROW(),2)&lt;&gt;0</formula>
    </cfRule>
  </conditionalFormatting>
  <conditionalFormatting sqref="A26:A102">
    <cfRule type="expression" dxfId="841" priority="15" stopIfTrue="1">
      <formula>MOD(ROW(),2)=0</formula>
    </cfRule>
    <cfRule type="expression" dxfId="840" priority="16" stopIfTrue="1">
      <formula>MOD(ROW(),2)&lt;&gt;0</formula>
    </cfRule>
  </conditionalFormatting>
  <conditionalFormatting sqref="B26:G102">
    <cfRule type="expression" dxfId="839" priority="17" stopIfTrue="1">
      <formula>MOD(ROW(),2)=0</formula>
    </cfRule>
    <cfRule type="expression" dxfId="838" priority="18" stopIfTrue="1">
      <formula>MOD(ROW(),2)&lt;&gt;0</formula>
    </cfRule>
  </conditionalFormatting>
  <conditionalFormatting sqref="B18:B19">
    <cfRule type="expression" dxfId="837" priority="1" stopIfTrue="1">
      <formula>MOD(ROW(),2)=0</formula>
    </cfRule>
    <cfRule type="expression" dxfId="836" priority="2" stopIfTrue="1">
      <formula>MOD(ROW(),2)&lt;&gt;0</formula>
    </cfRule>
  </conditionalFormatting>
  <pageMargins left="0.7" right="0.7" top="0.75" bottom="0.75" header="0.3" footer="0.3"/>
  <tableParts count="1">
    <tablePart r:id="rId1"/>
  </tablePart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BA911B-060A-47D7-8F2C-0FDAC242CAF6}">
  <sheetPr codeName="Sheet29"/>
  <dimension ref="A1:C31"/>
  <sheetViews>
    <sheetView showGridLines="0" workbookViewId="0">
      <selection activeCell="A6" sqref="A6"/>
    </sheetView>
  </sheetViews>
  <sheetFormatPr defaultRowHeight="12.5" x14ac:dyDescent="0.25"/>
  <cols>
    <col min="1" max="1" width="31.54296875" customWidth="1"/>
    <col min="2" max="3" width="22.54296875" customWidth="1"/>
  </cols>
  <sheetData>
    <row r="1" spans="1:3" s="1" customFormat="1" ht="20" x14ac:dyDescent="0.4">
      <c r="A1" s="2" t="s">
        <v>0</v>
      </c>
    </row>
    <row r="2" spans="1:3" s="1" customFormat="1" ht="15.5" x14ac:dyDescent="0.35">
      <c r="A2" s="30" t="s">
        <v>1</v>
      </c>
      <c r="B2" s="3" t="str">
        <f>wb_title</f>
        <v>NHS_EW - Consolidated Factor Spreadsheet</v>
      </c>
    </row>
    <row r="3" spans="1:3" s="1" customFormat="1" ht="15.5" x14ac:dyDescent="0.35">
      <c r="A3" s="30" t="s">
        <v>2</v>
      </c>
      <c r="B3" s="3" t="str">
        <f>TABLE_FACTOR_TYPE_1 &amp; " - x-" &amp; TABLE_SERIES_NUMBER_1</f>
        <v>Pensioner CE - x-303</v>
      </c>
    </row>
    <row r="6" spans="1:3" x14ac:dyDescent="0.25">
      <c r="A6" s="40" t="s">
        <v>491</v>
      </c>
      <c r="B6" s="49" t="s">
        <v>492</v>
      </c>
      <c r="C6" s="49"/>
    </row>
    <row r="7" spans="1:3" x14ac:dyDescent="0.25">
      <c r="A7" s="40" t="s">
        <v>493</v>
      </c>
      <c r="B7" s="49" t="s">
        <v>31</v>
      </c>
      <c r="C7" s="49"/>
    </row>
    <row r="8" spans="1:3" x14ac:dyDescent="0.25">
      <c r="A8" s="40" t="s">
        <v>140</v>
      </c>
      <c r="B8" s="49" t="s">
        <v>523</v>
      </c>
      <c r="C8" s="49"/>
    </row>
    <row r="9" spans="1:3" x14ac:dyDescent="0.25">
      <c r="A9" s="40" t="s">
        <v>141</v>
      </c>
      <c r="B9" s="49" t="s">
        <v>227</v>
      </c>
      <c r="C9" s="49"/>
    </row>
    <row r="10" spans="1:3" ht="100" x14ac:dyDescent="0.25">
      <c r="A10" s="40" t="s">
        <v>6</v>
      </c>
      <c r="B10" s="49" t="s">
        <v>235</v>
      </c>
      <c r="C10" s="49"/>
    </row>
    <row r="11" spans="1:3" x14ac:dyDescent="0.25">
      <c r="A11" s="40" t="s">
        <v>142</v>
      </c>
      <c r="B11" s="49" t="s">
        <v>205</v>
      </c>
      <c r="C11" s="49"/>
    </row>
    <row r="12" spans="1:3" x14ac:dyDescent="0.25">
      <c r="A12" s="40" t="s">
        <v>143</v>
      </c>
      <c r="B12" s="49" t="s">
        <v>212</v>
      </c>
      <c r="C12" s="49"/>
    </row>
    <row r="13" spans="1:3" x14ac:dyDescent="0.25">
      <c r="A13" s="40" t="s">
        <v>494</v>
      </c>
      <c r="B13" s="49">
        <v>1</v>
      </c>
      <c r="C13" s="49"/>
    </row>
    <row r="14" spans="1:3" x14ac:dyDescent="0.25">
      <c r="A14" s="40" t="s">
        <v>145</v>
      </c>
      <c r="B14" s="49">
        <v>303</v>
      </c>
      <c r="C14" s="49"/>
    </row>
    <row r="15" spans="1:3" x14ac:dyDescent="0.25">
      <c r="A15" s="40" t="s">
        <v>495</v>
      </c>
      <c r="B15" s="49" t="s">
        <v>236</v>
      </c>
      <c r="C15" s="49"/>
    </row>
    <row r="16" spans="1:3" x14ac:dyDescent="0.25">
      <c r="A16" s="40" t="s">
        <v>147</v>
      </c>
      <c r="B16" s="49" t="s">
        <v>533</v>
      </c>
      <c r="C16" s="49"/>
    </row>
    <row r="17" spans="1:3" x14ac:dyDescent="0.25">
      <c r="A17" s="41" t="s">
        <v>496</v>
      </c>
      <c r="B17" s="49"/>
      <c r="C17" s="49"/>
    </row>
    <row r="18" spans="1:3" x14ac:dyDescent="0.25">
      <c r="A18" s="40" t="s">
        <v>149</v>
      </c>
      <c r="B18" s="50">
        <v>46174</v>
      </c>
      <c r="C18" s="51"/>
    </row>
    <row r="19" spans="1:3" x14ac:dyDescent="0.25">
      <c r="A19" s="40" t="s">
        <v>150</v>
      </c>
      <c r="B19" s="50">
        <v>46161</v>
      </c>
      <c r="C19" s="50"/>
    </row>
    <row r="20" spans="1:3" x14ac:dyDescent="0.25">
      <c r="A20" s="40" t="s">
        <v>151</v>
      </c>
      <c r="B20" s="49" t="s">
        <v>160</v>
      </c>
      <c r="C20" s="49"/>
    </row>
    <row r="21" spans="1:3" x14ac:dyDescent="0.25">
      <c r="A21" s="40" t="s">
        <v>497</v>
      </c>
      <c r="B21" s="49" t="s">
        <v>67</v>
      </c>
      <c r="C21" s="49"/>
    </row>
    <row r="23" spans="1:3" x14ac:dyDescent="0.25">
      <c r="A23" s="23" t="str">
        <f>HYPERLINK("#'Factor List'!A1", "Back to Factor List")</f>
        <v>Back to Factor List</v>
      </c>
      <c r="B23" s="23" t="str">
        <f>HYPERLINK("#'Assumptions'!A1", "Assumptions")</f>
        <v>Assumptions</v>
      </c>
    </row>
    <row r="26" spans="1:3" s="59" customFormat="1" ht="39" x14ac:dyDescent="0.25">
      <c r="A26" s="58" t="s">
        <v>263</v>
      </c>
      <c r="B26" s="58" t="s">
        <v>534</v>
      </c>
      <c r="C26" s="58" t="s">
        <v>535</v>
      </c>
    </row>
    <row r="27" spans="1:3" x14ac:dyDescent="0.25">
      <c r="A27" s="43">
        <v>50</v>
      </c>
      <c r="B27" s="45">
        <v>0.84</v>
      </c>
      <c r="C27" s="45">
        <v>22.13</v>
      </c>
    </row>
    <row r="28" spans="1:3" x14ac:dyDescent="0.25">
      <c r="A28" s="43">
        <v>51</v>
      </c>
      <c r="B28" s="45">
        <v>0.87</v>
      </c>
      <c r="C28" s="45">
        <v>22.57</v>
      </c>
    </row>
    <row r="29" spans="1:3" x14ac:dyDescent="0.25">
      <c r="A29" s="43">
        <v>52</v>
      </c>
      <c r="B29" s="45">
        <v>0.91</v>
      </c>
      <c r="C29" s="45">
        <v>23.02</v>
      </c>
    </row>
    <row r="30" spans="1:3" x14ac:dyDescent="0.25">
      <c r="A30" s="43">
        <v>53</v>
      </c>
      <c r="B30" s="45">
        <v>0.94</v>
      </c>
      <c r="C30" s="45">
        <v>23.48</v>
      </c>
    </row>
    <row r="31" spans="1:3" x14ac:dyDescent="0.25">
      <c r="A31" s="43">
        <v>54</v>
      </c>
      <c r="B31" s="45">
        <v>0.98</v>
      </c>
      <c r="C31" s="45">
        <v>23.96</v>
      </c>
    </row>
  </sheetData>
  <sheetProtection algorithmName="SHA-512" hashValue="MebJ1mAgqK5cBklCHWLqBqyCqCVlDnDQPOyGFUMQphZNugMykIXbHE+DGUpYfWQMuQYkZOG9kiYRDfeazerJfA==" saltValue="u0IJc8RKoDDVi5HOM31r6A==" spinCount="100000" sheet="1" objects="1" scenarios="1"/>
  <conditionalFormatting sqref="A6:A21">
    <cfRule type="expression" dxfId="833" priority="11" stopIfTrue="1">
      <formula>MOD(ROW(),2)=0</formula>
    </cfRule>
    <cfRule type="expression" dxfId="832" priority="12" stopIfTrue="1">
      <formula>MOD(ROW(),2)&lt;&gt;0</formula>
    </cfRule>
  </conditionalFormatting>
  <conditionalFormatting sqref="B6:C17 B20:C21 C18:C19">
    <cfRule type="expression" dxfId="831" priority="13" stopIfTrue="1">
      <formula>MOD(ROW(),2)=0</formula>
    </cfRule>
    <cfRule type="expression" dxfId="830" priority="14" stopIfTrue="1">
      <formula>MOD(ROW(),2)&lt;&gt;0</formula>
    </cfRule>
  </conditionalFormatting>
  <conditionalFormatting sqref="A26:A31">
    <cfRule type="expression" dxfId="829" priority="15" stopIfTrue="1">
      <formula>MOD(ROW(),2)=0</formula>
    </cfRule>
    <cfRule type="expression" dxfId="828" priority="16" stopIfTrue="1">
      <formula>MOD(ROW(),2)&lt;&gt;0</formula>
    </cfRule>
  </conditionalFormatting>
  <conditionalFormatting sqref="B26:C31">
    <cfRule type="expression" dxfId="827" priority="17" stopIfTrue="1">
      <formula>MOD(ROW(),2)=0</formula>
    </cfRule>
    <cfRule type="expression" dxfId="826" priority="18" stopIfTrue="1">
      <formula>MOD(ROW(),2)&lt;&gt;0</formula>
    </cfRule>
  </conditionalFormatting>
  <conditionalFormatting sqref="B18:B19">
    <cfRule type="expression" dxfId="825" priority="1" stopIfTrue="1">
      <formula>MOD(ROW(),2)=0</formula>
    </cfRule>
    <cfRule type="expression" dxfId="824" priority="2" stopIfTrue="1">
      <formula>MOD(ROW(),2)&lt;&gt;0</formula>
    </cfRule>
  </conditionalFormatting>
  <pageMargins left="0.7" right="0.7" top="0.75" bottom="0.75" header="0.3" footer="0.3"/>
  <tableParts count="1">
    <tablePart r:id="rId1"/>
  </tablePart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182C07-3C08-45A1-95D7-D90D9394B05F}">
  <sheetPr codeName="Sheet30"/>
  <dimension ref="A1:E72"/>
  <sheetViews>
    <sheetView showGridLines="0" workbookViewId="0">
      <selection activeCell="A6" sqref="A6"/>
    </sheetView>
  </sheetViews>
  <sheetFormatPr defaultRowHeight="12.5" x14ac:dyDescent="0.25"/>
  <cols>
    <col min="1" max="1" width="31.54296875" customWidth="1"/>
    <col min="2" max="5" width="22.54296875" customWidth="1"/>
  </cols>
  <sheetData>
    <row r="1" spans="1:5" s="1" customFormat="1" ht="20" x14ac:dyDescent="0.4">
      <c r="A1" s="2" t="s">
        <v>0</v>
      </c>
    </row>
    <row r="2" spans="1:5" s="1" customFormat="1" ht="15.5" x14ac:dyDescent="0.35">
      <c r="A2" s="30" t="s">
        <v>1</v>
      </c>
      <c r="B2" s="3" t="str">
        <f>wb_title</f>
        <v>NHS_EW - Consolidated Factor Spreadsheet</v>
      </c>
    </row>
    <row r="3" spans="1:5" s="1" customFormat="1" ht="15.5" x14ac:dyDescent="0.35">
      <c r="A3" s="30" t="s">
        <v>2</v>
      </c>
      <c r="B3" s="3" t="str">
        <f>TABLE_FACTOR_TYPE_1 &amp; " - x-" &amp; TABLE_SERIES_NUMBER_1</f>
        <v>Pensioner CE - x-304</v>
      </c>
    </row>
    <row r="6" spans="1:5" x14ac:dyDescent="0.25">
      <c r="A6" s="40" t="s">
        <v>491</v>
      </c>
      <c r="B6" s="49" t="s">
        <v>492</v>
      </c>
      <c r="C6" s="49"/>
      <c r="D6" s="49"/>
      <c r="E6" s="49"/>
    </row>
    <row r="7" spans="1:5" x14ac:dyDescent="0.25">
      <c r="A7" s="40" t="s">
        <v>493</v>
      </c>
      <c r="B7" s="49" t="s">
        <v>31</v>
      </c>
      <c r="C7" s="49"/>
      <c r="D7" s="49"/>
      <c r="E7" s="49"/>
    </row>
    <row r="8" spans="1:5" x14ac:dyDescent="0.25">
      <c r="A8" s="40" t="s">
        <v>140</v>
      </c>
      <c r="B8" s="49">
        <v>2015</v>
      </c>
      <c r="C8" s="49"/>
      <c r="D8" s="49"/>
      <c r="E8" s="49"/>
    </row>
    <row r="9" spans="1:5" x14ac:dyDescent="0.25">
      <c r="A9" s="40" t="s">
        <v>141</v>
      </c>
      <c r="B9" s="49" t="s">
        <v>227</v>
      </c>
      <c r="C9" s="49"/>
      <c r="D9" s="49"/>
      <c r="E9" s="49"/>
    </row>
    <row r="10" spans="1:5" ht="25" x14ac:dyDescent="0.25">
      <c r="A10" s="40" t="s">
        <v>6</v>
      </c>
      <c r="B10" s="49" t="s">
        <v>238</v>
      </c>
      <c r="C10" s="49"/>
      <c r="D10" s="49"/>
      <c r="E10" s="49"/>
    </row>
    <row r="11" spans="1:5" x14ac:dyDescent="0.25">
      <c r="A11" s="40" t="s">
        <v>142</v>
      </c>
      <c r="B11" s="49" t="s">
        <v>524</v>
      </c>
      <c r="C11" s="49"/>
      <c r="D11" s="49"/>
      <c r="E11" s="49"/>
    </row>
    <row r="12" spans="1:5" x14ac:dyDescent="0.25">
      <c r="A12" s="40" t="s">
        <v>143</v>
      </c>
      <c r="B12" s="49" t="s">
        <v>229</v>
      </c>
      <c r="C12" s="49"/>
      <c r="D12" s="49"/>
      <c r="E12" s="49"/>
    </row>
    <row r="13" spans="1:5" x14ac:dyDescent="0.25">
      <c r="A13" s="40" t="s">
        <v>494</v>
      </c>
      <c r="B13" s="49">
        <v>0</v>
      </c>
      <c r="C13" s="49"/>
      <c r="D13" s="49"/>
      <c r="E13" s="49"/>
    </row>
    <row r="14" spans="1:5" x14ac:dyDescent="0.25">
      <c r="A14" s="40" t="s">
        <v>145</v>
      </c>
      <c r="B14" s="49">
        <v>304</v>
      </c>
      <c r="C14" s="49"/>
      <c r="D14" s="49"/>
      <c r="E14" s="49"/>
    </row>
    <row r="15" spans="1:5" x14ac:dyDescent="0.25">
      <c r="A15" s="40" t="s">
        <v>495</v>
      </c>
      <c r="B15" s="49" t="s">
        <v>239</v>
      </c>
      <c r="C15" s="49"/>
      <c r="D15" s="49"/>
      <c r="E15" s="49"/>
    </row>
    <row r="16" spans="1:5" x14ac:dyDescent="0.25">
      <c r="A16" s="40" t="s">
        <v>147</v>
      </c>
      <c r="B16" s="49" t="s">
        <v>525</v>
      </c>
      <c r="C16" s="49"/>
      <c r="D16" s="49"/>
      <c r="E16" s="49"/>
    </row>
    <row r="17" spans="1:5" x14ac:dyDescent="0.25">
      <c r="A17" s="41" t="s">
        <v>496</v>
      </c>
      <c r="B17" s="49"/>
      <c r="C17" s="49"/>
      <c r="D17" s="49"/>
      <c r="E17" s="49"/>
    </row>
    <row r="18" spans="1:5" x14ac:dyDescent="0.25">
      <c r="A18" s="40" t="s">
        <v>149</v>
      </c>
      <c r="B18" s="50">
        <v>46174</v>
      </c>
      <c r="C18" s="51"/>
      <c r="D18" s="51"/>
      <c r="E18" s="51"/>
    </row>
    <row r="19" spans="1:5" x14ac:dyDescent="0.25">
      <c r="A19" s="40" t="s">
        <v>150</v>
      </c>
      <c r="B19" s="50">
        <v>46161</v>
      </c>
      <c r="C19" s="50"/>
      <c r="D19" s="50"/>
      <c r="E19" s="50"/>
    </row>
    <row r="20" spans="1:5" x14ac:dyDescent="0.25">
      <c r="A20" s="40" t="s">
        <v>151</v>
      </c>
      <c r="B20" s="49" t="s">
        <v>160</v>
      </c>
      <c r="C20" s="49"/>
      <c r="D20" s="49"/>
      <c r="E20" s="49"/>
    </row>
    <row r="21" spans="1:5" x14ac:dyDescent="0.25">
      <c r="A21" s="40" t="s">
        <v>497</v>
      </c>
      <c r="B21" s="49" t="s">
        <v>67</v>
      </c>
      <c r="C21" s="49"/>
      <c r="D21" s="49"/>
      <c r="E21" s="49"/>
    </row>
    <row r="23" spans="1:5" x14ac:dyDescent="0.25">
      <c r="A23" s="23" t="str">
        <f>HYPERLINK("#'Factor List'!A1", "Back to Factor List")</f>
        <v>Back to Factor List</v>
      </c>
      <c r="B23" s="23" t="str">
        <f>HYPERLINK("#'Assumptions'!A1", "Assumptions")</f>
        <v>Assumptions</v>
      </c>
    </row>
    <row r="26" spans="1:5" s="59" customFormat="1" ht="39" x14ac:dyDescent="0.25">
      <c r="A26" s="58" t="s">
        <v>263</v>
      </c>
      <c r="B26" s="58" t="s">
        <v>526</v>
      </c>
      <c r="C26" s="58" t="s">
        <v>527</v>
      </c>
      <c r="D26" s="58" t="s">
        <v>528</v>
      </c>
      <c r="E26" s="58" t="s">
        <v>529</v>
      </c>
    </row>
    <row r="27" spans="1:5" x14ac:dyDescent="0.25">
      <c r="A27" s="43">
        <v>55</v>
      </c>
      <c r="B27" s="45">
        <v>23.98</v>
      </c>
      <c r="C27" s="45">
        <v>1.5</v>
      </c>
      <c r="D27" s="45"/>
      <c r="E27" s="45"/>
    </row>
    <row r="28" spans="1:5" x14ac:dyDescent="0.25">
      <c r="A28" s="43">
        <v>56</v>
      </c>
      <c r="B28" s="45">
        <v>23.47</v>
      </c>
      <c r="C28" s="45">
        <v>1.51</v>
      </c>
      <c r="D28" s="45"/>
      <c r="E28" s="45"/>
    </row>
    <row r="29" spans="1:5" x14ac:dyDescent="0.25">
      <c r="A29" s="43">
        <v>57</v>
      </c>
      <c r="B29" s="45">
        <v>22.95</v>
      </c>
      <c r="C29" s="45">
        <v>1.52</v>
      </c>
      <c r="D29" s="45"/>
      <c r="E29" s="45"/>
    </row>
    <row r="30" spans="1:5" x14ac:dyDescent="0.25">
      <c r="A30" s="43">
        <v>58</v>
      </c>
      <c r="B30" s="45">
        <v>22.43</v>
      </c>
      <c r="C30" s="45">
        <v>1.53</v>
      </c>
      <c r="D30" s="45"/>
      <c r="E30" s="45"/>
    </row>
    <row r="31" spans="1:5" x14ac:dyDescent="0.25">
      <c r="A31" s="43">
        <v>59</v>
      </c>
      <c r="B31" s="45">
        <v>21.89</v>
      </c>
      <c r="C31" s="45">
        <v>1.54</v>
      </c>
      <c r="D31" s="45"/>
      <c r="E31" s="45"/>
    </row>
    <row r="32" spans="1:5" x14ac:dyDescent="0.25">
      <c r="A32" s="43">
        <v>60</v>
      </c>
      <c r="B32" s="45">
        <v>21.35</v>
      </c>
      <c r="C32" s="45">
        <v>1.55</v>
      </c>
      <c r="D32" s="45"/>
      <c r="E32" s="45"/>
    </row>
    <row r="33" spans="1:5" x14ac:dyDescent="0.25">
      <c r="A33" s="43">
        <v>61</v>
      </c>
      <c r="B33" s="45">
        <v>20.8</v>
      </c>
      <c r="C33" s="45">
        <v>1.56</v>
      </c>
      <c r="D33" s="45"/>
      <c r="E33" s="45"/>
    </row>
    <row r="34" spans="1:5" x14ac:dyDescent="0.25">
      <c r="A34" s="43">
        <v>62</v>
      </c>
      <c r="B34" s="45">
        <v>20.25</v>
      </c>
      <c r="C34" s="45">
        <v>1.56</v>
      </c>
      <c r="D34" s="45"/>
      <c r="E34" s="45"/>
    </row>
    <row r="35" spans="1:5" x14ac:dyDescent="0.25">
      <c r="A35" s="43">
        <v>63</v>
      </c>
      <c r="B35" s="45">
        <v>19.68</v>
      </c>
      <c r="C35" s="45">
        <v>1.57</v>
      </c>
      <c r="D35" s="45"/>
      <c r="E35" s="45"/>
    </row>
    <row r="36" spans="1:5" x14ac:dyDescent="0.25">
      <c r="A36" s="43">
        <v>64</v>
      </c>
      <c r="B36" s="45">
        <v>19.11</v>
      </c>
      <c r="C36" s="45">
        <v>1.58</v>
      </c>
      <c r="D36" s="45"/>
      <c r="E36" s="45"/>
    </row>
    <row r="37" spans="1:5" x14ac:dyDescent="0.25">
      <c r="A37" s="43">
        <v>65</v>
      </c>
      <c r="B37" s="45">
        <v>18.53</v>
      </c>
      <c r="C37" s="45">
        <v>1.58</v>
      </c>
      <c r="D37" s="45"/>
      <c r="E37" s="45"/>
    </row>
    <row r="38" spans="1:5" x14ac:dyDescent="0.25">
      <c r="A38" s="43">
        <v>66</v>
      </c>
      <c r="B38" s="45">
        <v>17.940000000000001</v>
      </c>
      <c r="C38" s="45">
        <v>1.59</v>
      </c>
      <c r="D38" s="45"/>
      <c r="E38" s="45"/>
    </row>
    <row r="39" spans="1:5" x14ac:dyDescent="0.25">
      <c r="A39" s="43">
        <v>67</v>
      </c>
      <c r="B39" s="45">
        <v>17.350000000000001</v>
      </c>
      <c r="C39" s="45">
        <v>1.59</v>
      </c>
      <c r="D39" s="45"/>
      <c r="E39" s="45"/>
    </row>
    <row r="40" spans="1:5" x14ac:dyDescent="0.25">
      <c r="A40" s="43">
        <v>68</v>
      </c>
      <c r="B40" s="45">
        <v>16.73</v>
      </c>
      <c r="C40" s="45">
        <v>1.6</v>
      </c>
      <c r="D40" s="45"/>
      <c r="E40" s="45"/>
    </row>
    <row r="41" spans="1:5" x14ac:dyDescent="0.25">
      <c r="A41" s="43">
        <v>69</v>
      </c>
      <c r="B41" s="45">
        <v>16.09</v>
      </c>
      <c r="C41" s="45">
        <v>1.58</v>
      </c>
      <c r="D41" s="45"/>
      <c r="E41" s="45"/>
    </row>
    <row r="42" spans="1:5" x14ac:dyDescent="0.25">
      <c r="A42" s="43">
        <v>70</v>
      </c>
      <c r="B42" s="45">
        <v>15.46</v>
      </c>
      <c r="C42" s="45">
        <v>1.57</v>
      </c>
      <c r="D42" s="45"/>
      <c r="E42" s="45"/>
    </row>
    <row r="43" spans="1:5" x14ac:dyDescent="0.25">
      <c r="A43" s="43">
        <v>71</v>
      </c>
      <c r="B43" s="45">
        <v>14.83</v>
      </c>
      <c r="C43" s="45">
        <v>1.57</v>
      </c>
      <c r="D43" s="45"/>
      <c r="E43" s="45"/>
    </row>
    <row r="44" spans="1:5" x14ac:dyDescent="0.25">
      <c r="A44" s="43">
        <v>72</v>
      </c>
      <c r="B44" s="45">
        <v>14.2</v>
      </c>
      <c r="C44" s="45">
        <v>1.56</v>
      </c>
      <c r="D44" s="45"/>
      <c r="E44" s="45"/>
    </row>
    <row r="45" spans="1:5" x14ac:dyDescent="0.25">
      <c r="A45" s="43">
        <v>73</v>
      </c>
      <c r="B45" s="45">
        <v>13.58</v>
      </c>
      <c r="C45" s="45">
        <v>1.55</v>
      </c>
      <c r="D45" s="45">
        <v>2.2999999999999998</v>
      </c>
      <c r="E45" s="45">
        <v>2.1</v>
      </c>
    </row>
    <row r="46" spans="1:5" x14ac:dyDescent="0.25">
      <c r="A46" s="43">
        <v>74</v>
      </c>
      <c r="B46" s="45">
        <v>12.96</v>
      </c>
      <c r="C46" s="45">
        <v>1.47</v>
      </c>
      <c r="D46" s="45">
        <v>2.11</v>
      </c>
      <c r="E46" s="45">
        <v>1.93</v>
      </c>
    </row>
    <row r="47" spans="1:5" x14ac:dyDescent="0.25">
      <c r="A47" s="43">
        <v>75</v>
      </c>
      <c r="B47" s="45">
        <v>12.35</v>
      </c>
      <c r="C47" s="45">
        <v>1.38</v>
      </c>
      <c r="D47" s="45">
        <v>1.93</v>
      </c>
      <c r="E47" s="45">
        <v>1.77</v>
      </c>
    </row>
    <row r="48" spans="1:5" x14ac:dyDescent="0.25">
      <c r="A48" s="43">
        <v>76</v>
      </c>
      <c r="B48" s="45">
        <v>11.74</v>
      </c>
      <c r="C48" s="45">
        <v>1.37</v>
      </c>
      <c r="D48" s="45">
        <v>1.77</v>
      </c>
      <c r="E48" s="45">
        <v>1.61</v>
      </c>
    </row>
    <row r="49" spans="1:5" x14ac:dyDescent="0.25">
      <c r="A49" s="43">
        <v>77</v>
      </c>
      <c r="B49" s="45">
        <v>11.14</v>
      </c>
      <c r="C49" s="45">
        <v>1.35</v>
      </c>
      <c r="D49" s="45">
        <v>1.62</v>
      </c>
      <c r="E49" s="45">
        <v>1.47</v>
      </c>
    </row>
    <row r="50" spans="1:5" x14ac:dyDescent="0.25">
      <c r="A50" s="43">
        <v>78</v>
      </c>
      <c r="B50" s="45">
        <v>10.54</v>
      </c>
      <c r="C50" s="45">
        <v>1.33</v>
      </c>
      <c r="D50" s="45">
        <v>1.47</v>
      </c>
      <c r="E50" s="45">
        <v>1.33</v>
      </c>
    </row>
    <row r="51" spans="1:5" x14ac:dyDescent="0.25">
      <c r="A51" s="43">
        <v>79</v>
      </c>
      <c r="B51" s="45">
        <v>9.9600000000000009</v>
      </c>
      <c r="C51" s="45">
        <v>1.23</v>
      </c>
      <c r="D51" s="45">
        <v>1.32</v>
      </c>
      <c r="E51" s="45">
        <v>1.2</v>
      </c>
    </row>
    <row r="52" spans="1:5" x14ac:dyDescent="0.25">
      <c r="A52" s="43">
        <v>80</v>
      </c>
      <c r="B52" s="45">
        <v>9.3699999999999992</v>
      </c>
      <c r="C52" s="45">
        <v>1.1299999999999999</v>
      </c>
      <c r="D52" s="45">
        <v>1.18</v>
      </c>
      <c r="E52" s="45">
        <v>1.07</v>
      </c>
    </row>
    <row r="53" spans="1:5" x14ac:dyDescent="0.25">
      <c r="A53" s="43">
        <v>81</v>
      </c>
      <c r="B53" s="45">
        <v>8.8000000000000007</v>
      </c>
      <c r="C53" s="45">
        <v>1.1100000000000001</v>
      </c>
      <c r="D53" s="45">
        <v>1.06</v>
      </c>
      <c r="E53" s="45">
        <v>0.96</v>
      </c>
    </row>
    <row r="54" spans="1:5" x14ac:dyDescent="0.25">
      <c r="A54" s="43">
        <v>82</v>
      </c>
      <c r="B54" s="45">
        <v>8.23</v>
      </c>
      <c r="C54" s="45">
        <v>1.08</v>
      </c>
      <c r="D54" s="45">
        <v>0.94</v>
      </c>
      <c r="E54" s="45">
        <v>0.85</v>
      </c>
    </row>
    <row r="55" spans="1:5" x14ac:dyDescent="0.25">
      <c r="A55" s="43">
        <v>83</v>
      </c>
      <c r="B55" s="45">
        <v>7.67</v>
      </c>
      <c r="C55" s="45">
        <v>1.05</v>
      </c>
      <c r="D55" s="45">
        <v>0.84</v>
      </c>
      <c r="E55" s="45">
        <v>0.75</v>
      </c>
    </row>
    <row r="56" spans="1:5" x14ac:dyDescent="0.25">
      <c r="A56" s="43">
        <v>84</v>
      </c>
      <c r="B56" s="45">
        <v>7.13</v>
      </c>
      <c r="C56" s="45">
        <v>0.87</v>
      </c>
      <c r="D56" s="45">
        <v>0.73</v>
      </c>
      <c r="E56" s="45">
        <v>0.66</v>
      </c>
    </row>
    <row r="57" spans="1:5" x14ac:dyDescent="0.25">
      <c r="A57" s="43">
        <v>85</v>
      </c>
      <c r="B57" s="45">
        <v>6.61</v>
      </c>
      <c r="C57" s="45">
        <v>0.69</v>
      </c>
      <c r="D57" s="45">
        <v>0.63</v>
      </c>
      <c r="E57" s="45">
        <v>0.56999999999999995</v>
      </c>
    </row>
    <row r="58" spans="1:5" x14ac:dyDescent="0.25">
      <c r="A58" s="43">
        <v>86</v>
      </c>
      <c r="B58" s="45">
        <v>6.11</v>
      </c>
      <c r="C58" s="45">
        <v>0.66</v>
      </c>
      <c r="D58" s="45">
        <v>0.55000000000000004</v>
      </c>
      <c r="E58" s="45">
        <v>0.5</v>
      </c>
    </row>
    <row r="59" spans="1:5" x14ac:dyDescent="0.25">
      <c r="A59" s="43">
        <v>87</v>
      </c>
      <c r="B59" s="45">
        <v>5.64</v>
      </c>
      <c r="C59" s="45">
        <v>0.63</v>
      </c>
      <c r="D59" s="45">
        <v>0.47</v>
      </c>
      <c r="E59" s="45">
        <v>0.43</v>
      </c>
    </row>
    <row r="60" spans="1:5" x14ac:dyDescent="0.25">
      <c r="A60" s="43">
        <v>88</v>
      </c>
      <c r="B60" s="45">
        <v>5.2</v>
      </c>
      <c r="C60" s="45">
        <v>0.6</v>
      </c>
      <c r="D60" s="45">
        <v>0.41</v>
      </c>
      <c r="E60" s="45">
        <v>0.37</v>
      </c>
    </row>
    <row r="61" spans="1:5" x14ac:dyDescent="0.25">
      <c r="A61" s="43">
        <v>89</v>
      </c>
      <c r="B61" s="45">
        <v>4.7699999999999996</v>
      </c>
      <c r="C61" s="45">
        <v>0.56999999999999995</v>
      </c>
      <c r="D61" s="45">
        <v>0.35</v>
      </c>
      <c r="E61" s="45">
        <v>0.32</v>
      </c>
    </row>
    <row r="62" spans="1:5" x14ac:dyDescent="0.25">
      <c r="A62" s="43">
        <v>90</v>
      </c>
      <c r="B62" s="45">
        <v>4.37</v>
      </c>
      <c r="C62" s="45">
        <v>0.54</v>
      </c>
      <c r="D62" s="45">
        <v>0.3</v>
      </c>
      <c r="E62" s="45">
        <v>0.27</v>
      </c>
    </row>
    <row r="63" spans="1:5" x14ac:dyDescent="0.25">
      <c r="A63" s="43">
        <v>91</v>
      </c>
      <c r="B63" s="45">
        <v>3.99</v>
      </c>
      <c r="C63" s="45">
        <v>0.51</v>
      </c>
      <c r="D63" s="45">
        <v>0.26</v>
      </c>
      <c r="E63" s="45">
        <v>0.23</v>
      </c>
    </row>
    <row r="64" spans="1:5" x14ac:dyDescent="0.25">
      <c r="A64" s="43">
        <v>92</v>
      </c>
      <c r="B64" s="45">
        <v>3.63</v>
      </c>
      <c r="C64" s="45">
        <v>0.48</v>
      </c>
      <c r="D64" s="45">
        <v>0.22</v>
      </c>
      <c r="E64" s="45">
        <v>0.19</v>
      </c>
    </row>
    <row r="65" spans="1:5" x14ac:dyDescent="0.25">
      <c r="A65" s="43">
        <v>93</v>
      </c>
      <c r="B65" s="45">
        <v>3.3</v>
      </c>
      <c r="C65" s="45">
        <v>0.45</v>
      </c>
      <c r="D65" s="45">
        <v>0.18</v>
      </c>
      <c r="E65" s="45">
        <v>0.16</v>
      </c>
    </row>
    <row r="66" spans="1:5" x14ac:dyDescent="0.25">
      <c r="A66" s="43">
        <v>94</v>
      </c>
      <c r="B66" s="45">
        <v>2.99</v>
      </c>
      <c r="C66" s="45">
        <v>0.42</v>
      </c>
      <c r="D66" s="45">
        <v>0.15</v>
      </c>
      <c r="E66" s="45">
        <v>0.14000000000000001</v>
      </c>
    </row>
    <row r="67" spans="1:5" x14ac:dyDescent="0.25">
      <c r="A67" s="43">
        <v>95</v>
      </c>
      <c r="B67" s="45">
        <v>2.72</v>
      </c>
      <c r="C67" s="45">
        <v>0.39</v>
      </c>
      <c r="D67" s="45">
        <v>0.13</v>
      </c>
      <c r="E67" s="45">
        <v>0.11</v>
      </c>
    </row>
    <row r="68" spans="1:5" x14ac:dyDescent="0.25">
      <c r="A68" s="43">
        <v>96</v>
      </c>
      <c r="B68" s="45">
        <v>2.4700000000000002</v>
      </c>
      <c r="C68" s="45">
        <v>0.36</v>
      </c>
      <c r="D68" s="45">
        <v>0.11</v>
      </c>
      <c r="E68" s="45">
        <v>0.1</v>
      </c>
    </row>
    <row r="69" spans="1:5" x14ac:dyDescent="0.25">
      <c r="A69" s="43">
        <v>97</v>
      </c>
      <c r="B69" s="45">
        <v>2.2599999999999998</v>
      </c>
      <c r="C69" s="45">
        <v>0.34</v>
      </c>
      <c r="D69" s="45">
        <v>0.09</v>
      </c>
      <c r="E69" s="45">
        <v>0.08</v>
      </c>
    </row>
    <row r="70" spans="1:5" x14ac:dyDescent="0.25">
      <c r="A70" s="43">
        <v>98</v>
      </c>
      <c r="B70" s="45">
        <v>2.08</v>
      </c>
      <c r="C70" s="45">
        <v>0.31</v>
      </c>
      <c r="D70" s="45">
        <v>0.08</v>
      </c>
      <c r="E70" s="45">
        <v>7.0000000000000007E-2</v>
      </c>
    </row>
    <row r="71" spans="1:5" x14ac:dyDescent="0.25">
      <c r="A71" s="43">
        <v>99</v>
      </c>
      <c r="B71" s="45">
        <v>1.93</v>
      </c>
      <c r="C71" s="45">
        <v>0.28999999999999998</v>
      </c>
      <c r="D71" s="45">
        <v>7.0000000000000007E-2</v>
      </c>
      <c r="E71" s="45">
        <v>0.06</v>
      </c>
    </row>
    <row r="72" spans="1:5" x14ac:dyDescent="0.25">
      <c r="A72" s="43">
        <v>100</v>
      </c>
      <c r="B72" s="45">
        <v>1.8</v>
      </c>
      <c r="C72" s="45">
        <v>0.14000000000000001</v>
      </c>
      <c r="D72" s="45">
        <v>0.06</v>
      </c>
      <c r="E72" s="45">
        <v>0.05</v>
      </c>
    </row>
  </sheetData>
  <sheetProtection algorithmName="SHA-512" hashValue="hVKJm1vfKCnbsFiNPvJpnwE8c9rS/9TXk1WPo9xFLPovROOWqUua23/PPzMQo3QYEf3WSCZCgvL/XNVxscDAGQ==" saltValue="pYh59nysiXkLbx273GUOUg==" spinCount="100000" sheet="1" objects="1" scenarios="1"/>
  <conditionalFormatting sqref="A6:A21">
    <cfRule type="expression" dxfId="821" priority="11" stopIfTrue="1">
      <formula>MOD(ROW(),2)=0</formula>
    </cfRule>
    <cfRule type="expression" dxfId="820" priority="12" stopIfTrue="1">
      <formula>MOD(ROW(),2)&lt;&gt;0</formula>
    </cfRule>
  </conditionalFormatting>
  <conditionalFormatting sqref="B6:E17 B20:E21 C18:E19">
    <cfRule type="expression" dxfId="819" priority="13" stopIfTrue="1">
      <formula>MOD(ROW(),2)=0</formula>
    </cfRule>
    <cfRule type="expression" dxfId="818" priority="14" stopIfTrue="1">
      <formula>MOD(ROW(),2)&lt;&gt;0</formula>
    </cfRule>
  </conditionalFormatting>
  <conditionalFormatting sqref="A26:A72">
    <cfRule type="expression" dxfId="817" priority="15" stopIfTrue="1">
      <formula>MOD(ROW(),2)=0</formula>
    </cfRule>
    <cfRule type="expression" dxfId="816" priority="16" stopIfTrue="1">
      <formula>MOD(ROW(),2)&lt;&gt;0</formula>
    </cfRule>
  </conditionalFormatting>
  <conditionalFormatting sqref="B26:E72">
    <cfRule type="expression" dxfId="815" priority="17" stopIfTrue="1">
      <formula>MOD(ROW(),2)=0</formula>
    </cfRule>
    <cfRule type="expression" dxfId="814" priority="18" stopIfTrue="1">
      <formula>MOD(ROW(),2)&lt;&gt;0</formula>
    </cfRule>
  </conditionalFormatting>
  <conditionalFormatting sqref="B18:B19">
    <cfRule type="expression" dxfId="813" priority="1" stopIfTrue="1">
      <formula>MOD(ROW(),2)=0</formula>
    </cfRule>
    <cfRule type="expression" dxfId="812" priority="2" stopIfTrue="1">
      <formula>MOD(ROW(),2)&lt;&gt;0</formula>
    </cfRule>
  </conditionalFormatting>
  <pageMargins left="0.7" right="0.7" top="0.75" bottom="0.75" header="0.3" footer="0.3"/>
  <tableParts count="1">
    <tablePart r:id="rId1"/>
  </tablePart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42F10-1751-46F0-A2B8-4CC51E830901}">
  <sheetPr codeName="Sheet31"/>
  <dimension ref="A1:E102"/>
  <sheetViews>
    <sheetView showGridLines="0" topLeftCell="A2" workbookViewId="0">
      <selection activeCell="A6" sqref="A6"/>
    </sheetView>
  </sheetViews>
  <sheetFormatPr defaultRowHeight="12.5" x14ac:dyDescent="0.25"/>
  <cols>
    <col min="1" max="1" width="31.54296875" customWidth="1"/>
    <col min="2" max="5" width="22.54296875" customWidth="1"/>
  </cols>
  <sheetData>
    <row r="1" spans="1:5" s="1" customFormat="1" ht="20" x14ac:dyDescent="0.4">
      <c r="A1" s="2" t="s">
        <v>0</v>
      </c>
    </row>
    <row r="2" spans="1:5" s="1" customFormat="1" ht="15.5" x14ac:dyDescent="0.35">
      <c r="A2" s="30" t="s">
        <v>1</v>
      </c>
      <c r="B2" s="3" t="str">
        <f>wb_title</f>
        <v>NHS_EW - Consolidated Factor Spreadsheet</v>
      </c>
    </row>
    <row r="3" spans="1:5" s="1" customFormat="1" ht="15.5" x14ac:dyDescent="0.35">
      <c r="A3" s="30" t="s">
        <v>2</v>
      </c>
      <c r="B3" s="3" t="str">
        <f>TABLE_FACTOR_TYPE_1 &amp; " - x-" &amp; TABLE_SERIES_NUMBER_1</f>
        <v>Pensioner CE - x-305</v>
      </c>
    </row>
    <row r="6" spans="1:5" x14ac:dyDescent="0.25">
      <c r="A6" s="40" t="s">
        <v>491</v>
      </c>
      <c r="B6" s="49" t="s">
        <v>492</v>
      </c>
      <c r="C6" s="49"/>
      <c r="D6" s="49"/>
      <c r="E6" s="49"/>
    </row>
    <row r="7" spans="1:5" x14ac:dyDescent="0.25">
      <c r="A7" s="40" t="s">
        <v>493</v>
      </c>
      <c r="B7" s="49" t="s">
        <v>31</v>
      </c>
      <c r="C7" s="49"/>
      <c r="D7" s="49"/>
      <c r="E7" s="49"/>
    </row>
    <row r="8" spans="1:5" x14ac:dyDescent="0.25">
      <c r="A8" s="40" t="s">
        <v>140</v>
      </c>
      <c r="B8" s="49">
        <v>2015</v>
      </c>
      <c r="C8" s="49"/>
      <c r="D8" s="49"/>
      <c r="E8" s="49"/>
    </row>
    <row r="9" spans="1:5" x14ac:dyDescent="0.25">
      <c r="A9" s="40" t="s">
        <v>141</v>
      </c>
      <c r="B9" s="49" t="s">
        <v>227</v>
      </c>
      <c r="C9" s="49"/>
      <c r="D9" s="49"/>
      <c r="E9" s="49"/>
    </row>
    <row r="10" spans="1:5" ht="25" x14ac:dyDescent="0.25">
      <c r="A10" s="40" t="s">
        <v>6</v>
      </c>
      <c r="B10" s="49" t="s">
        <v>240</v>
      </c>
      <c r="C10" s="49"/>
      <c r="D10" s="49"/>
      <c r="E10" s="49"/>
    </row>
    <row r="11" spans="1:5" x14ac:dyDescent="0.25">
      <c r="A11" s="40" t="s">
        <v>142</v>
      </c>
      <c r="B11" s="49" t="s">
        <v>524</v>
      </c>
      <c r="C11" s="49"/>
      <c r="D11" s="49"/>
      <c r="E11" s="49"/>
    </row>
    <row r="12" spans="1:5" x14ac:dyDescent="0.25">
      <c r="A12" s="40" t="s">
        <v>143</v>
      </c>
      <c r="B12" s="49" t="s">
        <v>229</v>
      </c>
      <c r="C12" s="49"/>
      <c r="D12" s="49"/>
      <c r="E12" s="49"/>
    </row>
    <row r="13" spans="1:5" x14ac:dyDescent="0.25">
      <c r="A13" s="40" t="s">
        <v>494</v>
      </c>
      <c r="B13" s="49">
        <v>0</v>
      </c>
      <c r="C13" s="49"/>
      <c r="D13" s="49"/>
      <c r="E13" s="49"/>
    </row>
    <row r="14" spans="1:5" x14ac:dyDescent="0.25">
      <c r="A14" s="40" t="s">
        <v>145</v>
      </c>
      <c r="B14" s="49">
        <v>305</v>
      </c>
      <c r="C14" s="49"/>
      <c r="D14" s="49"/>
      <c r="E14" s="49"/>
    </row>
    <row r="15" spans="1:5" x14ac:dyDescent="0.25">
      <c r="A15" s="40" t="s">
        <v>495</v>
      </c>
      <c r="B15" s="49" t="s">
        <v>241</v>
      </c>
      <c r="C15" s="49"/>
      <c r="D15" s="49"/>
      <c r="E15" s="49"/>
    </row>
    <row r="16" spans="1:5" x14ac:dyDescent="0.25">
      <c r="A16" s="40" t="s">
        <v>147</v>
      </c>
      <c r="B16" s="49" t="s">
        <v>532</v>
      </c>
      <c r="C16" s="49"/>
      <c r="D16" s="49"/>
      <c r="E16" s="49"/>
    </row>
    <row r="17" spans="1:5" x14ac:dyDescent="0.25">
      <c r="A17" s="41" t="s">
        <v>496</v>
      </c>
      <c r="B17" s="49"/>
      <c r="C17" s="49"/>
      <c r="D17" s="49"/>
      <c r="E17" s="49"/>
    </row>
    <row r="18" spans="1:5" x14ac:dyDescent="0.25">
      <c r="A18" s="40" t="s">
        <v>149</v>
      </c>
      <c r="B18" s="50">
        <v>46174</v>
      </c>
      <c r="C18" s="51"/>
      <c r="D18" s="51"/>
      <c r="E18" s="51"/>
    </row>
    <row r="19" spans="1:5" x14ac:dyDescent="0.25">
      <c r="A19" s="40" t="s">
        <v>150</v>
      </c>
      <c r="B19" s="50">
        <v>46161</v>
      </c>
      <c r="C19" s="50"/>
      <c r="D19" s="50"/>
      <c r="E19" s="50"/>
    </row>
    <row r="20" spans="1:5" x14ac:dyDescent="0.25">
      <c r="A20" s="40" t="s">
        <v>151</v>
      </c>
      <c r="B20" s="49" t="s">
        <v>160</v>
      </c>
      <c r="C20" s="49"/>
      <c r="D20" s="49"/>
      <c r="E20" s="49"/>
    </row>
    <row r="21" spans="1:5" x14ac:dyDescent="0.25">
      <c r="A21" s="40" t="s">
        <v>497</v>
      </c>
      <c r="B21" s="49" t="s">
        <v>67</v>
      </c>
      <c r="C21" s="49"/>
      <c r="D21" s="49"/>
      <c r="E21" s="49"/>
    </row>
    <row r="23" spans="1:5" x14ac:dyDescent="0.25">
      <c r="A23" s="23" t="str">
        <f>HYPERLINK("#'Factor List'!A1", "Back to Factor List")</f>
        <v>Back to Factor List</v>
      </c>
      <c r="B23" s="23" t="str">
        <f>HYPERLINK("#'Assumptions'!A1", "Assumptions")</f>
        <v>Assumptions</v>
      </c>
    </row>
    <row r="26" spans="1:5" s="59" customFormat="1" ht="39" x14ac:dyDescent="0.25">
      <c r="A26" s="58" t="s">
        <v>263</v>
      </c>
      <c r="B26" s="58" t="s">
        <v>526</v>
      </c>
      <c r="C26" s="58" t="s">
        <v>527</v>
      </c>
      <c r="D26" s="58" t="s">
        <v>528</v>
      </c>
      <c r="E26" s="58" t="s">
        <v>529</v>
      </c>
    </row>
    <row r="27" spans="1:5" x14ac:dyDescent="0.25">
      <c r="A27" s="43">
        <v>20</v>
      </c>
      <c r="B27" s="45">
        <v>27.57</v>
      </c>
      <c r="C27" s="45">
        <v>5.8</v>
      </c>
      <c r="D27" s="45"/>
      <c r="E27" s="45"/>
    </row>
    <row r="28" spans="1:5" x14ac:dyDescent="0.25">
      <c r="A28" s="43">
        <v>21</v>
      </c>
      <c r="B28" s="45">
        <v>27.45</v>
      </c>
      <c r="C28" s="45">
        <v>5.72</v>
      </c>
      <c r="D28" s="45"/>
      <c r="E28" s="45"/>
    </row>
    <row r="29" spans="1:5" x14ac:dyDescent="0.25">
      <c r="A29" s="43">
        <v>22</v>
      </c>
      <c r="B29" s="45">
        <v>27.34</v>
      </c>
      <c r="C29" s="45">
        <v>5.63</v>
      </c>
      <c r="D29" s="45"/>
      <c r="E29" s="45"/>
    </row>
    <row r="30" spans="1:5" x14ac:dyDescent="0.25">
      <c r="A30" s="43">
        <v>23</v>
      </c>
      <c r="B30" s="45">
        <v>27.23</v>
      </c>
      <c r="C30" s="45">
        <v>5.54</v>
      </c>
      <c r="D30" s="45"/>
      <c r="E30" s="45"/>
    </row>
    <row r="31" spans="1:5" x14ac:dyDescent="0.25">
      <c r="A31" s="43">
        <v>24</v>
      </c>
      <c r="B31" s="45">
        <v>27.12</v>
      </c>
      <c r="C31" s="45">
        <v>5.45</v>
      </c>
      <c r="D31" s="45"/>
      <c r="E31" s="45"/>
    </row>
    <row r="32" spans="1:5" x14ac:dyDescent="0.25">
      <c r="A32" s="43">
        <v>25</v>
      </c>
      <c r="B32" s="45">
        <v>27</v>
      </c>
      <c r="C32" s="45">
        <v>5.36</v>
      </c>
      <c r="D32" s="45"/>
      <c r="E32" s="45"/>
    </row>
    <row r="33" spans="1:5" x14ac:dyDescent="0.25">
      <c r="A33" s="43">
        <v>26</v>
      </c>
      <c r="B33" s="45">
        <v>26.88</v>
      </c>
      <c r="C33" s="45">
        <v>5.27</v>
      </c>
      <c r="D33" s="45"/>
      <c r="E33" s="45"/>
    </row>
    <row r="34" spans="1:5" x14ac:dyDescent="0.25">
      <c r="A34" s="43">
        <v>27</v>
      </c>
      <c r="B34" s="45">
        <v>26.74</v>
      </c>
      <c r="C34" s="45">
        <v>5.19</v>
      </c>
      <c r="D34" s="45"/>
      <c r="E34" s="45"/>
    </row>
    <row r="35" spans="1:5" x14ac:dyDescent="0.25">
      <c r="A35" s="43">
        <v>28</v>
      </c>
      <c r="B35" s="45">
        <v>26.6</v>
      </c>
      <c r="C35" s="45">
        <v>5.0999999999999996</v>
      </c>
      <c r="D35" s="45"/>
      <c r="E35" s="45"/>
    </row>
    <row r="36" spans="1:5" x14ac:dyDescent="0.25">
      <c r="A36" s="43">
        <v>29</v>
      </c>
      <c r="B36" s="45">
        <v>26.45</v>
      </c>
      <c r="C36" s="45">
        <v>5.0199999999999996</v>
      </c>
      <c r="D36" s="45"/>
      <c r="E36" s="45"/>
    </row>
    <row r="37" spans="1:5" x14ac:dyDescent="0.25">
      <c r="A37" s="43">
        <v>30</v>
      </c>
      <c r="B37" s="45">
        <v>26.28</v>
      </c>
      <c r="C37" s="45">
        <v>4.9400000000000004</v>
      </c>
      <c r="D37" s="45"/>
      <c r="E37" s="45"/>
    </row>
    <row r="38" spans="1:5" x14ac:dyDescent="0.25">
      <c r="A38" s="43">
        <v>31</v>
      </c>
      <c r="B38" s="45">
        <v>26.11</v>
      </c>
      <c r="C38" s="45">
        <v>4.8600000000000003</v>
      </c>
      <c r="D38" s="45"/>
      <c r="E38" s="45"/>
    </row>
    <row r="39" spans="1:5" x14ac:dyDescent="0.25">
      <c r="A39" s="43">
        <v>32</v>
      </c>
      <c r="B39" s="45">
        <v>25.92</v>
      </c>
      <c r="C39" s="45">
        <v>4.79</v>
      </c>
      <c r="D39" s="45"/>
      <c r="E39" s="45"/>
    </row>
    <row r="40" spans="1:5" x14ac:dyDescent="0.25">
      <c r="A40" s="43">
        <v>33</v>
      </c>
      <c r="B40" s="45">
        <v>25.72</v>
      </c>
      <c r="C40" s="45">
        <v>4.72</v>
      </c>
      <c r="D40" s="45"/>
      <c r="E40" s="45"/>
    </row>
    <row r="41" spans="1:5" x14ac:dyDescent="0.25">
      <c r="A41" s="43">
        <v>34</v>
      </c>
      <c r="B41" s="45">
        <v>25.51</v>
      </c>
      <c r="C41" s="45">
        <v>4.6500000000000004</v>
      </c>
      <c r="D41" s="45"/>
      <c r="E41" s="45"/>
    </row>
    <row r="42" spans="1:5" x14ac:dyDescent="0.25">
      <c r="A42" s="43">
        <v>35</v>
      </c>
      <c r="B42" s="45">
        <v>25.29</v>
      </c>
      <c r="C42" s="45">
        <v>4.58</v>
      </c>
      <c r="D42" s="45"/>
      <c r="E42" s="45"/>
    </row>
    <row r="43" spans="1:5" x14ac:dyDescent="0.25">
      <c r="A43" s="43">
        <v>36</v>
      </c>
      <c r="B43" s="45">
        <v>25.07</v>
      </c>
      <c r="C43" s="45">
        <v>4.5199999999999996</v>
      </c>
      <c r="D43" s="45"/>
      <c r="E43" s="45"/>
    </row>
    <row r="44" spans="1:5" x14ac:dyDescent="0.25">
      <c r="A44" s="43">
        <v>37</v>
      </c>
      <c r="B44" s="45">
        <v>24.84</v>
      </c>
      <c r="C44" s="45">
        <v>4.45</v>
      </c>
      <c r="D44" s="45"/>
      <c r="E44" s="45"/>
    </row>
    <row r="45" spans="1:5" x14ac:dyDescent="0.25">
      <c r="A45" s="43">
        <v>38</v>
      </c>
      <c r="B45" s="45">
        <v>24.61</v>
      </c>
      <c r="C45" s="45">
        <v>4.38</v>
      </c>
      <c r="D45" s="45"/>
      <c r="E45" s="45"/>
    </row>
    <row r="46" spans="1:5" x14ac:dyDescent="0.25">
      <c r="A46" s="43">
        <v>39</v>
      </c>
      <c r="B46" s="45">
        <v>24.37</v>
      </c>
      <c r="C46" s="45">
        <v>4.3099999999999996</v>
      </c>
      <c r="D46" s="45"/>
      <c r="E46" s="45"/>
    </row>
    <row r="47" spans="1:5" x14ac:dyDescent="0.25">
      <c r="A47" s="43">
        <v>40</v>
      </c>
      <c r="B47" s="45">
        <v>24.13</v>
      </c>
      <c r="C47" s="45">
        <v>4.24</v>
      </c>
      <c r="D47" s="45"/>
      <c r="E47" s="45"/>
    </row>
    <row r="48" spans="1:5" x14ac:dyDescent="0.25">
      <c r="A48" s="43">
        <v>41</v>
      </c>
      <c r="B48" s="45">
        <v>23.89</v>
      </c>
      <c r="C48" s="45">
        <v>4.16</v>
      </c>
      <c r="D48" s="45"/>
      <c r="E48" s="45"/>
    </row>
    <row r="49" spans="1:5" x14ac:dyDescent="0.25">
      <c r="A49" s="43">
        <v>42</v>
      </c>
      <c r="B49" s="45">
        <v>23.63</v>
      </c>
      <c r="C49" s="45">
        <v>4.09</v>
      </c>
      <c r="D49" s="45"/>
      <c r="E49" s="45"/>
    </row>
    <row r="50" spans="1:5" x14ac:dyDescent="0.25">
      <c r="A50" s="43">
        <v>43</v>
      </c>
      <c r="B50" s="45">
        <v>23.37</v>
      </c>
      <c r="C50" s="45">
        <v>4.0199999999999996</v>
      </c>
      <c r="D50" s="45"/>
      <c r="E50" s="45"/>
    </row>
    <row r="51" spans="1:5" x14ac:dyDescent="0.25">
      <c r="A51" s="43">
        <v>44</v>
      </c>
      <c r="B51" s="45">
        <v>23.11</v>
      </c>
      <c r="C51" s="45">
        <v>3.95</v>
      </c>
      <c r="D51" s="45"/>
      <c r="E51" s="45"/>
    </row>
    <row r="52" spans="1:5" x14ac:dyDescent="0.25">
      <c r="A52" s="43">
        <v>45</v>
      </c>
      <c r="B52" s="45">
        <v>22.84</v>
      </c>
      <c r="C52" s="45">
        <v>3.88</v>
      </c>
      <c r="D52" s="45"/>
      <c r="E52" s="45"/>
    </row>
    <row r="53" spans="1:5" x14ac:dyDescent="0.25">
      <c r="A53" s="43">
        <v>46</v>
      </c>
      <c r="B53" s="45">
        <v>22.57</v>
      </c>
      <c r="C53" s="45">
        <v>3.8</v>
      </c>
      <c r="D53" s="45"/>
      <c r="E53" s="45"/>
    </row>
    <row r="54" spans="1:5" x14ac:dyDescent="0.25">
      <c r="A54" s="43">
        <v>47</v>
      </c>
      <c r="B54" s="45">
        <v>22.3</v>
      </c>
      <c r="C54" s="45">
        <v>3.72</v>
      </c>
      <c r="D54" s="45"/>
      <c r="E54" s="45"/>
    </row>
    <row r="55" spans="1:5" x14ac:dyDescent="0.25">
      <c r="A55" s="43">
        <v>48</v>
      </c>
      <c r="B55" s="45">
        <v>22.02</v>
      </c>
      <c r="C55" s="45">
        <v>3.64</v>
      </c>
      <c r="D55" s="45"/>
      <c r="E55" s="45"/>
    </row>
    <row r="56" spans="1:5" x14ac:dyDescent="0.25">
      <c r="A56" s="43">
        <v>49</v>
      </c>
      <c r="B56" s="45">
        <v>21.73</v>
      </c>
      <c r="C56" s="45">
        <v>3.56</v>
      </c>
      <c r="D56" s="45"/>
      <c r="E56" s="45"/>
    </row>
    <row r="57" spans="1:5" x14ac:dyDescent="0.25">
      <c r="A57" s="43">
        <v>50</v>
      </c>
      <c r="B57" s="45">
        <v>21.43</v>
      </c>
      <c r="C57" s="45">
        <v>3.49</v>
      </c>
      <c r="D57" s="45"/>
      <c r="E57" s="45"/>
    </row>
    <row r="58" spans="1:5" x14ac:dyDescent="0.25">
      <c r="A58" s="43">
        <v>51</v>
      </c>
      <c r="B58" s="45">
        <v>21.13</v>
      </c>
      <c r="C58" s="45">
        <v>3.41</v>
      </c>
      <c r="D58" s="45"/>
      <c r="E58" s="45"/>
    </row>
    <row r="59" spans="1:5" x14ac:dyDescent="0.25">
      <c r="A59" s="43">
        <v>52</v>
      </c>
      <c r="B59" s="45">
        <v>20.81</v>
      </c>
      <c r="C59" s="45">
        <v>3.34</v>
      </c>
      <c r="D59" s="45"/>
      <c r="E59" s="45"/>
    </row>
    <row r="60" spans="1:5" x14ac:dyDescent="0.25">
      <c r="A60" s="43">
        <v>53</v>
      </c>
      <c r="B60" s="45">
        <v>20.49</v>
      </c>
      <c r="C60" s="45">
        <v>3.26</v>
      </c>
      <c r="D60" s="45"/>
      <c r="E60" s="45"/>
    </row>
    <row r="61" spans="1:5" x14ac:dyDescent="0.25">
      <c r="A61" s="43">
        <v>54</v>
      </c>
      <c r="B61" s="45">
        <v>20.170000000000002</v>
      </c>
      <c r="C61" s="45">
        <v>3.19</v>
      </c>
      <c r="D61" s="45"/>
      <c r="E61" s="45"/>
    </row>
    <row r="62" spans="1:5" x14ac:dyDescent="0.25">
      <c r="A62" s="43">
        <v>55</v>
      </c>
      <c r="B62" s="45">
        <v>19.829999999999998</v>
      </c>
      <c r="C62" s="45">
        <v>3.11</v>
      </c>
      <c r="D62" s="45"/>
      <c r="E62" s="45"/>
    </row>
    <row r="63" spans="1:5" x14ac:dyDescent="0.25">
      <c r="A63" s="43">
        <v>56</v>
      </c>
      <c r="B63" s="45">
        <v>19.489999999999998</v>
      </c>
      <c r="C63" s="45">
        <v>3.03</v>
      </c>
      <c r="D63" s="45"/>
      <c r="E63" s="45"/>
    </row>
    <row r="64" spans="1:5" x14ac:dyDescent="0.25">
      <c r="A64" s="43">
        <v>57</v>
      </c>
      <c r="B64" s="45">
        <v>19.14</v>
      </c>
      <c r="C64" s="45">
        <v>2.96</v>
      </c>
      <c r="D64" s="45"/>
      <c r="E64" s="45"/>
    </row>
    <row r="65" spans="1:5" x14ac:dyDescent="0.25">
      <c r="A65" s="43">
        <v>58</v>
      </c>
      <c r="B65" s="45">
        <v>18.77</v>
      </c>
      <c r="C65" s="45">
        <v>2.89</v>
      </c>
      <c r="D65" s="45"/>
      <c r="E65" s="45"/>
    </row>
    <row r="66" spans="1:5" x14ac:dyDescent="0.25">
      <c r="A66" s="43">
        <v>59</v>
      </c>
      <c r="B66" s="45">
        <v>18.38</v>
      </c>
      <c r="C66" s="45">
        <v>2.82</v>
      </c>
      <c r="D66" s="45"/>
      <c r="E66" s="45"/>
    </row>
    <row r="67" spans="1:5" x14ac:dyDescent="0.25">
      <c r="A67" s="43">
        <v>60</v>
      </c>
      <c r="B67" s="45">
        <v>17.98</v>
      </c>
      <c r="C67" s="45">
        <v>2.76</v>
      </c>
      <c r="D67" s="45"/>
      <c r="E67" s="45"/>
    </row>
    <row r="68" spans="1:5" x14ac:dyDescent="0.25">
      <c r="A68" s="43">
        <v>61</v>
      </c>
      <c r="B68" s="45">
        <v>17.55</v>
      </c>
      <c r="C68" s="45">
        <v>2.71</v>
      </c>
      <c r="D68" s="45"/>
      <c r="E68" s="45"/>
    </row>
    <row r="69" spans="1:5" x14ac:dyDescent="0.25">
      <c r="A69" s="43">
        <v>62</v>
      </c>
      <c r="B69" s="45">
        <v>17.12</v>
      </c>
      <c r="C69" s="45">
        <v>2.65</v>
      </c>
      <c r="D69" s="45"/>
      <c r="E69" s="45"/>
    </row>
    <row r="70" spans="1:5" x14ac:dyDescent="0.25">
      <c r="A70" s="43">
        <v>63</v>
      </c>
      <c r="B70" s="45">
        <v>16.66</v>
      </c>
      <c r="C70" s="45">
        <v>2.6</v>
      </c>
      <c r="D70" s="45"/>
      <c r="E70" s="45"/>
    </row>
    <row r="71" spans="1:5" x14ac:dyDescent="0.25">
      <c r="A71" s="43">
        <v>64</v>
      </c>
      <c r="B71" s="45">
        <v>16.18</v>
      </c>
      <c r="C71" s="45">
        <v>2.56</v>
      </c>
      <c r="D71" s="45"/>
      <c r="E71" s="45"/>
    </row>
    <row r="72" spans="1:5" x14ac:dyDescent="0.25">
      <c r="A72" s="43">
        <v>65</v>
      </c>
      <c r="B72" s="45">
        <v>15.69</v>
      </c>
      <c r="C72" s="45">
        <v>2.52</v>
      </c>
      <c r="D72" s="45"/>
      <c r="E72" s="45"/>
    </row>
    <row r="73" spans="1:5" x14ac:dyDescent="0.25">
      <c r="A73" s="43">
        <v>66</v>
      </c>
      <c r="B73" s="45">
        <v>15.18</v>
      </c>
      <c r="C73" s="45">
        <v>2.4900000000000002</v>
      </c>
      <c r="D73" s="45"/>
      <c r="E73" s="45"/>
    </row>
    <row r="74" spans="1:5" x14ac:dyDescent="0.25">
      <c r="A74" s="43">
        <v>67</v>
      </c>
      <c r="B74" s="45">
        <v>14.65</v>
      </c>
      <c r="C74" s="45">
        <v>2.4500000000000002</v>
      </c>
      <c r="D74" s="45"/>
      <c r="E74" s="45"/>
    </row>
    <row r="75" spans="1:5" x14ac:dyDescent="0.25">
      <c r="A75" s="43">
        <v>68</v>
      </c>
      <c r="B75" s="45">
        <v>14.12</v>
      </c>
      <c r="C75" s="45">
        <v>2.42</v>
      </c>
      <c r="D75" s="45"/>
      <c r="E75" s="45"/>
    </row>
    <row r="76" spans="1:5" x14ac:dyDescent="0.25">
      <c r="A76" s="43">
        <v>69</v>
      </c>
      <c r="B76" s="45">
        <v>13.58</v>
      </c>
      <c r="C76" s="45">
        <v>2.37</v>
      </c>
      <c r="D76" s="45"/>
      <c r="E76" s="45"/>
    </row>
    <row r="77" spans="1:5" x14ac:dyDescent="0.25">
      <c r="A77" s="43">
        <v>70</v>
      </c>
      <c r="B77" s="45">
        <v>13.03</v>
      </c>
      <c r="C77" s="45">
        <v>2.31</v>
      </c>
      <c r="D77" s="45"/>
      <c r="E77" s="45"/>
    </row>
    <row r="78" spans="1:5" x14ac:dyDescent="0.25">
      <c r="A78" s="43">
        <v>71</v>
      </c>
      <c r="B78" s="45">
        <v>12.49</v>
      </c>
      <c r="C78" s="45">
        <v>2.2799999999999998</v>
      </c>
      <c r="D78" s="45"/>
      <c r="E78" s="45"/>
    </row>
    <row r="79" spans="1:5" x14ac:dyDescent="0.25">
      <c r="A79" s="43">
        <v>72</v>
      </c>
      <c r="B79" s="45">
        <v>11.93</v>
      </c>
      <c r="C79" s="45">
        <v>2.25</v>
      </c>
      <c r="D79" s="45"/>
      <c r="E79" s="45"/>
    </row>
    <row r="80" spans="1:5" x14ac:dyDescent="0.25">
      <c r="A80" s="43">
        <v>73</v>
      </c>
      <c r="B80" s="45">
        <v>11.38</v>
      </c>
      <c r="C80" s="45">
        <v>2.21</v>
      </c>
      <c r="D80" s="45">
        <v>1.83</v>
      </c>
      <c r="E80" s="45">
        <v>1.56</v>
      </c>
    </row>
    <row r="81" spans="1:5" x14ac:dyDescent="0.25">
      <c r="A81" s="43">
        <v>74</v>
      </c>
      <c r="B81" s="45">
        <v>10.83</v>
      </c>
      <c r="C81" s="45">
        <v>2.0699999999999998</v>
      </c>
      <c r="D81" s="45">
        <v>1.67</v>
      </c>
      <c r="E81" s="45">
        <v>1.42</v>
      </c>
    </row>
    <row r="82" spans="1:5" x14ac:dyDescent="0.25">
      <c r="A82" s="43">
        <v>75</v>
      </c>
      <c r="B82" s="45">
        <v>10.28</v>
      </c>
      <c r="C82" s="45">
        <v>1.92</v>
      </c>
      <c r="D82" s="45">
        <v>1.51</v>
      </c>
      <c r="E82" s="45">
        <v>1.3</v>
      </c>
    </row>
    <row r="83" spans="1:5" x14ac:dyDescent="0.25">
      <c r="A83" s="43">
        <v>76</v>
      </c>
      <c r="B83" s="45">
        <v>9.74</v>
      </c>
      <c r="C83" s="45">
        <v>1.89</v>
      </c>
      <c r="D83" s="45">
        <v>1.38</v>
      </c>
      <c r="E83" s="45">
        <v>1.17</v>
      </c>
    </row>
    <row r="84" spans="1:5" x14ac:dyDescent="0.25">
      <c r="A84" s="43">
        <v>77</v>
      </c>
      <c r="B84" s="45">
        <v>9.1999999999999993</v>
      </c>
      <c r="C84" s="45">
        <v>1.85</v>
      </c>
      <c r="D84" s="45">
        <v>1.25</v>
      </c>
      <c r="E84" s="45">
        <v>1.06</v>
      </c>
    </row>
    <row r="85" spans="1:5" x14ac:dyDescent="0.25">
      <c r="A85" s="43">
        <v>78</v>
      </c>
      <c r="B85" s="45">
        <v>8.68</v>
      </c>
      <c r="C85" s="45">
        <v>1.8</v>
      </c>
      <c r="D85" s="45">
        <v>1.1299999999999999</v>
      </c>
      <c r="E85" s="45">
        <v>0.95</v>
      </c>
    </row>
    <row r="86" spans="1:5" x14ac:dyDescent="0.25">
      <c r="A86" s="43">
        <v>79</v>
      </c>
      <c r="B86" s="45">
        <v>8.16</v>
      </c>
      <c r="C86" s="45">
        <v>1.65</v>
      </c>
      <c r="D86" s="45">
        <v>1.01</v>
      </c>
      <c r="E86" s="45">
        <v>0.85</v>
      </c>
    </row>
    <row r="87" spans="1:5" x14ac:dyDescent="0.25">
      <c r="A87" s="43">
        <v>80</v>
      </c>
      <c r="B87" s="45">
        <v>7.65</v>
      </c>
      <c r="C87" s="45">
        <v>1.51</v>
      </c>
      <c r="D87" s="45">
        <v>0.9</v>
      </c>
      <c r="E87" s="45">
        <v>0.76</v>
      </c>
    </row>
    <row r="88" spans="1:5" x14ac:dyDescent="0.25">
      <c r="A88" s="43">
        <v>81</v>
      </c>
      <c r="B88" s="45">
        <v>7.15</v>
      </c>
      <c r="C88" s="45">
        <v>1.46</v>
      </c>
      <c r="D88" s="45">
        <v>0.8</v>
      </c>
      <c r="E88" s="45">
        <v>0.67</v>
      </c>
    </row>
    <row r="89" spans="1:5" x14ac:dyDescent="0.25">
      <c r="A89" s="43">
        <v>82</v>
      </c>
      <c r="B89" s="45">
        <v>6.66</v>
      </c>
      <c r="C89" s="45">
        <v>1.41</v>
      </c>
      <c r="D89" s="45">
        <v>0.71</v>
      </c>
      <c r="E89" s="45">
        <v>0.59</v>
      </c>
    </row>
    <row r="90" spans="1:5" x14ac:dyDescent="0.25">
      <c r="A90" s="43">
        <v>83</v>
      </c>
      <c r="B90" s="45">
        <v>6.18</v>
      </c>
      <c r="C90" s="45">
        <v>1.36</v>
      </c>
      <c r="D90" s="45">
        <v>0.62</v>
      </c>
      <c r="E90" s="45">
        <v>0.52</v>
      </c>
    </row>
    <row r="91" spans="1:5" x14ac:dyDescent="0.25">
      <c r="A91" s="43">
        <v>84</v>
      </c>
      <c r="B91" s="45">
        <v>5.72</v>
      </c>
      <c r="C91" s="45">
        <v>1.1200000000000001</v>
      </c>
      <c r="D91" s="45">
        <v>0.53</v>
      </c>
      <c r="E91" s="45">
        <v>0.45</v>
      </c>
    </row>
    <row r="92" spans="1:5" x14ac:dyDescent="0.25">
      <c r="A92" s="43">
        <v>85</v>
      </c>
      <c r="B92" s="45">
        <v>5.28</v>
      </c>
      <c r="C92" s="45">
        <v>0.87</v>
      </c>
      <c r="D92" s="45">
        <v>0.45</v>
      </c>
      <c r="E92" s="45">
        <v>0.39</v>
      </c>
    </row>
    <row r="93" spans="1:5" x14ac:dyDescent="0.25">
      <c r="A93" s="43">
        <v>86</v>
      </c>
      <c r="B93" s="45">
        <v>4.87</v>
      </c>
      <c r="C93" s="45">
        <v>0.83</v>
      </c>
      <c r="D93" s="45">
        <v>0.39</v>
      </c>
      <c r="E93" s="45">
        <v>0.34</v>
      </c>
    </row>
    <row r="94" spans="1:5" x14ac:dyDescent="0.25">
      <c r="A94" s="43">
        <v>87</v>
      </c>
      <c r="B94" s="45">
        <v>4.4800000000000004</v>
      </c>
      <c r="C94" s="45">
        <v>0.79</v>
      </c>
      <c r="D94" s="45">
        <v>0.34</v>
      </c>
      <c r="E94" s="45">
        <v>0.28999999999999998</v>
      </c>
    </row>
    <row r="95" spans="1:5" x14ac:dyDescent="0.25">
      <c r="A95" s="43">
        <v>88</v>
      </c>
      <c r="B95" s="45">
        <v>4.12</v>
      </c>
      <c r="C95" s="45">
        <v>0.74</v>
      </c>
      <c r="D95" s="45">
        <v>0.28999999999999998</v>
      </c>
      <c r="E95" s="45">
        <v>0.25</v>
      </c>
    </row>
    <row r="96" spans="1:5" x14ac:dyDescent="0.25">
      <c r="A96" s="43">
        <v>89</v>
      </c>
      <c r="B96" s="45">
        <v>3.79</v>
      </c>
      <c r="C96" s="45">
        <v>0.7</v>
      </c>
      <c r="D96" s="45">
        <v>0.25</v>
      </c>
      <c r="E96" s="45">
        <v>0.21</v>
      </c>
    </row>
    <row r="97" spans="1:5" x14ac:dyDescent="0.25">
      <c r="A97" s="43">
        <v>90</v>
      </c>
      <c r="B97" s="45">
        <v>3.48</v>
      </c>
      <c r="C97" s="45">
        <v>0.65</v>
      </c>
      <c r="D97" s="45">
        <v>0.22</v>
      </c>
      <c r="E97" s="45">
        <v>0.18</v>
      </c>
    </row>
    <row r="98" spans="1:5" x14ac:dyDescent="0.25">
      <c r="A98" s="43">
        <v>91</v>
      </c>
      <c r="B98" s="45">
        <v>3.18</v>
      </c>
      <c r="C98" s="45">
        <v>0.61</v>
      </c>
      <c r="D98" s="45">
        <v>0.18</v>
      </c>
      <c r="E98" s="45">
        <v>0.15</v>
      </c>
    </row>
    <row r="99" spans="1:5" x14ac:dyDescent="0.25">
      <c r="A99" s="43">
        <v>92</v>
      </c>
      <c r="B99" s="45">
        <v>2.9</v>
      </c>
      <c r="C99" s="45">
        <v>0.56000000000000005</v>
      </c>
      <c r="D99" s="45">
        <v>0.15</v>
      </c>
      <c r="E99" s="45">
        <v>0.13</v>
      </c>
    </row>
    <row r="100" spans="1:5" x14ac:dyDescent="0.25">
      <c r="A100" s="43">
        <v>93</v>
      </c>
      <c r="B100" s="45">
        <v>2.64</v>
      </c>
      <c r="C100" s="45">
        <v>0.52</v>
      </c>
      <c r="D100" s="45">
        <v>0.13</v>
      </c>
      <c r="E100" s="45">
        <v>0.11</v>
      </c>
    </row>
    <row r="101" spans="1:5" x14ac:dyDescent="0.25">
      <c r="A101" s="43">
        <v>94</v>
      </c>
      <c r="B101" s="45">
        <v>2.39</v>
      </c>
      <c r="C101" s="45">
        <v>0.49</v>
      </c>
      <c r="D101" s="45">
        <v>0.11</v>
      </c>
      <c r="E101" s="45">
        <v>0.09</v>
      </c>
    </row>
    <row r="102" spans="1:5" x14ac:dyDescent="0.25">
      <c r="A102" s="43">
        <v>95</v>
      </c>
      <c r="B102" s="45">
        <v>2.17</v>
      </c>
      <c r="C102" s="45">
        <v>0.45</v>
      </c>
      <c r="D102" s="45">
        <v>0.09</v>
      </c>
      <c r="E102" s="45">
        <v>7.0000000000000007E-2</v>
      </c>
    </row>
  </sheetData>
  <sheetProtection algorithmName="SHA-512" hashValue="YbfCvM+0O+KTkPgTtLsvqRUudD2QCVp1y6s5dDDhfynLYjvwtSgmgPYI+fDhN3CzB550DuFwIW8a6jmm8pOv0g==" saltValue="jmRu73T8t4UQud/37TViNA==" spinCount="100000" sheet="1" objects="1" scenarios="1"/>
  <conditionalFormatting sqref="A6:A21">
    <cfRule type="expression" dxfId="809" priority="11" stopIfTrue="1">
      <formula>MOD(ROW(),2)=0</formula>
    </cfRule>
    <cfRule type="expression" dxfId="808" priority="12" stopIfTrue="1">
      <formula>MOD(ROW(),2)&lt;&gt;0</formula>
    </cfRule>
  </conditionalFormatting>
  <conditionalFormatting sqref="B6:E17 B20:E21 C18:E19">
    <cfRule type="expression" dxfId="807" priority="13" stopIfTrue="1">
      <formula>MOD(ROW(),2)=0</formula>
    </cfRule>
    <cfRule type="expression" dxfId="806" priority="14" stopIfTrue="1">
      <formula>MOD(ROW(),2)&lt;&gt;0</formula>
    </cfRule>
  </conditionalFormatting>
  <conditionalFormatting sqref="A26:A102">
    <cfRule type="expression" dxfId="805" priority="15" stopIfTrue="1">
      <formula>MOD(ROW(),2)=0</formula>
    </cfRule>
    <cfRule type="expression" dxfId="804" priority="16" stopIfTrue="1">
      <formula>MOD(ROW(),2)&lt;&gt;0</formula>
    </cfRule>
  </conditionalFormatting>
  <conditionalFormatting sqref="B26:E102">
    <cfRule type="expression" dxfId="803" priority="17" stopIfTrue="1">
      <formula>MOD(ROW(),2)=0</formula>
    </cfRule>
    <cfRule type="expression" dxfId="802" priority="18" stopIfTrue="1">
      <formula>MOD(ROW(),2)&lt;&gt;0</formula>
    </cfRule>
  </conditionalFormatting>
  <conditionalFormatting sqref="B18:B19">
    <cfRule type="expression" dxfId="801" priority="1" stopIfTrue="1">
      <formula>MOD(ROW(),2)=0</formula>
    </cfRule>
    <cfRule type="expression" dxfId="800" priority="2" stopIfTrue="1">
      <formula>MOD(ROW(),2)&lt;&gt;0</formula>
    </cfRule>
  </conditionalFormatting>
  <pageMargins left="0.7" right="0.7" top="0.75" bottom="0.75" header="0.3" footer="0.3"/>
  <tableParts count="1">
    <tablePart r:id="rId1"/>
  </tablePart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BA9381-4C85-4EA0-AD27-B792F468451A}">
  <sheetPr codeName="Sheet32"/>
  <dimension ref="A1:D67"/>
  <sheetViews>
    <sheetView showGridLines="0" workbookViewId="0">
      <selection activeCell="A6" sqref="A6"/>
    </sheetView>
  </sheetViews>
  <sheetFormatPr defaultRowHeight="12.5" x14ac:dyDescent="0.25"/>
  <cols>
    <col min="1" max="1" width="31.54296875" customWidth="1"/>
    <col min="2" max="4" width="22.54296875" customWidth="1"/>
  </cols>
  <sheetData>
    <row r="1" spans="1:4" s="1" customFormat="1" ht="20" x14ac:dyDescent="0.4">
      <c r="A1" s="2" t="s">
        <v>0</v>
      </c>
    </row>
    <row r="2" spans="1:4" s="1" customFormat="1" ht="15.5" x14ac:dyDescent="0.35">
      <c r="A2" s="30" t="s">
        <v>1</v>
      </c>
      <c r="B2" s="3" t="str">
        <f>wb_title</f>
        <v>NHS_EW - Consolidated Factor Spreadsheet</v>
      </c>
    </row>
    <row r="3" spans="1:4" s="1" customFormat="1" ht="15.5" x14ac:dyDescent="0.35">
      <c r="A3" s="30" t="s">
        <v>2</v>
      </c>
      <c r="B3" s="3" t="str">
        <f>TABLE_FACTOR_TYPE_1 &amp; " - x-" &amp; TABLE_SERIES_NUMBER_1</f>
        <v>Pension Credit - x-306</v>
      </c>
    </row>
    <row r="6" spans="1:4" x14ac:dyDescent="0.25">
      <c r="A6" s="40" t="s">
        <v>491</v>
      </c>
      <c r="B6" s="49" t="s">
        <v>492</v>
      </c>
      <c r="C6" s="49"/>
      <c r="D6" s="49"/>
    </row>
    <row r="7" spans="1:4" x14ac:dyDescent="0.25">
      <c r="A7" s="40" t="s">
        <v>493</v>
      </c>
      <c r="B7" s="49" t="s">
        <v>31</v>
      </c>
      <c r="C7" s="49"/>
      <c r="D7" s="49"/>
    </row>
    <row r="8" spans="1:4" x14ac:dyDescent="0.25">
      <c r="A8" s="40" t="s">
        <v>140</v>
      </c>
      <c r="B8" s="49" t="s">
        <v>173</v>
      </c>
      <c r="C8" s="49"/>
      <c r="D8" s="49"/>
    </row>
    <row r="9" spans="1:4" x14ac:dyDescent="0.25">
      <c r="A9" s="40" t="s">
        <v>141</v>
      </c>
      <c r="B9" s="49" t="s">
        <v>242</v>
      </c>
      <c r="C9" s="49"/>
      <c r="D9" s="49"/>
    </row>
    <row r="10" spans="1:4" ht="37.5" x14ac:dyDescent="0.25">
      <c r="A10" s="40" t="s">
        <v>6</v>
      </c>
      <c r="B10" s="49" t="s">
        <v>536</v>
      </c>
      <c r="C10" s="49"/>
      <c r="D10" s="49"/>
    </row>
    <row r="11" spans="1:4" x14ac:dyDescent="0.25">
      <c r="A11" s="40" t="s">
        <v>142</v>
      </c>
      <c r="B11" s="49" t="s">
        <v>205</v>
      </c>
      <c r="C11" s="49"/>
      <c r="D11" s="49"/>
    </row>
    <row r="12" spans="1:4" x14ac:dyDescent="0.25">
      <c r="A12" s="40" t="s">
        <v>143</v>
      </c>
      <c r="B12" s="49" t="s">
        <v>244</v>
      </c>
      <c r="C12" s="49"/>
      <c r="D12" s="49"/>
    </row>
    <row r="13" spans="1:4" x14ac:dyDescent="0.25">
      <c r="A13" s="40" t="s">
        <v>494</v>
      </c>
      <c r="B13" s="49">
        <v>1</v>
      </c>
      <c r="C13" s="49"/>
      <c r="D13" s="49"/>
    </row>
    <row r="14" spans="1:4" x14ac:dyDescent="0.25">
      <c r="A14" s="40" t="s">
        <v>145</v>
      </c>
      <c r="B14" s="49">
        <v>306</v>
      </c>
      <c r="C14" s="49"/>
      <c r="D14" s="49"/>
    </row>
    <row r="15" spans="1:4" x14ac:dyDescent="0.25">
      <c r="A15" s="40" t="s">
        <v>495</v>
      </c>
      <c r="B15" s="49" t="s">
        <v>245</v>
      </c>
      <c r="C15" s="49"/>
      <c r="D15" s="49"/>
    </row>
    <row r="16" spans="1:4" x14ac:dyDescent="0.25">
      <c r="A16" s="40" t="s">
        <v>147</v>
      </c>
      <c r="B16" s="49" t="s">
        <v>537</v>
      </c>
      <c r="C16" s="49"/>
      <c r="D16" s="49"/>
    </row>
    <row r="17" spans="1:4" x14ac:dyDescent="0.25">
      <c r="A17" s="41" t="s">
        <v>496</v>
      </c>
      <c r="B17" s="49"/>
      <c r="C17" s="49"/>
      <c r="D17" s="49"/>
    </row>
    <row r="18" spans="1:4" x14ac:dyDescent="0.25">
      <c r="A18" s="40" t="s">
        <v>149</v>
      </c>
      <c r="B18" s="50">
        <v>46174</v>
      </c>
      <c r="C18" s="51"/>
      <c r="D18" s="51"/>
    </row>
    <row r="19" spans="1:4" x14ac:dyDescent="0.25">
      <c r="A19" s="40" t="s">
        <v>150</v>
      </c>
      <c r="B19" s="50">
        <v>46161</v>
      </c>
      <c r="C19" s="50"/>
      <c r="D19" s="50"/>
    </row>
    <row r="20" spans="1:4" x14ac:dyDescent="0.25">
      <c r="A20" s="40" t="s">
        <v>151</v>
      </c>
      <c r="B20" s="49" t="s">
        <v>160</v>
      </c>
      <c r="C20" s="49"/>
      <c r="D20" s="49"/>
    </row>
    <row r="21" spans="1:4" x14ac:dyDescent="0.25">
      <c r="A21" s="40" t="s">
        <v>497</v>
      </c>
      <c r="B21" s="49" t="s">
        <v>67</v>
      </c>
      <c r="C21" s="49"/>
      <c r="D21" s="49"/>
    </row>
    <row r="23" spans="1:4" x14ac:dyDescent="0.25">
      <c r="A23" s="23" t="str">
        <f>HYPERLINK("#'Factor List'!A1", "Back to Factor List")</f>
        <v>Back to Factor List</v>
      </c>
      <c r="B23" s="23" t="str">
        <f>HYPERLINK("#'Assumptions'!A1", "Assumptions")</f>
        <v>Assumptions</v>
      </c>
    </row>
    <row r="26" spans="1:4" s="59" customFormat="1" ht="39" x14ac:dyDescent="0.25">
      <c r="A26" s="58" t="s">
        <v>263</v>
      </c>
      <c r="B26" s="58" t="s">
        <v>538</v>
      </c>
      <c r="C26" s="58" t="s">
        <v>539</v>
      </c>
      <c r="D26" s="58" t="s">
        <v>540</v>
      </c>
    </row>
    <row r="27" spans="1:4" x14ac:dyDescent="0.25">
      <c r="A27" s="43">
        <v>60</v>
      </c>
      <c r="B27" s="45">
        <v>20.89</v>
      </c>
      <c r="C27" s="45">
        <v>1</v>
      </c>
      <c r="D27" s="45"/>
    </row>
    <row r="28" spans="1:4" x14ac:dyDescent="0.25">
      <c r="A28" s="43">
        <v>61</v>
      </c>
      <c r="B28" s="45">
        <v>20.329999999999998</v>
      </c>
      <c r="C28" s="45">
        <v>1</v>
      </c>
      <c r="D28" s="45"/>
    </row>
    <row r="29" spans="1:4" x14ac:dyDescent="0.25">
      <c r="A29" s="43">
        <v>62</v>
      </c>
      <c r="B29" s="45">
        <v>19.760000000000002</v>
      </c>
      <c r="C29" s="45">
        <v>1</v>
      </c>
      <c r="D29" s="45"/>
    </row>
    <row r="30" spans="1:4" x14ac:dyDescent="0.25">
      <c r="A30" s="43">
        <v>63</v>
      </c>
      <c r="B30" s="45">
        <v>19.190000000000001</v>
      </c>
      <c r="C30" s="45">
        <v>1</v>
      </c>
      <c r="D30" s="45"/>
    </row>
    <row r="31" spans="1:4" x14ac:dyDescent="0.25">
      <c r="A31" s="43">
        <v>64</v>
      </c>
      <c r="B31" s="45">
        <v>18.61</v>
      </c>
      <c r="C31" s="45">
        <v>1</v>
      </c>
      <c r="D31" s="45"/>
    </row>
    <row r="32" spans="1:4" x14ac:dyDescent="0.25">
      <c r="A32" s="43">
        <v>65</v>
      </c>
      <c r="B32" s="45">
        <v>18.02</v>
      </c>
      <c r="C32" s="45">
        <v>1</v>
      </c>
      <c r="D32" s="45">
        <v>18.07</v>
      </c>
    </row>
    <row r="33" spans="1:4" x14ac:dyDescent="0.25">
      <c r="A33" s="43">
        <v>66</v>
      </c>
      <c r="B33" s="45">
        <v>17.420000000000002</v>
      </c>
      <c r="C33" s="45">
        <v>1</v>
      </c>
      <c r="D33" s="45">
        <v>17.46</v>
      </c>
    </row>
    <row r="34" spans="1:4" x14ac:dyDescent="0.25">
      <c r="A34" s="43">
        <v>67</v>
      </c>
      <c r="B34" s="45">
        <v>16.82</v>
      </c>
      <c r="C34" s="45">
        <v>1</v>
      </c>
      <c r="D34" s="45">
        <v>16.84</v>
      </c>
    </row>
    <row r="35" spans="1:4" x14ac:dyDescent="0.25">
      <c r="A35" s="43">
        <v>68</v>
      </c>
      <c r="B35" s="45">
        <v>16.21</v>
      </c>
      <c r="C35" s="45">
        <v>1</v>
      </c>
      <c r="D35" s="45">
        <v>16.22</v>
      </c>
    </row>
    <row r="36" spans="1:4" x14ac:dyDescent="0.25">
      <c r="A36" s="43">
        <v>69</v>
      </c>
      <c r="B36" s="45">
        <v>15.6</v>
      </c>
      <c r="C36" s="45">
        <v>1</v>
      </c>
      <c r="D36" s="45">
        <v>15.61</v>
      </c>
    </row>
    <row r="37" spans="1:4" x14ac:dyDescent="0.25">
      <c r="A37" s="43">
        <v>70</v>
      </c>
      <c r="B37" s="45">
        <v>14.99</v>
      </c>
      <c r="C37" s="45">
        <v>1</v>
      </c>
      <c r="D37" s="45">
        <v>14.99</v>
      </c>
    </row>
    <row r="38" spans="1:4" x14ac:dyDescent="0.25">
      <c r="A38" s="43">
        <v>71</v>
      </c>
      <c r="B38" s="45">
        <v>14.38</v>
      </c>
      <c r="C38" s="45">
        <v>1</v>
      </c>
      <c r="D38" s="45">
        <v>14.38</v>
      </c>
    </row>
    <row r="39" spans="1:4" x14ac:dyDescent="0.25">
      <c r="A39" s="43">
        <v>72</v>
      </c>
      <c r="B39" s="45">
        <v>13.76</v>
      </c>
      <c r="C39" s="45">
        <v>1</v>
      </c>
      <c r="D39" s="45">
        <v>13.76</v>
      </c>
    </row>
    <row r="40" spans="1:4" x14ac:dyDescent="0.25">
      <c r="A40" s="43">
        <v>73</v>
      </c>
      <c r="B40" s="45">
        <v>13.15</v>
      </c>
      <c r="C40" s="45">
        <v>1</v>
      </c>
      <c r="D40" s="45">
        <v>13.15</v>
      </c>
    </row>
    <row r="41" spans="1:4" x14ac:dyDescent="0.25">
      <c r="A41" s="43">
        <v>74</v>
      </c>
      <c r="B41" s="45">
        <v>12.54</v>
      </c>
      <c r="C41" s="45">
        <v>1</v>
      </c>
      <c r="D41" s="45">
        <v>12.54</v>
      </c>
    </row>
    <row r="42" spans="1:4" x14ac:dyDescent="0.25">
      <c r="A42" s="43">
        <v>75</v>
      </c>
      <c r="B42" s="45">
        <v>11.93</v>
      </c>
      <c r="C42" s="45">
        <v>1</v>
      </c>
      <c r="D42" s="45">
        <v>11.93</v>
      </c>
    </row>
    <row r="43" spans="1:4" x14ac:dyDescent="0.25">
      <c r="A43" s="43">
        <v>76</v>
      </c>
      <c r="B43" s="45">
        <v>11.33</v>
      </c>
      <c r="C43" s="45">
        <v>1</v>
      </c>
      <c r="D43" s="45">
        <v>11.33</v>
      </c>
    </row>
    <row r="44" spans="1:4" x14ac:dyDescent="0.25">
      <c r="A44" s="43">
        <v>77</v>
      </c>
      <c r="B44" s="45">
        <v>10.74</v>
      </c>
      <c r="C44" s="45">
        <v>1</v>
      </c>
      <c r="D44" s="45">
        <v>10.74</v>
      </c>
    </row>
    <row r="45" spans="1:4" x14ac:dyDescent="0.25">
      <c r="A45" s="43">
        <v>78</v>
      </c>
      <c r="B45" s="45">
        <v>10.16</v>
      </c>
      <c r="C45" s="45">
        <v>1</v>
      </c>
      <c r="D45" s="45">
        <v>10.16</v>
      </c>
    </row>
    <row r="46" spans="1:4" x14ac:dyDescent="0.25">
      <c r="A46" s="43">
        <v>79</v>
      </c>
      <c r="B46" s="45">
        <v>9.59</v>
      </c>
      <c r="C46" s="45">
        <v>1</v>
      </c>
      <c r="D46" s="45">
        <v>9.59</v>
      </c>
    </row>
    <row r="47" spans="1:4" x14ac:dyDescent="0.25">
      <c r="A47" s="43">
        <v>80</v>
      </c>
      <c r="B47" s="45">
        <v>9.0299999999999994</v>
      </c>
      <c r="C47" s="45">
        <v>1</v>
      </c>
      <c r="D47" s="45">
        <v>9.0299999999999994</v>
      </c>
    </row>
    <row r="48" spans="1:4" x14ac:dyDescent="0.25">
      <c r="A48" s="43">
        <v>81</v>
      </c>
      <c r="B48" s="45">
        <v>8.4600000000000009</v>
      </c>
      <c r="C48" s="45">
        <v>1</v>
      </c>
      <c r="D48" s="45">
        <v>8.4600000000000009</v>
      </c>
    </row>
    <row r="49" spans="1:4" x14ac:dyDescent="0.25">
      <c r="A49" s="43">
        <v>82</v>
      </c>
      <c r="B49" s="45">
        <v>7.91</v>
      </c>
      <c r="C49" s="45">
        <v>1</v>
      </c>
      <c r="D49" s="45">
        <v>7.91</v>
      </c>
    </row>
    <row r="50" spans="1:4" x14ac:dyDescent="0.25">
      <c r="A50" s="43">
        <v>83</v>
      </c>
      <c r="B50" s="45">
        <v>7.36</v>
      </c>
      <c r="C50" s="45">
        <v>1</v>
      </c>
      <c r="D50" s="45">
        <v>7.36</v>
      </c>
    </row>
    <row r="51" spans="1:4" x14ac:dyDescent="0.25">
      <c r="A51" s="43">
        <v>84</v>
      </c>
      <c r="B51" s="45">
        <v>6.83</v>
      </c>
      <c r="C51" s="45">
        <v>1</v>
      </c>
      <c r="D51" s="45">
        <v>6.83</v>
      </c>
    </row>
    <row r="52" spans="1:4" x14ac:dyDescent="0.25">
      <c r="A52" s="43">
        <v>85</v>
      </c>
      <c r="B52" s="45">
        <v>6.33</v>
      </c>
      <c r="C52" s="45">
        <v>1</v>
      </c>
      <c r="D52" s="45">
        <v>6.33</v>
      </c>
    </row>
    <row r="53" spans="1:4" x14ac:dyDescent="0.25">
      <c r="A53" s="43">
        <v>86</v>
      </c>
      <c r="B53" s="45">
        <v>5.85</v>
      </c>
      <c r="C53" s="45">
        <v>1</v>
      </c>
      <c r="D53" s="45">
        <v>5.85</v>
      </c>
    </row>
    <row r="54" spans="1:4" x14ac:dyDescent="0.25">
      <c r="A54" s="43">
        <v>87</v>
      </c>
      <c r="B54" s="45">
        <v>5.4</v>
      </c>
      <c r="C54" s="45">
        <v>1</v>
      </c>
      <c r="D54" s="45">
        <v>5.4</v>
      </c>
    </row>
    <row r="55" spans="1:4" x14ac:dyDescent="0.25">
      <c r="A55" s="43">
        <v>88</v>
      </c>
      <c r="B55" s="45">
        <v>4.9800000000000004</v>
      </c>
      <c r="C55" s="45">
        <v>1</v>
      </c>
      <c r="D55" s="45">
        <v>4.9800000000000004</v>
      </c>
    </row>
    <row r="56" spans="1:4" x14ac:dyDescent="0.25">
      <c r="A56" s="43">
        <v>89</v>
      </c>
      <c r="B56" s="45">
        <v>4.58</v>
      </c>
      <c r="C56" s="45">
        <v>1</v>
      </c>
      <c r="D56" s="45">
        <v>4.58</v>
      </c>
    </row>
    <row r="57" spans="1:4" x14ac:dyDescent="0.25">
      <c r="A57" s="43">
        <v>90</v>
      </c>
      <c r="B57" s="45">
        <v>4.2</v>
      </c>
      <c r="C57" s="45">
        <v>1</v>
      </c>
      <c r="D57" s="45">
        <v>4.2</v>
      </c>
    </row>
    <row r="58" spans="1:4" x14ac:dyDescent="0.25">
      <c r="A58" s="43">
        <v>91</v>
      </c>
      <c r="B58" s="45">
        <v>3.84</v>
      </c>
      <c r="C58" s="45">
        <v>1</v>
      </c>
      <c r="D58" s="45">
        <v>3.84</v>
      </c>
    </row>
    <row r="59" spans="1:4" x14ac:dyDescent="0.25">
      <c r="A59" s="43">
        <v>92</v>
      </c>
      <c r="B59" s="45">
        <v>3.5</v>
      </c>
      <c r="C59" s="45">
        <v>1</v>
      </c>
      <c r="D59" s="45">
        <v>3.5</v>
      </c>
    </row>
    <row r="60" spans="1:4" x14ac:dyDescent="0.25">
      <c r="A60" s="43">
        <v>93</v>
      </c>
      <c r="B60" s="45">
        <v>3.18</v>
      </c>
      <c r="C60" s="45">
        <v>1</v>
      </c>
      <c r="D60" s="45">
        <v>3.18</v>
      </c>
    </row>
    <row r="61" spans="1:4" x14ac:dyDescent="0.25">
      <c r="A61" s="43">
        <v>94</v>
      </c>
      <c r="B61" s="45">
        <v>2.89</v>
      </c>
      <c r="C61" s="45">
        <v>1</v>
      </c>
      <c r="D61" s="45">
        <v>2.89</v>
      </c>
    </row>
    <row r="62" spans="1:4" x14ac:dyDescent="0.25">
      <c r="A62" s="43">
        <v>95</v>
      </c>
      <c r="B62" s="45">
        <v>2.62</v>
      </c>
      <c r="C62" s="45">
        <v>1</v>
      </c>
      <c r="D62" s="45">
        <v>2.62</v>
      </c>
    </row>
    <row r="63" spans="1:4" x14ac:dyDescent="0.25">
      <c r="A63" s="43">
        <v>96</v>
      </c>
      <c r="B63" s="45">
        <v>2.39</v>
      </c>
      <c r="C63" s="45">
        <v>1</v>
      </c>
      <c r="D63" s="45">
        <v>2.39</v>
      </c>
    </row>
    <row r="64" spans="1:4" x14ac:dyDescent="0.25">
      <c r="A64" s="43">
        <v>97</v>
      </c>
      <c r="B64" s="45">
        <v>2.19</v>
      </c>
      <c r="C64" s="45">
        <v>1</v>
      </c>
      <c r="D64" s="45">
        <v>2.19</v>
      </c>
    </row>
    <row r="65" spans="1:4" x14ac:dyDescent="0.25">
      <c r="A65" s="43">
        <v>98</v>
      </c>
      <c r="B65" s="45">
        <v>2.02</v>
      </c>
      <c r="C65" s="45">
        <v>1</v>
      </c>
      <c r="D65" s="45">
        <v>2.02</v>
      </c>
    </row>
    <row r="66" spans="1:4" x14ac:dyDescent="0.25">
      <c r="A66" s="43">
        <v>99</v>
      </c>
      <c r="B66" s="45">
        <v>1.87</v>
      </c>
      <c r="C66" s="45">
        <v>1</v>
      </c>
      <c r="D66" s="45">
        <v>1.87</v>
      </c>
    </row>
    <row r="67" spans="1:4" x14ac:dyDescent="0.25">
      <c r="A67" s="43">
        <v>100</v>
      </c>
      <c r="B67" s="45">
        <v>1.75</v>
      </c>
      <c r="C67" s="45">
        <v>1</v>
      </c>
      <c r="D67" s="45">
        <v>1.75</v>
      </c>
    </row>
  </sheetData>
  <sheetProtection algorithmName="SHA-512" hashValue="1hJfMlwLJt5nPJpaZNKir1lq24Z9PFUygzKjuXEScNBcPdg9Wdp3TXjGMsivnYfeEhgLOJkpl9AuF7k9h9odRQ==" saltValue="V7sWO870eeWSDas7VGxgWQ==" spinCount="100000" sheet="1" objects="1" scenarios="1"/>
  <conditionalFormatting sqref="A6:A21">
    <cfRule type="expression" dxfId="797" priority="11" stopIfTrue="1">
      <formula>MOD(ROW(),2)=0</formula>
    </cfRule>
    <cfRule type="expression" dxfId="796" priority="12" stopIfTrue="1">
      <formula>MOD(ROW(),2)&lt;&gt;0</formula>
    </cfRule>
  </conditionalFormatting>
  <conditionalFormatting sqref="B6:D17 B20:D21 C18:D19">
    <cfRule type="expression" dxfId="795" priority="13" stopIfTrue="1">
      <formula>MOD(ROW(),2)=0</formula>
    </cfRule>
    <cfRule type="expression" dxfId="794" priority="14" stopIfTrue="1">
      <formula>MOD(ROW(),2)&lt;&gt;0</formula>
    </cfRule>
  </conditionalFormatting>
  <conditionalFormatting sqref="A26:A67">
    <cfRule type="expression" dxfId="793" priority="15" stopIfTrue="1">
      <formula>MOD(ROW(),2)=0</formula>
    </cfRule>
    <cfRule type="expression" dxfId="792" priority="16" stopIfTrue="1">
      <formula>MOD(ROW(),2)&lt;&gt;0</formula>
    </cfRule>
  </conditionalFormatting>
  <conditionalFormatting sqref="B26:D67">
    <cfRule type="expression" dxfId="791" priority="17" stopIfTrue="1">
      <formula>MOD(ROW(),2)=0</formula>
    </cfRule>
    <cfRule type="expression" dxfId="790" priority="18" stopIfTrue="1">
      <formula>MOD(ROW(),2)&lt;&gt;0</formula>
    </cfRule>
  </conditionalFormatting>
  <conditionalFormatting sqref="B18:B19">
    <cfRule type="expression" dxfId="789" priority="1" stopIfTrue="1">
      <formula>MOD(ROW(),2)=0</formula>
    </cfRule>
    <cfRule type="expression" dxfId="788" priority="2" stopIfTrue="1">
      <formula>MOD(ROW(),2)&lt;&gt;0</formula>
    </cfRule>
  </conditionalFormatting>
  <pageMargins left="0.7" right="0.7" top="0.75" bottom="0.75" header="0.3" footer="0.3"/>
  <tableParts count="1">
    <tablePart r:id="rId1"/>
  </tablePart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24865-7B95-49B5-A10D-432C4F385059}">
  <sheetPr codeName="Sheet33"/>
  <dimension ref="A1:B57"/>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NHS_EW - Consolidated Factor Spreadsheet</v>
      </c>
    </row>
    <row r="3" spans="1:2" s="1" customFormat="1" ht="15.5" x14ac:dyDescent="0.35">
      <c r="A3" s="30" t="s">
        <v>2</v>
      </c>
      <c r="B3" s="3" t="str">
        <f>TABLE_FACTOR_TYPE_1 &amp; " - x-" &amp; TABLE_SERIES_NUMBER_1</f>
        <v>Pension Credit - x-307</v>
      </c>
    </row>
    <row r="6" spans="1:2" x14ac:dyDescent="0.25">
      <c r="A6" s="40" t="s">
        <v>491</v>
      </c>
      <c r="B6" s="49" t="s">
        <v>492</v>
      </c>
    </row>
    <row r="7" spans="1:2" x14ac:dyDescent="0.25">
      <c r="A7" s="40" t="s">
        <v>493</v>
      </c>
      <c r="B7" s="49" t="s">
        <v>31</v>
      </c>
    </row>
    <row r="8" spans="1:2" x14ac:dyDescent="0.25">
      <c r="A8" s="40" t="s">
        <v>140</v>
      </c>
      <c r="B8" s="49">
        <v>2015</v>
      </c>
    </row>
    <row r="9" spans="1:2" x14ac:dyDescent="0.25">
      <c r="A9" s="40" t="s">
        <v>141</v>
      </c>
      <c r="B9" s="49" t="s">
        <v>242</v>
      </c>
    </row>
    <row r="10" spans="1:2" ht="50" x14ac:dyDescent="0.25">
      <c r="A10" s="40" t="s">
        <v>6</v>
      </c>
      <c r="B10" s="49" t="s">
        <v>541</v>
      </c>
    </row>
    <row r="11" spans="1:2" x14ac:dyDescent="0.25">
      <c r="A11" s="40" t="s">
        <v>142</v>
      </c>
      <c r="B11" s="49" t="s">
        <v>205</v>
      </c>
    </row>
    <row r="12" spans="1:2" ht="25" x14ac:dyDescent="0.25">
      <c r="A12" s="40" t="s">
        <v>143</v>
      </c>
      <c r="B12" s="49" t="s">
        <v>244</v>
      </c>
    </row>
    <row r="13" spans="1:2" x14ac:dyDescent="0.25">
      <c r="A13" s="40" t="s">
        <v>494</v>
      </c>
      <c r="B13" s="49">
        <v>0</v>
      </c>
    </row>
    <row r="14" spans="1:2" x14ac:dyDescent="0.25">
      <c r="A14" s="40" t="s">
        <v>145</v>
      </c>
      <c r="B14" s="49">
        <v>307</v>
      </c>
    </row>
    <row r="15" spans="1:2" x14ac:dyDescent="0.25">
      <c r="A15" s="40" t="s">
        <v>495</v>
      </c>
      <c r="B15" s="49" t="s">
        <v>248</v>
      </c>
    </row>
    <row r="16" spans="1:2" x14ac:dyDescent="0.25">
      <c r="A16" s="40" t="s">
        <v>147</v>
      </c>
      <c r="B16" s="49" t="s">
        <v>537</v>
      </c>
    </row>
    <row r="17" spans="1:2" x14ac:dyDescent="0.25">
      <c r="A17" s="41" t="s">
        <v>496</v>
      </c>
      <c r="B17" s="49"/>
    </row>
    <row r="18" spans="1:2" x14ac:dyDescent="0.25">
      <c r="A18" s="40" t="s">
        <v>149</v>
      </c>
      <c r="B18" s="50">
        <v>46174</v>
      </c>
    </row>
    <row r="19" spans="1:2" x14ac:dyDescent="0.25">
      <c r="A19" s="40" t="s">
        <v>150</v>
      </c>
      <c r="B19" s="50">
        <v>46161</v>
      </c>
    </row>
    <row r="20" spans="1:2" x14ac:dyDescent="0.25">
      <c r="A20" s="40" t="s">
        <v>151</v>
      </c>
      <c r="B20" s="49" t="s">
        <v>160</v>
      </c>
    </row>
    <row r="21" spans="1:2" x14ac:dyDescent="0.25">
      <c r="A21" s="40" t="s">
        <v>497</v>
      </c>
      <c r="B21" s="49" t="s">
        <v>67</v>
      </c>
    </row>
    <row r="23" spans="1:2" x14ac:dyDescent="0.25">
      <c r="A23" s="23" t="str">
        <f>HYPERLINK("#'Factor List'!A1", "Back to Factor List")</f>
        <v>Back to Factor List</v>
      </c>
      <c r="B23" s="23" t="str">
        <f>HYPERLINK("#'Assumptions'!A1", "Assumptions")</f>
        <v>Assumptions</v>
      </c>
    </row>
    <row r="26" spans="1:2" s="59" customFormat="1" ht="13" x14ac:dyDescent="0.25">
      <c r="A26" s="58" t="s">
        <v>263</v>
      </c>
      <c r="B26" s="58" t="s">
        <v>542</v>
      </c>
    </row>
    <row r="27" spans="1:2" x14ac:dyDescent="0.25">
      <c r="A27" s="43">
        <v>65</v>
      </c>
      <c r="B27" s="45">
        <v>18.09</v>
      </c>
    </row>
    <row r="28" spans="1:2" x14ac:dyDescent="0.25">
      <c r="A28" s="43">
        <v>66</v>
      </c>
      <c r="B28" s="45">
        <v>17.5</v>
      </c>
    </row>
    <row r="29" spans="1:2" x14ac:dyDescent="0.25">
      <c r="A29" s="43">
        <v>67</v>
      </c>
      <c r="B29" s="45">
        <v>16.91</v>
      </c>
    </row>
    <row r="30" spans="1:2" x14ac:dyDescent="0.25">
      <c r="A30" s="43">
        <v>68</v>
      </c>
      <c r="B30" s="45">
        <v>16.29</v>
      </c>
    </row>
    <row r="31" spans="1:2" x14ac:dyDescent="0.25">
      <c r="A31" s="43">
        <v>69</v>
      </c>
      <c r="B31" s="45">
        <v>15.66</v>
      </c>
    </row>
    <row r="32" spans="1:2" x14ac:dyDescent="0.25">
      <c r="A32" s="43">
        <v>70</v>
      </c>
      <c r="B32" s="45">
        <v>15.02</v>
      </c>
    </row>
    <row r="33" spans="1:2" x14ac:dyDescent="0.25">
      <c r="A33" s="43">
        <v>71</v>
      </c>
      <c r="B33" s="45">
        <v>14.39</v>
      </c>
    </row>
    <row r="34" spans="1:2" x14ac:dyDescent="0.25">
      <c r="A34" s="43">
        <v>72</v>
      </c>
      <c r="B34" s="45">
        <v>13.77</v>
      </c>
    </row>
    <row r="35" spans="1:2" x14ac:dyDescent="0.25">
      <c r="A35" s="43">
        <v>73</v>
      </c>
      <c r="B35" s="45">
        <v>13.15</v>
      </c>
    </row>
    <row r="36" spans="1:2" x14ac:dyDescent="0.25">
      <c r="A36" s="43">
        <v>74</v>
      </c>
      <c r="B36" s="45">
        <v>12.54</v>
      </c>
    </row>
    <row r="37" spans="1:2" x14ac:dyDescent="0.25">
      <c r="A37" s="43">
        <v>75</v>
      </c>
      <c r="B37" s="45">
        <v>11.93</v>
      </c>
    </row>
    <row r="38" spans="1:2" x14ac:dyDescent="0.25">
      <c r="A38" s="43">
        <v>76</v>
      </c>
      <c r="B38" s="45">
        <v>11.33</v>
      </c>
    </row>
    <row r="39" spans="1:2" x14ac:dyDescent="0.25">
      <c r="A39" s="43">
        <v>77</v>
      </c>
      <c r="B39" s="45">
        <v>10.74</v>
      </c>
    </row>
    <row r="40" spans="1:2" x14ac:dyDescent="0.25">
      <c r="A40" s="43">
        <v>78</v>
      </c>
      <c r="B40" s="45">
        <v>10.16</v>
      </c>
    </row>
    <row r="41" spans="1:2" x14ac:dyDescent="0.25">
      <c r="A41" s="43">
        <v>79</v>
      </c>
      <c r="B41" s="45">
        <v>9.59</v>
      </c>
    </row>
    <row r="42" spans="1:2" x14ac:dyDescent="0.25">
      <c r="A42" s="43">
        <v>80</v>
      </c>
      <c r="B42" s="45">
        <v>9.0299999999999994</v>
      </c>
    </row>
    <row r="43" spans="1:2" x14ac:dyDescent="0.25">
      <c r="A43" s="43">
        <v>81</v>
      </c>
      <c r="B43" s="45">
        <v>8.4600000000000009</v>
      </c>
    </row>
    <row r="44" spans="1:2" x14ac:dyDescent="0.25">
      <c r="A44" s="43">
        <v>82</v>
      </c>
      <c r="B44" s="45">
        <v>7.91</v>
      </c>
    </row>
    <row r="45" spans="1:2" x14ac:dyDescent="0.25">
      <c r="A45" s="43">
        <v>83</v>
      </c>
      <c r="B45" s="45">
        <v>7.36</v>
      </c>
    </row>
    <row r="46" spans="1:2" x14ac:dyDescent="0.25">
      <c r="A46" s="43">
        <v>84</v>
      </c>
      <c r="B46" s="45">
        <v>6.83</v>
      </c>
    </row>
    <row r="47" spans="1:2" x14ac:dyDescent="0.25">
      <c r="A47" s="43">
        <v>85</v>
      </c>
      <c r="B47" s="45">
        <v>6.33</v>
      </c>
    </row>
    <row r="48" spans="1:2" x14ac:dyDescent="0.25">
      <c r="A48" s="43">
        <v>86</v>
      </c>
      <c r="B48" s="45">
        <v>5.85</v>
      </c>
    </row>
    <row r="49" spans="1:2" x14ac:dyDescent="0.25">
      <c r="A49" s="43">
        <v>87</v>
      </c>
      <c r="B49" s="45">
        <v>5.4</v>
      </c>
    </row>
    <row r="50" spans="1:2" x14ac:dyDescent="0.25">
      <c r="A50" s="43">
        <v>88</v>
      </c>
      <c r="B50" s="45">
        <v>4.9800000000000004</v>
      </c>
    </row>
    <row r="51" spans="1:2" x14ac:dyDescent="0.25">
      <c r="A51" s="43">
        <v>89</v>
      </c>
      <c r="B51" s="45">
        <v>4.58</v>
      </c>
    </row>
    <row r="52" spans="1:2" x14ac:dyDescent="0.25">
      <c r="A52" s="43">
        <v>90</v>
      </c>
      <c r="B52" s="45">
        <v>4.2</v>
      </c>
    </row>
    <row r="53" spans="1:2" x14ac:dyDescent="0.25">
      <c r="A53" s="43">
        <v>91</v>
      </c>
      <c r="B53" s="45">
        <v>3.84</v>
      </c>
    </row>
    <row r="54" spans="1:2" x14ac:dyDescent="0.25">
      <c r="A54" s="43">
        <v>92</v>
      </c>
      <c r="B54" s="45">
        <v>3.5</v>
      </c>
    </row>
    <row r="55" spans="1:2" x14ac:dyDescent="0.25">
      <c r="A55" s="43">
        <v>93</v>
      </c>
      <c r="B55" s="45">
        <v>3.18</v>
      </c>
    </row>
    <row r="56" spans="1:2" x14ac:dyDescent="0.25">
      <c r="A56" s="43">
        <v>94</v>
      </c>
      <c r="B56" s="45">
        <v>2.89</v>
      </c>
    </row>
    <row r="57" spans="1:2" x14ac:dyDescent="0.25">
      <c r="A57" s="43">
        <v>95</v>
      </c>
      <c r="B57" s="45">
        <v>2.62</v>
      </c>
    </row>
  </sheetData>
  <sheetProtection algorithmName="SHA-512" hashValue="sNjyM+ZJsYmXChugiqJUcPD3yE8UdBSAYPRlM3Q5BAz0HrumYbdIKm+4mU89d7v4hlUzrcRRN2ztARrQbBSPvw==" saltValue="+UEb9kJRHTga3FehHYostQ==" spinCount="100000" sheet="1" objects="1" scenarios="1"/>
  <conditionalFormatting sqref="A6:A21">
    <cfRule type="expression" dxfId="785" priority="11" stopIfTrue="1">
      <formula>MOD(ROW(),2)=0</formula>
    </cfRule>
    <cfRule type="expression" dxfId="784" priority="12" stopIfTrue="1">
      <formula>MOD(ROW(),2)&lt;&gt;0</formula>
    </cfRule>
  </conditionalFormatting>
  <conditionalFormatting sqref="B6:B17 B20:B21">
    <cfRule type="expression" dxfId="783" priority="13" stopIfTrue="1">
      <formula>MOD(ROW(),2)=0</formula>
    </cfRule>
    <cfRule type="expression" dxfId="782" priority="14" stopIfTrue="1">
      <formula>MOD(ROW(),2)&lt;&gt;0</formula>
    </cfRule>
  </conditionalFormatting>
  <conditionalFormatting sqref="A26:A57">
    <cfRule type="expression" dxfId="781" priority="15" stopIfTrue="1">
      <formula>MOD(ROW(),2)=0</formula>
    </cfRule>
    <cfRule type="expression" dxfId="780" priority="16" stopIfTrue="1">
      <formula>MOD(ROW(),2)&lt;&gt;0</formula>
    </cfRule>
  </conditionalFormatting>
  <conditionalFormatting sqref="B26:B57">
    <cfRule type="expression" dxfId="779" priority="17" stopIfTrue="1">
      <formula>MOD(ROW(),2)=0</formula>
    </cfRule>
    <cfRule type="expression" dxfId="778" priority="18" stopIfTrue="1">
      <formula>MOD(ROW(),2)&lt;&gt;0</formula>
    </cfRule>
  </conditionalFormatting>
  <conditionalFormatting sqref="B18:B19">
    <cfRule type="expression" dxfId="777" priority="1" stopIfTrue="1">
      <formula>MOD(ROW(),2)=0</formula>
    </cfRule>
    <cfRule type="expression" dxfId="776" priority="2" stopIfTrue="1">
      <formula>MOD(ROW(),2)&lt;&gt;0</formula>
    </cfRule>
  </conditionalFormatting>
  <pageMargins left="0.7" right="0.7" top="0.75" bottom="0.75" header="0.3" footer="0.3"/>
  <tableParts count="1">
    <tablePart r:id="rId1"/>
  </tablePart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AF350-482B-461C-9A1F-E1BE9D671583}">
  <sheetPr codeName="Sheet34"/>
  <dimension ref="A1:C27"/>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NHS_EW - Consolidated Factor Spreadsheet</v>
      </c>
    </row>
    <row r="3" spans="1:2" s="1" customFormat="1" ht="15.5" x14ac:dyDescent="0.35">
      <c r="A3" s="30" t="s">
        <v>2</v>
      </c>
      <c r="B3" s="3" t="str">
        <f>TABLE_FACTOR_TYPE_1 &amp; " - x-" &amp; TABLE_SERIES_NUMBER_1</f>
        <v>Pensioner CE - x-308</v>
      </c>
    </row>
    <row r="6" spans="1:2" x14ac:dyDescent="0.25">
      <c r="A6" s="40" t="s">
        <v>491</v>
      </c>
      <c r="B6" s="49" t="s">
        <v>492</v>
      </c>
    </row>
    <row r="7" spans="1:2" x14ac:dyDescent="0.25">
      <c r="A7" s="40" t="s">
        <v>493</v>
      </c>
      <c r="B7" s="49" t="s">
        <v>31</v>
      </c>
    </row>
    <row r="8" spans="1:2" x14ac:dyDescent="0.25">
      <c r="A8" s="40" t="s">
        <v>140</v>
      </c>
      <c r="B8" s="49" t="s">
        <v>173</v>
      </c>
    </row>
    <row r="9" spans="1:2" x14ac:dyDescent="0.25">
      <c r="A9" s="40" t="s">
        <v>141</v>
      </c>
      <c r="B9" s="49" t="s">
        <v>227</v>
      </c>
    </row>
    <row r="10" spans="1:2" ht="62.5" x14ac:dyDescent="0.25">
      <c r="A10" s="40" t="s">
        <v>6</v>
      </c>
      <c r="B10" s="49" t="s">
        <v>228</v>
      </c>
    </row>
    <row r="11" spans="1:2" x14ac:dyDescent="0.25">
      <c r="A11" s="40" t="s">
        <v>142</v>
      </c>
      <c r="B11" s="49" t="s">
        <v>205</v>
      </c>
    </row>
    <row r="12" spans="1:2" ht="25" x14ac:dyDescent="0.25">
      <c r="A12" s="40" t="s">
        <v>143</v>
      </c>
      <c r="B12" s="49" t="s">
        <v>229</v>
      </c>
    </row>
    <row r="13" spans="1:2" x14ac:dyDescent="0.25">
      <c r="A13" s="40" t="s">
        <v>494</v>
      </c>
      <c r="B13" s="49">
        <v>1</v>
      </c>
    </row>
    <row r="14" spans="1:2" x14ac:dyDescent="0.25">
      <c r="A14" s="40" t="s">
        <v>145</v>
      </c>
      <c r="B14" s="49">
        <v>308</v>
      </c>
    </row>
    <row r="15" spans="1:2" x14ac:dyDescent="0.25">
      <c r="A15" s="40" t="s">
        <v>495</v>
      </c>
      <c r="B15" s="49" t="s">
        <v>249</v>
      </c>
    </row>
    <row r="16" spans="1:2" x14ac:dyDescent="0.25">
      <c r="A16" s="40" t="s">
        <v>147</v>
      </c>
      <c r="B16" s="49" t="s">
        <v>250</v>
      </c>
    </row>
    <row r="17" spans="1:3" x14ac:dyDescent="0.25">
      <c r="A17" s="41" t="s">
        <v>496</v>
      </c>
      <c r="B17" s="49"/>
    </row>
    <row r="18" spans="1:3" x14ac:dyDescent="0.25">
      <c r="A18" s="40" t="s">
        <v>149</v>
      </c>
      <c r="B18" s="50">
        <v>46174</v>
      </c>
    </row>
    <row r="19" spans="1:3" x14ac:dyDescent="0.25">
      <c r="A19" s="40" t="s">
        <v>150</v>
      </c>
      <c r="B19" s="50">
        <v>46161</v>
      </c>
    </row>
    <row r="20" spans="1:3" x14ac:dyDescent="0.25">
      <c r="A20" s="40" t="s">
        <v>151</v>
      </c>
      <c r="B20" s="49" t="s">
        <v>160</v>
      </c>
    </row>
    <row r="21" spans="1:3" x14ac:dyDescent="0.25">
      <c r="A21" s="40" t="s">
        <v>497</v>
      </c>
      <c r="B21" s="49" t="s">
        <v>67</v>
      </c>
    </row>
    <row r="23" spans="1:3" ht="13" x14ac:dyDescent="0.3">
      <c r="A23" s="23" t="str">
        <f>HYPERLINK("#'Factor List'!A1", "Back to Factor List")</f>
        <v>Back to Factor List</v>
      </c>
      <c r="B23" s="23" t="str">
        <f>HYPERLINK("#'Assumptions'!A1", "Assumptions")</f>
        <v>Assumptions</v>
      </c>
      <c r="C23" s="61" t="s">
        <v>543</v>
      </c>
    </row>
    <row r="26" spans="1:3" s="59" customFormat="1" ht="13" x14ac:dyDescent="0.25">
      <c r="A26" s="58" t="s">
        <v>544</v>
      </c>
      <c r="B26" s="60" t="s">
        <v>545</v>
      </c>
    </row>
    <row r="27" spans="1:3" x14ac:dyDescent="0.25">
      <c r="A27" s="42" t="s">
        <v>250</v>
      </c>
      <c r="B27" s="46">
        <v>1.2500000000000001E-2</v>
      </c>
    </row>
  </sheetData>
  <sheetProtection algorithmName="SHA-512" hashValue="5rxQ9awEpTP7I7ziZ9bXDLudwJBYXuR50oI9GqTa/jU914Js5KsuHL2kFjQmKglJteSaHGIQHRnrUGwGVSoKRQ==" saltValue="0kfXQBi9jhPdSE+RGLQehQ==" spinCount="100000" sheet="1" objects="1" scenarios="1"/>
  <conditionalFormatting sqref="A6:A21">
    <cfRule type="expression" dxfId="773" priority="3" stopIfTrue="1">
      <formula>MOD(ROW(),2)=0</formula>
    </cfRule>
    <cfRule type="expression" dxfId="772" priority="4" stopIfTrue="1">
      <formula>MOD(ROW(),2)&lt;&gt;0</formula>
    </cfRule>
  </conditionalFormatting>
  <conditionalFormatting sqref="B6:B17 B20:B21">
    <cfRule type="expression" dxfId="771" priority="5" stopIfTrue="1">
      <formula>MOD(ROW(),2)=0</formula>
    </cfRule>
    <cfRule type="expression" dxfId="770" priority="6" stopIfTrue="1">
      <formula>MOD(ROW(),2)&lt;&gt;0</formula>
    </cfRule>
  </conditionalFormatting>
  <conditionalFormatting sqref="A26:A27">
    <cfRule type="expression" dxfId="769" priority="7" stopIfTrue="1">
      <formula>MOD(ROW(),2)=0</formula>
    </cfRule>
    <cfRule type="expression" dxfId="768" priority="8" stopIfTrue="1">
      <formula>MOD(ROW(),2)&lt;&gt;0</formula>
    </cfRule>
  </conditionalFormatting>
  <conditionalFormatting sqref="B26:B27">
    <cfRule type="expression" dxfId="767" priority="9" stopIfTrue="1">
      <formula>MOD(ROW(),2)=0</formula>
    </cfRule>
    <cfRule type="expression" dxfId="766" priority="10" stopIfTrue="1">
      <formula>MOD(ROW(),2)&lt;&gt;0</formula>
    </cfRule>
  </conditionalFormatting>
  <conditionalFormatting sqref="B18:B19">
    <cfRule type="expression" dxfId="765" priority="1" stopIfTrue="1">
      <formula>MOD(ROW(),2)=0</formula>
    </cfRule>
    <cfRule type="expression" dxfId="764" priority="2" stopIfTrue="1">
      <formula>MOD(ROW(),2)&lt;&gt;0</formula>
    </cfRule>
  </conditionalFormatting>
  <pageMargins left="0.7" right="0.7" top="0.75" bottom="0.75" header="0.3" footer="0.3"/>
  <tableParts count="1">
    <tablePart r:id="rId1"/>
  </tablePart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26126-3156-40A6-97A1-3046E7867975}">
  <sheetPr codeName="Sheet35"/>
  <dimension ref="A1:M37"/>
  <sheetViews>
    <sheetView showGridLines="0" workbookViewId="0">
      <selection activeCell="A6" sqref="A6"/>
    </sheetView>
  </sheetViews>
  <sheetFormatPr defaultRowHeight="12.5" x14ac:dyDescent="0.25"/>
  <cols>
    <col min="1" max="1" width="31.54296875" customWidth="1"/>
    <col min="2" max="13"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ERF - x-401</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173</v>
      </c>
      <c r="C8" s="49"/>
      <c r="D8" s="49"/>
      <c r="E8" s="49"/>
      <c r="F8" s="49"/>
      <c r="G8" s="49"/>
      <c r="H8" s="49"/>
      <c r="I8" s="49"/>
      <c r="J8" s="49"/>
      <c r="K8" s="49"/>
      <c r="L8" s="49"/>
      <c r="M8" s="49"/>
    </row>
    <row r="9" spans="1:13" x14ac:dyDescent="0.25">
      <c r="A9" s="40" t="s">
        <v>141</v>
      </c>
      <c r="B9" s="49" t="s">
        <v>251</v>
      </c>
      <c r="C9" s="49"/>
      <c r="D9" s="49"/>
      <c r="E9" s="49"/>
      <c r="F9" s="49"/>
      <c r="G9" s="49"/>
      <c r="H9" s="49"/>
      <c r="I9" s="49"/>
      <c r="J9" s="49"/>
      <c r="K9" s="49"/>
      <c r="L9" s="49"/>
      <c r="M9" s="49"/>
    </row>
    <row r="10" spans="1:13" x14ac:dyDescent="0.25">
      <c r="A10" s="40" t="s">
        <v>6</v>
      </c>
      <c r="B10" s="49" t="s">
        <v>252</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253</v>
      </c>
      <c r="C12" s="49"/>
      <c r="D12" s="49"/>
      <c r="E12" s="49"/>
      <c r="F12" s="49"/>
      <c r="G12" s="49"/>
      <c r="H12" s="49"/>
      <c r="I12" s="49"/>
      <c r="J12" s="49"/>
      <c r="K12" s="49"/>
      <c r="L12" s="49"/>
      <c r="M12" s="49"/>
    </row>
    <row r="13" spans="1:13" x14ac:dyDescent="0.25">
      <c r="A13" s="40" t="s">
        <v>494</v>
      </c>
      <c r="B13" s="49">
        <v>1</v>
      </c>
      <c r="C13" s="49"/>
      <c r="D13" s="49"/>
      <c r="E13" s="49"/>
      <c r="F13" s="49"/>
      <c r="G13" s="49"/>
      <c r="H13" s="49"/>
      <c r="I13" s="49"/>
      <c r="J13" s="49"/>
      <c r="K13" s="49"/>
      <c r="L13" s="49"/>
      <c r="M13" s="49"/>
    </row>
    <row r="14" spans="1:13" x14ac:dyDescent="0.25">
      <c r="A14" s="40" t="s">
        <v>145</v>
      </c>
      <c r="B14" s="49">
        <v>401</v>
      </c>
      <c r="C14" s="49"/>
      <c r="D14" s="49"/>
      <c r="E14" s="49"/>
      <c r="F14" s="49"/>
      <c r="G14" s="49"/>
      <c r="H14" s="49"/>
      <c r="I14" s="49"/>
      <c r="J14" s="49"/>
      <c r="K14" s="49"/>
      <c r="L14" s="49"/>
      <c r="M14" s="49"/>
    </row>
    <row r="15" spans="1:13" x14ac:dyDescent="0.25">
      <c r="A15" s="40" t="s">
        <v>495</v>
      </c>
      <c r="B15" s="49" t="s">
        <v>254</v>
      </c>
      <c r="C15" s="49"/>
      <c r="D15" s="49"/>
      <c r="E15" s="49"/>
      <c r="F15" s="49"/>
      <c r="G15" s="49"/>
      <c r="H15" s="49"/>
      <c r="I15" s="49"/>
      <c r="J15" s="49"/>
      <c r="K15" s="49"/>
      <c r="L15" s="49"/>
      <c r="M15" s="49"/>
    </row>
    <row r="16" spans="1:13" x14ac:dyDescent="0.25">
      <c r="A16" s="40" t="s">
        <v>147</v>
      </c>
      <c r="B16" s="49" t="s">
        <v>255</v>
      </c>
      <c r="C16" s="49"/>
      <c r="D16" s="49"/>
      <c r="E16" s="49"/>
      <c r="F16" s="49"/>
      <c r="G16" s="49"/>
      <c r="H16" s="49"/>
      <c r="I16" s="49"/>
      <c r="J16" s="49"/>
      <c r="K16" s="49"/>
      <c r="L16" s="49"/>
      <c r="M16" s="49"/>
    </row>
    <row r="17" spans="1:13" x14ac:dyDescent="0.25">
      <c r="A17" s="41" t="s">
        <v>496</v>
      </c>
      <c r="B17" s="49"/>
      <c r="C17" s="49"/>
      <c r="D17" s="49"/>
      <c r="E17" s="49"/>
      <c r="F17" s="49"/>
      <c r="G17" s="49"/>
      <c r="H17" s="49"/>
      <c r="I17" s="49"/>
      <c r="J17" s="49"/>
      <c r="K17" s="49"/>
      <c r="L17" s="49"/>
      <c r="M17" s="49"/>
    </row>
    <row r="18" spans="1:13" x14ac:dyDescent="0.25">
      <c r="A18" s="40" t="s">
        <v>149</v>
      </c>
      <c r="B18" s="50">
        <v>45107</v>
      </c>
      <c r="C18" s="50"/>
      <c r="D18" s="50"/>
      <c r="E18" s="50"/>
      <c r="F18" s="50"/>
      <c r="G18" s="50"/>
      <c r="H18" s="50"/>
      <c r="I18" s="50"/>
      <c r="J18" s="50"/>
      <c r="K18" s="50"/>
      <c r="L18" s="50"/>
      <c r="M18" s="50"/>
    </row>
    <row r="19" spans="1:13" x14ac:dyDescent="0.25">
      <c r="A19" s="40" t="s">
        <v>150</v>
      </c>
      <c r="B19" s="50">
        <v>45107</v>
      </c>
      <c r="C19" s="50"/>
      <c r="D19" s="50"/>
      <c r="E19" s="50"/>
      <c r="F19" s="50"/>
      <c r="G19" s="50"/>
      <c r="H19" s="50"/>
      <c r="I19" s="50"/>
      <c r="J19" s="50"/>
      <c r="K19" s="50"/>
      <c r="L19" s="50"/>
      <c r="M19" s="50"/>
    </row>
    <row r="20" spans="1:13" x14ac:dyDescent="0.25">
      <c r="A20" s="40" t="s">
        <v>151</v>
      </c>
      <c r="B20" s="49" t="s">
        <v>160</v>
      </c>
      <c r="C20" s="49"/>
      <c r="D20" s="49"/>
      <c r="E20" s="49"/>
      <c r="F20" s="49"/>
      <c r="G20" s="49"/>
      <c r="H20" s="49"/>
      <c r="I20" s="49"/>
      <c r="J20" s="49"/>
      <c r="K20" s="49"/>
      <c r="L20" s="49"/>
      <c r="M20" s="49"/>
    </row>
    <row r="21" spans="1:13" x14ac:dyDescent="0.25">
      <c r="A21" s="40" t="s">
        <v>497</v>
      </c>
      <c r="B21" s="49" t="s">
        <v>68</v>
      </c>
      <c r="C21" s="49"/>
      <c r="D21" s="49"/>
      <c r="E21" s="49"/>
      <c r="F21" s="49"/>
      <c r="G21" s="49"/>
      <c r="H21" s="49"/>
      <c r="I21" s="49"/>
      <c r="J21" s="49"/>
      <c r="K21" s="49"/>
      <c r="L21" s="49"/>
      <c r="M21" s="49"/>
    </row>
    <row r="23" spans="1:13" x14ac:dyDescent="0.25">
      <c r="A23" s="23" t="str">
        <f>HYPERLINK("#'Factor List'!A1", "Back to Factor List")</f>
        <v>Back to Factor List</v>
      </c>
      <c r="B23" s="23" t="str">
        <f>HYPERLINK("#'Assumptions'!A1", "Assumptions")</f>
        <v>Assumptions</v>
      </c>
    </row>
    <row r="26" spans="1:13" s="59" customFormat="1" ht="13" x14ac:dyDescent="0.25">
      <c r="A26" s="58" t="s">
        <v>546</v>
      </c>
      <c r="B26" s="58">
        <v>0</v>
      </c>
      <c r="C26" s="58">
        <v>1</v>
      </c>
      <c r="D26" s="58">
        <v>2</v>
      </c>
      <c r="E26" s="58">
        <v>3</v>
      </c>
      <c r="F26" s="58">
        <v>4</v>
      </c>
      <c r="G26" s="58">
        <v>5</v>
      </c>
      <c r="H26" s="58">
        <v>6</v>
      </c>
      <c r="I26" s="58">
        <v>7</v>
      </c>
      <c r="J26" s="58">
        <v>8</v>
      </c>
      <c r="K26" s="58">
        <v>9</v>
      </c>
      <c r="L26" s="58">
        <v>10</v>
      </c>
      <c r="M26" s="58">
        <v>11</v>
      </c>
    </row>
    <row r="27" spans="1:13" x14ac:dyDescent="0.25">
      <c r="A27" s="43">
        <v>50</v>
      </c>
      <c r="B27" s="44">
        <v>0.68200000000000005</v>
      </c>
      <c r="C27" s="44">
        <v>0.68400000000000005</v>
      </c>
      <c r="D27" s="44">
        <v>0.68600000000000005</v>
      </c>
      <c r="E27" s="44">
        <v>0.68799999999999994</v>
      </c>
      <c r="F27" s="44">
        <v>0.68899999999999995</v>
      </c>
      <c r="G27" s="44">
        <v>0.69099999999999995</v>
      </c>
      <c r="H27" s="44">
        <v>0.69299999999999995</v>
      </c>
      <c r="I27" s="44">
        <v>0.69499999999999995</v>
      </c>
      <c r="J27" s="44">
        <v>0.69699999999999995</v>
      </c>
      <c r="K27" s="44">
        <v>0.69899999999999995</v>
      </c>
      <c r="L27" s="44">
        <v>0.7</v>
      </c>
      <c r="M27" s="44">
        <v>0.70199999999999996</v>
      </c>
    </row>
    <row r="28" spans="1:13" x14ac:dyDescent="0.25">
      <c r="A28" s="43">
        <v>51</v>
      </c>
      <c r="B28" s="44">
        <v>0.70399999999999996</v>
      </c>
      <c r="C28" s="44">
        <v>0.70599999999999996</v>
      </c>
      <c r="D28" s="44">
        <v>0.70799999999999996</v>
      </c>
      <c r="E28" s="44">
        <v>0.71</v>
      </c>
      <c r="F28" s="44">
        <v>0.71199999999999997</v>
      </c>
      <c r="G28" s="44">
        <v>0.71399999999999997</v>
      </c>
      <c r="H28" s="44">
        <v>0.71599999999999997</v>
      </c>
      <c r="I28" s="44">
        <v>0.71799999999999997</v>
      </c>
      <c r="J28" s="44">
        <v>0.72</v>
      </c>
      <c r="K28" s="44">
        <v>0.72199999999999998</v>
      </c>
      <c r="L28" s="44">
        <v>0.72399999999999998</v>
      </c>
      <c r="M28" s="44">
        <v>0.72599999999999998</v>
      </c>
    </row>
    <row r="29" spans="1:13" x14ac:dyDescent="0.25">
      <c r="A29" s="43">
        <v>52</v>
      </c>
      <c r="B29" s="44">
        <v>0.72799999999999998</v>
      </c>
      <c r="C29" s="44">
        <v>0.73</v>
      </c>
      <c r="D29" s="44">
        <v>0.73199999999999998</v>
      </c>
      <c r="E29" s="44">
        <v>0.73499999999999999</v>
      </c>
      <c r="F29" s="44">
        <v>0.73699999999999999</v>
      </c>
      <c r="G29" s="44">
        <v>0.73899999999999999</v>
      </c>
      <c r="H29" s="44">
        <v>0.74099999999999999</v>
      </c>
      <c r="I29" s="44">
        <v>0.74299999999999999</v>
      </c>
      <c r="J29" s="44">
        <v>0.745</v>
      </c>
      <c r="K29" s="44">
        <v>0.748</v>
      </c>
      <c r="L29" s="44">
        <v>0.75</v>
      </c>
      <c r="M29" s="44">
        <v>0.752</v>
      </c>
    </row>
    <row r="30" spans="1:13" x14ac:dyDescent="0.25">
      <c r="A30" s="43">
        <v>53</v>
      </c>
      <c r="B30" s="44">
        <v>0.754</v>
      </c>
      <c r="C30" s="44">
        <v>0.75600000000000001</v>
      </c>
      <c r="D30" s="44">
        <v>0.75900000000000001</v>
      </c>
      <c r="E30" s="44">
        <v>0.76100000000000001</v>
      </c>
      <c r="F30" s="44">
        <v>0.76300000000000001</v>
      </c>
      <c r="G30" s="44">
        <v>0.76600000000000001</v>
      </c>
      <c r="H30" s="44">
        <v>0.76800000000000002</v>
      </c>
      <c r="I30" s="44">
        <v>0.77</v>
      </c>
      <c r="J30" s="44">
        <v>0.77300000000000002</v>
      </c>
      <c r="K30" s="44">
        <v>0.77500000000000002</v>
      </c>
      <c r="L30" s="44">
        <v>0.77700000000000002</v>
      </c>
      <c r="M30" s="44">
        <v>0.78</v>
      </c>
    </row>
    <row r="31" spans="1:13" x14ac:dyDescent="0.25">
      <c r="A31" s="43">
        <v>54</v>
      </c>
      <c r="B31" s="44">
        <v>0.78200000000000003</v>
      </c>
      <c r="C31" s="44">
        <v>0.78500000000000003</v>
      </c>
      <c r="D31" s="44">
        <v>0.78700000000000003</v>
      </c>
      <c r="E31" s="44">
        <v>0.79</v>
      </c>
      <c r="F31" s="44">
        <v>0.79200000000000004</v>
      </c>
      <c r="G31" s="44">
        <v>0.79500000000000004</v>
      </c>
      <c r="H31" s="44">
        <v>0.79700000000000004</v>
      </c>
      <c r="I31" s="44">
        <v>0.8</v>
      </c>
      <c r="J31" s="44">
        <v>0.80200000000000005</v>
      </c>
      <c r="K31" s="44">
        <v>0.80500000000000005</v>
      </c>
      <c r="L31" s="44">
        <v>0.80700000000000005</v>
      </c>
      <c r="M31" s="44">
        <v>0.81</v>
      </c>
    </row>
    <row r="32" spans="1:13" x14ac:dyDescent="0.25">
      <c r="A32" s="43">
        <v>55</v>
      </c>
      <c r="B32" s="44">
        <v>0.81200000000000006</v>
      </c>
      <c r="C32" s="44">
        <v>0.81499999999999995</v>
      </c>
      <c r="D32" s="44">
        <v>0.81799999999999995</v>
      </c>
      <c r="E32" s="44">
        <v>0.82</v>
      </c>
      <c r="F32" s="44">
        <v>0.82299999999999995</v>
      </c>
      <c r="G32" s="44">
        <v>0.82599999999999996</v>
      </c>
      <c r="H32" s="44">
        <v>0.82899999999999996</v>
      </c>
      <c r="I32" s="44">
        <v>0.83099999999999996</v>
      </c>
      <c r="J32" s="44">
        <v>0.83399999999999996</v>
      </c>
      <c r="K32" s="44">
        <v>0.83699999999999997</v>
      </c>
      <c r="L32" s="44">
        <v>0.84</v>
      </c>
      <c r="M32" s="44">
        <v>0.84199999999999997</v>
      </c>
    </row>
    <row r="33" spans="1:13" x14ac:dyDescent="0.25">
      <c r="A33" s="43">
        <v>56</v>
      </c>
      <c r="B33" s="44">
        <v>0.84499999999999997</v>
      </c>
      <c r="C33" s="44">
        <v>0.84799999999999998</v>
      </c>
      <c r="D33" s="44">
        <v>0.85099999999999998</v>
      </c>
      <c r="E33" s="44">
        <v>0.85399999999999998</v>
      </c>
      <c r="F33" s="44">
        <v>0.85699999999999998</v>
      </c>
      <c r="G33" s="44">
        <v>0.86</v>
      </c>
      <c r="H33" s="44">
        <v>0.86299999999999999</v>
      </c>
      <c r="I33" s="44">
        <v>0.86499999999999999</v>
      </c>
      <c r="J33" s="44">
        <v>0.86799999999999999</v>
      </c>
      <c r="K33" s="44">
        <v>0.871</v>
      </c>
      <c r="L33" s="44">
        <v>0.874</v>
      </c>
      <c r="M33" s="44">
        <v>0.877</v>
      </c>
    </row>
    <row r="34" spans="1:13" x14ac:dyDescent="0.25">
      <c r="A34" s="43">
        <v>57</v>
      </c>
      <c r="B34" s="44">
        <v>0.88</v>
      </c>
      <c r="C34" s="44">
        <v>0.88300000000000001</v>
      </c>
      <c r="D34" s="44">
        <v>0.88600000000000001</v>
      </c>
      <c r="E34" s="44">
        <v>0.88900000000000001</v>
      </c>
      <c r="F34" s="44">
        <v>0.89200000000000002</v>
      </c>
      <c r="G34" s="44">
        <v>0.89500000000000002</v>
      </c>
      <c r="H34" s="44">
        <v>0.89900000000000002</v>
      </c>
      <c r="I34" s="44">
        <v>0.90200000000000002</v>
      </c>
      <c r="J34" s="44">
        <v>0.90500000000000003</v>
      </c>
      <c r="K34" s="44">
        <v>0.90800000000000003</v>
      </c>
      <c r="L34" s="44">
        <v>0.91100000000000003</v>
      </c>
      <c r="M34" s="44">
        <v>0.91400000000000003</v>
      </c>
    </row>
    <row r="35" spans="1:13" x14ac:dyDescent="0.25">
      <c r="A35" s="43">
        <v>58</v>
      </c>
      <c r="B35" s="44">
        <v>0.91700000000000004</v>
      </c>
      <c r="C35" s="44">
        <v>0.92</v>
      </c>
      <c r="D35" s="44">
        <v>0.92400000000000004</v>
      </c>
      <c r="E35" s="44">
        <v>0.92700000000000005</v>
      </c>
      <c r="F35" s="44">
        <v>0.93</v>
      </c>
      <c r="G35" s="44">
        <v>0.93400000000000005</v>
      </c>
      <c r="H35" s="44">
        <v>0.93700000000000006</v>
      </c>
      <c r="I35" s="44">
        <v>0.94</v>
      </c>
      <c r="J35" s="44">
        <v>0.94399999999999995</v>
      </c>
      <c r="K35" s="44">
        <v>0.94699999999999995</v>
      </c>
      <c r="L35" s="44">
        <v>0.95</v>
      </c>
      <c r="M35" s="44">
        <v>0.95399999999999996</v>
      </c>
    </row>
    <row r="36" spans="1:13" x14ac:dyDescent="0.25">
      <c r="A36" s="43">
        <v>59</v>
      </c>
      <c r="B36" s="44">
        <v>0.95699999999999996</v>
      </c>
      <c r="C36" s="44">
        <v>0.96099999999999997</v>
      </c>
      <c r="D36" s="44">
        <v>0.96399999999999997</v>
      </c>
      <c r="E36" s="44">
        <v>0.96799999999999997</v>
      </c>
      <c r="F36" s="44">
        <v>0.97099999999999997</v>
      </c>
      <c r="G36" s="44">
        <v>0.97499999999999998</v>
      </c>
      <c r="H36" s="44">
        <v>0.97899999999999998</v>
      </c>
      <c r="I36" s="44">
        <v>0.98199999999999998</v>
      </c>
      <c r="J36" s="44">
        <v>0.98599999999999999</v>
      </c>
      <c r="K36" s="44">
        <v>0.98899999999999999</v>
      </c>
      <c r="L36" s="44">
        <v>0.99299999999999999</v>
      </c>
      <c r="M36" s="44">
        <v>0.996</v>
      </c>
    </row>
    <row r="37" spans="1:13" x14ac:dyDescent="0.25">
      <c r="A37" s="43">
        <v>60</v>
      </c>
      <c r="B37" s="44">
        <v>1</v>
      </c>
      <c r="C37" s="44"/>
      <c r="D37" s="44"/>
      <c r="E37" s="44"/>
      <c r="F37" s="44"/>
      <c r="G37" s="44"/>
      <c r="H37" s="44"/>
      <c r="I37" s="44"/>
      <c r="J37" s="44"/>
      <c r="K37" s="44"/>
      <c r="L37" s="44"/>
      <c r="M37" s="44"/>
    </row>
  </sheetData>
  <sheetProtection algorithmName="SHA-512" hashValue="Qki1uKnGJPAg0jRxB3zZssvXG+mXMWRLyY2AvstPxZjAgPgvgPr9lEfEIf/iMcas7PgTh8d6vmvdy7pEsAVmsQ==" saltValue="sQxc0Airq2mn+94WC3vNnA==" spinCount="100000" sheet="1" objects="1" scenarios="1"/>
  <conditionalFormatting sqref="A6:A21">
    <cfRule type="expression" dxfId="761" priority="1" stopIfTrue="1">
      <formula>MOD(ROW(),2)=0</formula>
    </cfRule>
    <cfRule type="expression" dxfId="760" priority="2" stopIfTrue="1">
      <formula>MOD(ROW(),2)&lt;&gt;0</formula>
    </cfRule>
  </conditionalFormatting>
  <conditionalFormatting sqref="B6:M21">
    <cfRule type="expression" dxfId="759" priority="3" stopIfTrue="1">
      <formula>MOD(ROW(),2)=0</formula>
    </cfRule>
    <cfRule type="expression" dxfId="758" priority="4" stopIfTrue="1">
      <formula>MOD(ROW(),2)&lt;&gt;0</formula>
    </cfRule>
  </conditionalFormatting>
  <conditionalFormatting sqref="A26:A37">
    <cfRule type="expression" dxfId="757" priority="5" stopIfTrue="1">
      <formula>MOD(ROW(),2)=0</formula>
    </cfRule>
    <cfRule type="expression" dxfId="756" priority="6" stopIfTrue="1">
      <formula>MOD(ROW(),2)&lt;&gt;0</formula>
    </cfRule>
  </conditionalFormatting>
  <conditionalFormatting sqref="B26:M37">
    <cfRule type="expression" dxfId="755" priority="7" stopIfTrue="1">
      <formula>MOD(ROW(),2)=0</formula>
    </cfRule>
    <cfRule type="expression" dxfId="754" priority="8" stopIfTrue="1">
      <formula>MOD(ROW(),2)&lt;&gt;0</formula>
    </cfRule>
  </conditionalFormatting>
  <pageMargins left="0.7" right="0.7" top="0.75" bottom="0.75" header="0.3" footer="0.3"/>
  <tableParts count="1">
    <tablePart r:id="rId1"/>
  </tablePart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1F4140-82B4-4470-941E-6880FA95B811}">
  <sheetPr codeName="Sheet36"/>
  <dimension ref="A1:M42"/>
  <sheetViews>
    <sheetView showGridLines="0" workbookViewId="0">
      <selection activeCell="A6" sqref="A6"/>
    </sheetView>
  </sheetViews>
  <sheetFormatPr defaultRowHeight="12.5" x14ac:dyDescent="0.25"/>
  <cols>
    <col min="1" max="1" width="31.54296875" customWidth="1"/>
    <col min="2" max="13"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ERF - x-402</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173</v>
      </c>
      <c r="C8" s="49"/>
      <c r="D8" s="49"/>
      <c r="E8" s="49"/>
      <c r="F8" s="49"/>
      <c r="G8" s="49"/>
      <c r="H8" s="49"/>
      <c r="I8" s="49"/>
      <c r="J8" s="49"/>
      <c r="K8" s="49"/>
      <c r="L8" s="49"/>
      <c r="M8" s="49"/>
    </row>
    <row r="9" spans="1:13" x14ac:dyDescent="0.25">
      <c r="A9" s="40" t="s">
        <v>141</v>
      </c>
      <c r="B9" s="49" t="s">
        <v>251</v>
      </c>
      <c r="C9" s="49"/>
      <c r="D9" s="49"/>
      <c r="E9" s="49"/>
      <c r="F9" s="49"/>
      <c r="G9" s="49"/>
      <c r="H9" s="49"/>
      <c r="I9" s="49"/>
      <c r="J9" s="49"/>
      <c r="K9" s="49"/>
      <c r="L9" s="49"/>
      <c r="M9" s="49"/>
    </row>
    <row r="10" spans="1:13" x14ac:dyDescent="0.25">
      <c r="A10" s="40" t="s">
        <v>6</v>
      </c>
      <c r="B10" s="49" t="s">
        <v>256</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253</v>
      </c>
      <c r="C12" s="49"/>
      <c r="D12" s="49"/>
      <c r="E12" s="49"/>
      <c r="F12" s="49"/>
      <c r="G12" s="49"/>
      <c r="H12" s="49"/>
      <c r="I12" s="49"/>
      <c r="J12" s="49"/>
      <c r="K12" s="49"/>
      <c r="L12" s="49"/>
      <c r="M12" s="49"/>
    </row>
    <row r="13" spans="1:13" x14ac:dyDescent="0.25">
      <c r="A13" s="40" t="s">
        <v>494</v>
      </c>
      <c r="B13" s="49">
        <v>1</v>
      </c>
      <c r="C13" s="49"/>
      <c r="D13" s="49"/>
      <c r="E13" s="49"/>
      <c r="F13" s="49"/>
      <c r="G13" s="49"/>
      <c r="H13" s="49"/>
      <c r="I13" s="49"/>
      <c r="J13" s="49"/>
      <c r="K13" s="49"/>
      <c r="L13" s="49"/>
      <c r="M13" s="49"/>
    </row>
    <row r="14" spans="1:13" x14ac:dyDescent="0.25">
      <c r="A14" s="40" t="s">
        <v>145</v>
      </c>
      <c r="B14" s="49">
        <v>402</v>
      </c>
      <c r="C14" s="49"/>
      <c r="D14" s="49"/>
      <c r="E14" s="49"/>
      <c r="F14" s="49"/>
      <c r="G14" s="49"/>
      <c r="H14" s="49"/>
      <c r="I14" s="49"/>
      <c r="J14" s="49"/>
      <c r="K14" s="49"/>
      <c r="L14" s="49"/>
      <c r="M14" s="49"/>
    </row>
    <row r="15" spans="1:13" x14ac:dyDescent="0.25">
      <c r="A15" s="40" t="s">
        <v>495</v>
      </c>
      <c r="B15" s="49" t="s">
        <v>257</v>
      </c>
      <c r="C15" s="49"/>
      <c r="D15" s="49"/>
      <c r="E15" s="49"/>
      <c r="F15" s="49"/>
      <c r="G15" s="49"/>
      <c r="H15" s="49"/>
      <c r="I15" s="49"/>
      <c r="J15" s="49"/>
      <c r="K15" s="49"/>
      <c r="L15" s="49"/>
      <c r="M15" s="49"/>
    </row>
    <row r="16" spans="1:13" x14ac:dyDescent="0.25">
      <c r="A16" s="40" t="s">
        <v>147</v>
      </c>
      <c r="B16" s="49" t="s">
        <v>258</v>
      </c>
      <c r="C16" s="49"/>
      <c r="D16" s="49"/>
      <c r="E16" s="49"/>
      <c r="F16" s="49"/>
      <c r="G16" s="49"/>
      <c r="H16" s="49"/>
      <c r="I16" s="49"/>
      <c r="J16" s="49"/>
      <c r="K16" s="49"/>
      <c r="L16" s="49"/>
      <c r="M16" s="49"/>
    </row>
    <row r="17" spans="1:13" x14ac:dyDescent="0.25">
      <c r="A17" s="41" t="s">
        <v>496</v>
      </c>
      <c r="B17" s="49"/>
      <c r="C17" s="49"/>
      <c r="D17" s="49"/>
      <c r="E17" s="49"/>
      <c r="F17" s="49"/>
      <c r="G17" s="49"/>
      <c r="H17" s="49"/>
      <c r="I17" s="49"/>
      <c r="J17" s="49"/>
      <c r="K17" s="49"/>
      <c r="L17" s="49"/>
      <c r="M17" s="49"/>
    </row>
    <row r="18" spans="1:13" x14ac:dyDescent="0.25">
      <c r="A18" s="40" t="s">
        <v>149</v>
      </c>
      <c r="B18" s="50">
        <v>45107</v>
      </c>
      <c r="C18" s="50"/>
      <c r="D18" s="50"/>
      <c r="E18" s="50"/>
      <c r="F18" s="50"/>
      <c r="G18" s="50"/>
      <c r="H18" s="50"/>
      <c r="I18" s="50"/>
      <c r="J18" s="50"/>
      <c r="K18" s="50"/>
      <c r="L18" s="50"/>
      <c r="M18" s="50"/>
    </row>
    <row r="19" spans="1:13" x14ac:dyDescent="0.25">
      <c r="A19" s="40" t="s">
        <v>150</v>
      </c>
      <c r="B19" s="50">
        <v>45107</v>
      </c>
      <c r="C19" s="50"/>
      <c r="D19" s="50"/>
      <c r="E19" s="50"/>
      <c r="F19" s="50"/>
      <c r="G19" s="50"/>
      <c r="H19" s="50"/>
      <c r="I19" s="50"/>
      <c r="J19" s="50"/>
      <c r="K19" s="50"/>
      <c r="L19" s="50"/>
      <c r="M19" s="50"/>
    </row>
    <row r="20" spans="1:13" x14ac:dyDescent="0.25">
      <c r="A20" s="40" t="s">
        <v>151</v>
      </c>
      <c r="B20" s="49" t="s">
        <v>160</v>
      </c>
      <c r="C20" s="49"/>
      <c r="D20" s="49"/>
      <c r="E20" s="49"/>
      <c r="F20" s="49"/>
      <c r="G20" s="49"/>
      <c r="H20" s="49"/>
      <c r="I20" s="49"/>
      <c r="J20" s="49"/>
      <c r="K20" s="49"/>
      <c r="L20" s="49"/>
      <c r="M20" s="49"/>
    </row>
    <row r="21" spans="1:13" x14ac:dyDescent="0.25">
      <c r="A21" s="40" t="s">
        <v>497</v>
      </c>
      <c r="B21" s="49" t="s">
        <v>68</v>
      </c>
      <c r="C21" s="49"/>
      <c r="D21" s="49"/>
      <c r="E21" s="49"/>
      <c r="F21" s="49"/>
      <c r="G21" s="49"/>
      <c r="H21" s="49"/>
      <c r="I21" s="49"/>
      <c r="J21" s="49"/>
      <c r="K21" s="49"/>
      <c r="L21" s="49"/>
      <c r="M21" s="49"/>
    </row>
    <row r="23" spans="1:13" x14ac:dyDescent="0.25">
      <c r="A23" s="23" t="str">
        <f>HYPERLINK("#'Factor List'!A1", "Back to Factor List")</f>
        <v>Back to Factor List</v>
      </c>
      <c r="B23" s="23" t="str">
        <f>HYPERLINK("#'Assumptions'!A1", "Assumptions")</f>
        <v>Assumptions</v>
      </c>
    </row>
    <row r="26" spans="1:13" s="59" customFormat="1" ht="13" x14ac:dyDescent="0.25">
      <c r="A26" s="58" t="s">
        <v>546</v>
      </c>
      <c r="B26" s="58">
        <v>0</v>
      </c>
      <c r="C26" s="58">
        <v>1</v>
      </c>
      <c r="D26" s="58">
        <v>2</v>
      </c>
      <c r="E26" s="58">
        <v>3</v>
      </c>
      <c r="F26" s="58">
        <v>4</v>
      </c>
      <c r="G26" s="58">
        <v>5</v>
      </c>
      <c r="H26" s="58">
        <v>6</v>
      </c>
      <c r="I26" s="58">
        <v>7</v>
      </c>
      <c r="J26" s="58">
        <v>8</v>
      </c>
      <c r="K26" s="58">
        <v>9</v>
      </c>
      <c r="L26" s="58">
        <v>10</v>
      </c>
      <c r="M26" s="58">
        <v>11</v>
      </c>
    </row>
    <row r="27" spans="1:13" x14ac:dyDescent="0.25">
      <c r="A27" s="43">
        <v>50</v>
      </c>
      <c r="B27" s="44">
        <v>0.54100000000000004</v>
      </c>
      <c r="C27" s="44">
        <v>0.54300000000000004</v>
      </c>
      <c r="D27" s="44">
        <v>0.54400000000000004</v>
      </c>
      <c r="E27" s="44">
        <v>0.54600000000000004</v>
      </c>
      <c r="F27" s="44">
        <v>0.54700000000000004</v>
      </c>
      <c r="G27" s="44">
        <v>0.54900000000000004</v>
      </c>
      <c r="H27" s="44">
        <v>0.55000000000000004</v>
      </c>
      <c r="I27" s="44">
        <v>0.55200000000000005</v>
      </c>
      <c r="J27" s="44">
        <v>0.55300000000000005</v>
      </c>
      <c r="K27" s="44">
        <v>0.55500000000000005</v>
      </c>
      <c r="L27" s="44">
        <v>0.55600000000000005</v>
      </c>
      <c r="M27" s="44">
        <v>0.55800000000000005</v>
      </c>
    </row>
    <row r="28" spans="1:13" x14ac:dyDescent="0.25">
      <c r="A28" s="43">
        <v>51</v>
      </c>
      <c r="B28" s="44">
        <v>0.55900000000000005</v>
      </c>
      <c r="C28" s="44">
        <v>0.56100000000000005</v>
      </c>
      <c r="D28" s="44">
        <v>0.56200000000000006</v>
      </c>
      <c r="E28" s="44">
        <v>0.56399999999999995</v>
      </c>
      <c r="F28" s="44">
        <v>0.56499999999999995</v>
      </c>
      <c r="G28" s="44">
        <v>0.56699999999999995</v>
      </c>
      <c r="H28" s="44">
        <v>0.56799999999999995</v>
      </c>
      <c r="I28" s="44">
        <v>0.56999999999999995</v>
      </c>
      <c r="J28" s="44">
        <v>0.57099999999999995</v>
      </c>
      <c r="K28" s="44">
        <v>0.57299999999999995</v>
      </c>
      <c r="L28" s="44">
        <v>0.57399999999999995</v>
      </c>
      <c r="M28" s="44">
        <v>0.57599999999999996</v>
      </c>
    </row>
    <row r="29" spans="1:13" x14ac:dyDescent="0.25">
      <c r="A29" s="43">
        <v>52</v>
      </c>
      <c r="B29" s="44">
        <v>0.57699999999999996</v>
      </c>
      <c r="C29" s="44">
        <v>0.57899999999999996</v>
      </c>
      <c r="D29" s="44">
        <v>0.58099999999999996</v>
      </c>
      <c r="E29" s="44">
        <v>0.58199999999999996</v>
      </c>
      <c r="F29" s="44">
        <v>0.58399999999999996</v>
      </c>
      <c r="G29" s="44">
        <v>0.58599999999999997</v>
      </c>
      <c r="H29" s="44">
        <v>0.58799999999999997</v>
      </c>
      <c r="I29" s="44">
        <v>0.58899999999999997</v>
      </c>
      <c r="J29" s="44">
        <v>0.59099999999999997</v>
      </c>
      <c r="K29" s="44">
        <v>0.59299999999999997</v>
      </c>
      <c r="L29" s="44">
        <v>0.59499999999999997</v>
      </c>
      <c r="M29" s="44">
        <v>0.59599999999999997</v>
      </c>
    </row>
    <row r="30" spans="1:13" x14ac:dyDescent="0.25">
      <c r="A30" s="43">
        <v>53</v>
      </c>
      <c r="B30" s="44">
        <v>0.59799999999999998</v>
      </c>
      <c r="C30" s="44">
        <v>0.6</v>
      </c>
      <c r="D30" s="44">
        <v>0.60199999999999998</v>
      </c>
      <c r="E30" s="44">
        <v>0.60399999999999998</v>
      </c>
      <c r="F30" s="44">
        <v>0.60499999999999998</v>
      </c>
      <c r="G30" s="44">
        <v>0.60699999999999998</v>
      </c>
      <c r="H30" s="44">
        <v>0.60899999999999999</v>
      </c>
      <c r="I30" s="44">
        <v>0.61099999999999999</v>
      </c>
      <c r="J30" s="44">
        <v>0.61299999999999999</v>
      </c>
      <c r="K30" s="44">
        <v>0.61499999999999999</v>
      </c>
      <c r="L30" s="44">
        <v>0.61599999999999999</v>
      </c>
      <c r="M30" s="44">
        <v>0.61799999999999999</v>
      </c>
    </row>
    <row r="31" spans="1:13" x14ac:dyDescent="0.25">
      <c r="A31" s="43">
        <v>54</v>
      </c>
      <c r="B31" s="44">
        <v>0.62</v>
      </c>
      <c r="C31" s="44">
        <v>0.622</v>
      </c>
      <c r="D31" s="44">
        <v>0.624</v>
      </c>
      <c r="E31" s="44">
        <v>0.626</v>
      </c>
      <c r="F31" s="44">
        <v>0.628</v>
      </c>
      <c r="G31" s="44">
        <v>0.63</v>
      </c>
      <c r="H31" s="44">
        <v>0.63200000000000001</v>
      </c>
      <c r="I31" s="44">
        <v>0.63300000000000001</v>
      </c>
      <c r="J31" s="44">
        <v>0.63500000000000001</v>
      </c>
      <c r="K31" s="44">
        <v>0.63700000000000001</v>
      </c>
      <c r="L31" s="44">
        <v>0.63900000000000001</v>
      </c>
      <c r="M31" s="44">
        <v>0.64100000000000001</v>
      </c>
    </row>
    <row r="32" spans="1:13" x14ac:dyDescent="0.25">
      <c r="A32" s="43">
        <v>55</v>
      </c>
      <c r="B32" s="44">
        <v>0.64300000000000002</v>
      </c>
      <c r="C32" s="44">
        <v>0.64500000000000002</v>
      </c>
      <c r="D32" s="44">
        <v>0.64700000000000002</v>
      </c>
      <c r="E32" s="44">
        <v>0.65</v>
      </c>
      <c r="F32" s="44">
        <v>0.65200000000000002</v>
      </c>
      <c r="G32" s="44">
        <v>0.65400000000000003</v>
      </c>
      <c r="H32" s="44">
        <v>0.65600000000000003</v>
      </c>
      <c r="I32" s="44">
        <v>0.65800000000000003</v>
      </c>
      <c r="J32" s="44">
        <v>0.66</v>
      </c>
      <c r="K32" s="44">
        <v>0.66300000000000003</v>
      </c>
      <c r="L32" s="44">
        <v>0.66500000000000004</v>
      </c>
      <c r="M32" s="44">
        <v>0.66700000000000004</v>
      </c>
    </row>
    <row r="33" spans="1:13" x14ac:dyDescent="0.25">
      <c r="A33" s="43">
        <v>56</v>
      </c>
      <c r="B33" s="44">
        <v>0.66900000000000004</v>
      </c>
      <c r="C33" s="44">
        <v>0.67100000000000004</v>
      </c>
      <c r="D33" s="44">
        <v>0.67400000000000004</v>
      </c>
      <c r="E33" s="44">
        <v>0.67600000000000005</v>
      </c>
      <c r="F33" s="44">
        <v>0.67800000000000005</v>
      </c>
      <c r="G33" s="44">
        <v>0.68</v>
      </c>
      <c r="H33" s="44">
        <v>0.68300000000000005</v>
      </c>
      <c r="I33" s="44">
        <v>0.68500000000000005</v>
      </c>
      <c r="J33" s="44">
        <v>0.68700000000000006</v>
      </c>
      <c r="K33" s="44">
        <v>0.68899999999999995</v>
      </c>
      <c r="L33" s="44">
        <v>0.69199999999999995</v>
      </c>
      <c r="M33" s="44">
        <v>0.69399999999999995</v>
      </c>
    </row>
    <row r="34" spans="1:13" x14ac:dyDescent="0.25">
      <c r="A34" s="43">
        <v>57</v>
      </c>
      <c r="B34" s="44">
        <v>0.69599999999999995</v>
      </c>
      <c r="C34" s="44">
        <v>0.69899999999999995</v>
      </c>
      <c r="D34" s="44">
        <v>0.70099999999999996</v>
      </c>
      <c r="E34" s="44">
        <v>0.70399999999999996</v>
      </c>
      <c r="F34" s="44">
        <v>0.70599999999999996</v>
      </c>
      <c r="G34" s="44">
        <v>0.70899999999999996</v>
      </c>
      <c r="H34" s="44">
        <v>0.71099999999999997</v>
      </c>
      <c r="I34" s="44">
        <v>0.71399999999999997</v>
      </c>
      <c r="J34" s="44">
        <v>0.71599999999999997</v>
      </c>
      <c r="K34" s="44">
        <v>0.71899999999999997</v>
      </c>
      <c r="L34" s="44">
        <v>0.72099999999999997</v>
      </c>
      <c r="M34" s="44">
        <v>0.72399999999999998</v>
      </c>
    </row>
    <row r="35" spans="1:13" x14ac:dyDescent="0.25">
      <c r="A35" s="43">
        <v>58</v>
      </c>
      <c r="B35" s="44">
        <v>0.72599999999999998</v>
      </c>
      <c r="C35" s="44">
        <v>0.72899999999999998</v>
      </c>
      <c r="D35" s="44">
        <v>0.73099999999999998</v>
      </c>
      <c r="E35" s="44">
        <v>0.73399999999999999</v>
      </c>
      <c r="F35" s="44">
        <v>0.73599999999999999</v>
      </c>
      <c r="G35" s="44">
        <v>0.73899999999999999</v>
      </c>
      <c r="H35" s="44">
        <v>0.74199999999999999</v>
      </c>
      <c r="I35" s="44">
        <v>0.74399999999999999</v>
      </c>
      <c r="J35" s="44">
        <v>0.747</v>
      </c>
      <c r="K35" s="44">
        <v>0.749</v>
      </c>
      <c r="L35" s="44">
        <v>0.752</v>
      </c>
      <c r="M35" s="44">
        <v>0.754</v>
      </c>
    </row>
    <row r="36" spans="1:13" x14ac:dyDescent="0.25">
      <c r="A36" s="43">
        <v>59</v>
      </c>
      <c r="B36" s="44">
        <v>0.75700000000000001</v>
      </c>
      <c r="C36" s="44">
        <v>0.76</v>
      </c>
      <c r="D36" s="44">
        <v>0.76300000000000001</v>
      </c>
      <c r="E36" s="44">
        <v>0.76500000000000001</v>
      </c>
      <c r="F36" s="44">
        <v>0.76800000000000002</v>
      </c>
      <c r="G36" s="44">
        <v>0.77100000000000002</v>
      </c>
      <c r="H36" s="44">
        <v>0.77400000000000002</v>
      </c>
      <c r="I36" s="44">
        <v>0.77600000000000002</v>
      </c>
      <c r="J36" s="44">
        <v>0.77900000000000003</v>
      </c>
      <c r="K36" s="44">
        <v>0.78200000000000003</v>
      </c>
      <c r="L36" s="44">
        <v>0.78500000000000003</v>
      </c>
      <c r="M36" s="44">
        <v>0.78700000000000003</v>
      </c>
    </row>
    <row r="37" spans="1:13" x14ac:dyDescent="0.25">
      <c r="A37" s="43">
        <v>60</v>
      </c>
      <c r="B37" s="44">
        <v>0.79</v>
      </c>
      <c r="C37" s="44">
        <v>0.79300000000000004</v>
      </c>
      <c r="D37" s="44">
        <v>0.79600000000000004</v>
      </c>
      <c r="E37" s="44">
        <v>0.79900000000000004</v>
      </c>
      <c r="F37" s="44">
        <v>0.80200000000000005</v>
      </c>
      <c r="G37" s="44">
        <v>0.80500000000000005</v>
      </c>
      <c r="H37" s="44">
        <v>0.80900000000000005</v>
      </c>
      <c r="I37" s="44">
        <v>0.81200000000000006</v>
      </c>
      <c r="J37" s="44">
        <v>0.81499999999999995</v>
      </c>
      <c r="K37" s="44">
        <v>0.81799999999999995</v>
      </c>
      <c r="L37" s="44">
        <v>0.82099999999999995</v>
      </c>
      <c r="M37" s="44">
        <v>0.82399999999999995</v>
      </c>
    </row>
    <row r="38" spans="1:13" x14ac:dyDescent="0.25">
      <c r="A38" s="43">
        <v>61</v>
      </c>
      <c r="B38" s="44">
        <v>0.82699999999999996</v>
      </c>
      <c r="C38" s="44">
        <v>0.83</v>
      </c>
      <c r="D38" s="44">
        <v>0.83299999999999996</v>
      </c>
      <c r="E38" s="44">
        <v>0.83699999999999997</v>
      </c>
      <c r="F38" s="44">
        <v>0.84</v>
      </c>
      <c r="G38" s="44">
        <v>0.84299999999999997</v>
      </c>
      <c r="H38" s="44">
        <v>0.84599999999999997</v>
      </c>
      <c r="I38" s="44">
        <v>0.84899999999999998</v>
      </c>
      <c r="J38" s="44">
        <v>0.85199999999999998</v>
      </c>
      <c r="K38" s="44">
        <v>0.85599999999999998</v>
      </c>
      <c r="L38" s="44">
        <v>0.85899999999999999</v>
      </c>
      <c r="M38" s="44">
        <v>0.86199999999999999</v>
      </c>
    </row>
    <row r="39" spans="1:13" x14ac:dyDescent="0.25">
      <c r="A39" s="43">
        <v>62</v>
      </c>
      <c r="B39" s="44">
        <v>0.86499999999999999</v>
      </c>
      <c r="C39" s="44">
        <v>0.86899999999999999</v>
      </c>
      <c r="D39" s="44">
        <v>0.872</v>
      </c>
      <c r="E39" s="44">
        <v>0.876</v>
      </c>
      <c r="F39" s="44">
        <v>0.879</v>
      </c>
      <c r="G39" s="44">
        <v>0.88300000000000001</v>
      </c>
      <c r="H39" s="44">
        <v>0.88700000000000001</v>
      </c>
      <c r="I39" s="44">
        <v>0.89</v>
      </c>
      <c r="J39" s="44">
        <v>0.89400000000000002</v>
      </c>
      <c r="K39" s="44">
        <v>0.89700000000000002</v>
      </c>
      <c r="L39" s="44">
        <v>0.90100000000000002</v>
      </c>
      <c r="M39" s="44">
        <v>0.90400000000000003</v>
      </c>
    </row>
    <row r="40" spans="1:13" x14ac:dyDescent="0.25">
      <c r="A40" s="43">
        <v>63</v>
      </c>
      <c r="B40" s="44">
        <v>0.90800000000000003</v>
      </c>
      <c r="C40" s="44">
        <v>0.91200000000000003</v>
      </c>
      <c r="D40" s="44">
        <v>0.91600000000000004</v>
      </c>
      <c r="E40" s="44">
        <v>0.91900000000000004</v>
      </c>
      <c r="F40" s="44">
        <v>0.92300000000000004</v>
      </c>
      <c r="G40" s="44">
        <v>0.92700000000000005</v>
      </c>
      <c r="H40" s="44">
        <v>0.93100000000000005</v>
      </c>
      <c r="I40" s="44">
        <v>0.93400000000000005</v>
      </c>
      <c r="J40" s="44">
        <v>0.93799999999999994</v>
      </c>
      <c r="K40" s="44">
        <v>0.94199999999999995</v>
      </c>
      <c r="L40" s="44">
        <v>0.94599999999999995</v>
      </c>
      <c r="M40" s="44">
        <v>0.94899999999999995</v>
      </c>
    </row>
    <row r="41" spans="1:13" x14ac:dyDescent="0.25">
      <c r="A41" s="43">
        <v>64</v>
      </c>
      <c r="B41" s="44">
        <v>0.95299999999999996</v>
      </c>
      <c r="C41" s="44">
        <v>0.95699999999999996</v>
      </c>
      <c r="D41" s="44">
        <v>0.96099999999999997</v>
      </c>
      <c r="E41" s="44">
        <v>0.96499999999999997</v>
      </c>
      <c r="F41" s="44">
        <v>0.96899999999999997</v>
      </c>
      <c r="G41" s="44">
        <v>0.97299999999999998</v>
      </c>
      <c r="H41" s="44">
        <v>0.97699999999999998</v>
      </c>
      <c r="I41" s="44">
        <v>0.98</v>
      </c>
      <c r="J41" s="44">
        <v>0.98399999999999999</v>
      </c>
      <c r="K41" s="44">
        <v>0.98799999999999999</v>
      </c>
      <c r="L41" s="44">
        <v>0.99199999999999999</v>
      </c>
      <c r="M41" s="44">
        <v>0.996</v>
      </c>
    </row>
    <row r="42" spans="1:13" x14ac:dyDescent="0.25">
      <c r="A42" s="43">
        <v>65</v>
      </c>
      <c r="B42" s="44">
        <v>1</v>
      </c>
      <c r="C42" s="44"/>
      <c r="D42" s="44"/>
      <c r="E42" s="44"/>
      <c r="F42" s="44"/>
      <c r="G42" s="44"/>
      <c r="H42" s="44"/>
      <c r="I42" s="44"/>
      <c r="J42" s="44"/>
      <c r="K42" s="44"/>
      <c r="L42" s="44"/>
      <c r="M42" s="44"/>
    </row>
  </sheetData>
  <sheetProtection algorithmName="SHA-512" hashValue="HMX0IC++ZDfFsIIHwC7rKoojWdk1JYbbcFeypvOlw/gESpKhLg8zqeSNlekLTwbRXQgWV3v/MXLz2M0xiJL18Q==" saltValue="+FG+24Nb07+0XgMPzn83QA==" spinCount="100000" sheet="1" objects="1" scenarios="1"/>
  <conditionalFormatting sqref="A6:A21">
    <cfRule type="expression" dxfId="751" priority="1" stopIfTrue="1">
      <formula>MOD(ROW(),2)=0</formula>
    </cfRule>
    <cfRule type="expression" dxfId="750" priority="2" stopIfTrue="1">
      <formula>MOD(ROW(),2)&lt;&gt;0</formula>
    </cfRule>
  </conditionalFormatting>
  <conditionalFormatting sqref="B6:M21">
    <cfRule type="expression" dxfId="749" priority="3" stopIfTrue="1">
      <formula>MOD(ROW(),2)=0</formula>
    </cfRule>
    <cfRule type="expression" dxfId="748" priority="4" stopIfTrue="1">
      <formula>MOD(ROW(),2)&lt;&gt;0</formula>
    </cfRule>
  </conditionalFormatting>
  <conditionalFormatting sqref="A26:A42">
    <cfRule type="expression" dxfId="747" priority="5" stopIfTrue="1">
      <formula>MOD(ROW(),2)=0</formula>
    </cfRule>
    <cfRule type="expression" dxfId="746" priority="6" stopIfTrue="1">
      <formula>MOD(ROW(),2)&lt;&gt;0</formula>
    </cfRule>
  </conditionalFormatting>
  <conditionalFormatting sqref="B26:M42">
    <cfRule type="expression" dxfId="745" priority="7" stopIfTrue="1">
      <formula>MOD(ROW(),2)=0</formula>
    </cfRule>
    <cfRule type="expression" dxfId="744" priority="8" stopIfTrue="1">
      <formula>MOD(ROW(),2)&lt;&gt;0</formula>
    </cfRule>
  </conditionalFormatting>
  <pageMargins left="0.7" right="0.7" top="0.75" bottom="0.75" header="0.3" footer="0.3"/>
  <tableParts count="1">
    <tablePart r:id="rId1"/>
  </tablePart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9FF6F9-11E6-4F96-8BAE-503B279AD991}">
  <sheetPr codeName="Sheet37"/>
  <dimension ref="A1:Q32"/>
  <sheetViews>
    <sheetView showGridLines="0" workbookViewId="0">
      <selection activeCell="A6" sqref="A6"/>
    </sheetView>
  </sheetViews>
  <sheetFormatPr defaultRowHeight="12.5" x14ac:dyDescent="0.25"/>
  <cols>
    <col min="1" max="1" width="31.54296875" customWidth="1"/>
    <col min="2" max="13" width="22.54296875" customWidth="1"/>
    <col min="16" max="16" width="31.54296875" customWidth="1"/>
    <col min="17" max="17" width="40.54296875" customWidth="1"/>
  </cols>
  <sheetData>
    <row r="1" spans="1:17" s="1" customFormat="1" ht="20" x14ac:dyDescent="0.4">
      <c r="A1" s="2" t="s">
        <v>0</v>
      </c>
    </row>
    <row r="2" spans="1:17" s="1" customFormat="1" ht="15.5" x14ac:dyDescent="0.35">
      <c r="A2" s="30" t="s">
        <v>1</v>
      </c>
      <c r="B2" s="3" t="str">
        <f>wb_title</f>
        <v>NHS_EW - Consolidated Factor Spreadsheet</v>
      </c>
    </row>
    <row r="3" spans="1:17" s="1" customFormat="1" ht="15.5" x14ac:dyDescent="0.35">
      <c r="A3" s="30" t="s">
        <v>2</v>
      </c>
      <c r="B3" s="3" t="str">
        <f>TABLE_FACTOR_TYPE_1 &amp; " - x-" &amp; TABLE_SERIES_NUMBER_1</f>
        <v>ERF - x-403</v>
      </c>
    </row>
    <row r="6" spans="1:17" x14ac:dyDescent="0.25">
      <c r="A6" s="40" t="s">
        <v>491</v>
      </c>
      <c r="B6" s="49" t="s">
        <v>492</v>
      </c>
      <c r="C6" s="49"/>
      <c r="D6" s="49"/>
      <c r="E6" s="49"/>
      <c r="F6" s="49"/>
      <c r="G6" s="49"/>
      <c r="H6" s="49"/>
      <c r="I6" s="49"/>
      <c r="J6" s="49"/>
      <c r="K6" s="49"/>
      <c r="L6" s="49"/>
      <c r="M6" s="49"/>
      <c r="P6" s="40" t="s">
        <v>491</v>
      </c>
      <c r="Q6" s="49" t="s">
        <v>492</v>
      </c>
    </row>
    <row r="7" spans="1:17" x14ac:dyDescent="0.25">
      <c r="A7" s="40" t="s">
        <v>493</v>
      </c>
      <c r="B7" s="49" t="s">
        <v>31</v>
      </c>
      <c r="C7" s="49"/>
      <c r="D7" s="49"/>
      <c r="E7" s="49"/>
      <c r="F7" s="49"/>
      <c r="G7" s="49"/>
      <c r="H7" s="49"/>
      <c r="I7" s="49"/>
      <c r="J7" s="49"/>
      <c r="K7" s="49"/>
      <c r="L7" s="49"/>
      <c r="M7" s="49"/>
      <c r="P7" s="40" t="s">
        <v>493</v>
      </c>
      <c r="Q7" s="49" t="s">
        <v>31</v>
      </c>
    </row>
    <row r="8" spans="1:17" x14ac:dyDescent="0.25">
      <c r="A8" s="40" t="s">
        <v>140</v>
      </c>
      <c r="B8" s="49" t="s">
        <v>173</v>
      </c>
      <c r="C8" s="49"/>
      <c r="D8" s="49"/>
      <c r="E8" s="49"/>
      <c r="F8" s="49"/>
      <c r="G8" s="49"/>
      <c r="H8" s="49"/>
      <c r="I8" s="49"/>
      <c r="J8" s="49"/>
      <c r="K8" s="49"/>
      <c r="L8" s="49"/>
      <c r="M8" s="49"/>
      <c r="P8" s="40" t="s">
        <v>140</v>
      </c>
      <c r="Q8" s="49" t="s">
        <v>173</v>
      </c>
    </row>
    <row r="9" spans="1:17" x14ac:dyDescent="0.25">
      <c r="A9" s="40" t="s">
        <v>141</v>
      </c>
      <c r="B9" s="49" t="s">
        <v>251</v>
      </c>
      <c r="C9" s="49"/>
      <c r="D9" s="49"/>
      <c r="E9" s="49"/>
      <c r="F9" s="49"/>
      <c r="G9" s="49"/>
      <c r="H9" s="49"/>
      <c r="I9" s="49"/>
      <c r="J9" s="49"/>
      <c r="K9" s="49"/>
      <c r="L9" s="49"/>
      <c r="M9" s="49"/>
      <c r="P9" s="40" t="s">
        <v>141</v>
      </c>
      <c r="Q9" s="49" t="s">
        <v>251</v>
      </c>
    </row>
    <row r="10" spans="1:17" ht="62.5" x14ac:dyDescent="0.25">
      <c r="A10" s="40" t="s">
        <v>6</v>
      </c>
      <c r="B10" s="49" t="s">
        <v>259</v>
      </c>
      <c r="C10" s="49"/>
      <c r="D10" s="49"/>
      <c r="E10" s="49"/>
      <c r="F10" s="49"/>
      <c r="G10" s="49"/>
      <c r="H10" s="49"/>
      <c r="I10" s="49"/>
      <c r="J10" s="49"/>
      <c r="K10" s="49"/>
      <c r="L10" s="49"/>
      <c r="M10" s="49"/>
      <c r="P10" s="40" t="s">
        <v>6</v>
      </c>
      <c r="Q10" s="49" t="s">
        <v>262</v>
      </c>
    </row>
    <row r="11" spans="1:17" x14ac:dyDescent="0.25">
      <c r="A11" s="40" t="s">
        <v>142</v>
      </c>
      <c r="B11" s="49" t="s">
        <v>205</v>
      </c>
      <c r="C11" s="49"/>
      <c r="D11" s="49"/>
      <c r="E11" s="49"/>
      <c r="F11" s="49"/>
      <c r="G11" s="49"/>
      <c r="H11" s="49"/>
      <c r="I11" s="49"/>
      <c r="J11" s="49"/>
      <c r="K11" s="49"/>
      <c r="L11" s="49"/>
      <c r="M11" s="49"/>
      <c r="P11" s="40" t="s">
        <v>142</v>
      </c>
      <c r="Q11" s="49" t="s">
        <v>205</v>
      </c>
    </row>
    <row r="12" spans="1:17" x14ac:dyDescent="0.25">
      <c r="A12" s="40" t="s">
        <v>143</v>
      </c>
      <c r="B12" s="49" t="s">
        <v>253</v>
      </c>
      <c r="C12" s="49"/>
      <c r="D12" s="49"/>
      <c r="E12" s="49"/>
      <c r="F12" s="49"/>
      <c r="G12" s="49"/>
      <c r="H12" s="49"/>
      <c r="I12" s="49"/>
      <c r="J12" s="49"/>
      <c r="K12" s="49"/>
      <c r="L12" s="49"/>
      <c r="M12" s="49"/>
      <c r="P12" s="40" t="s">
        <v>143</v>
      </c>
      <c r="Q12" s="49" t="s">
        <v>263</v>
      </c>
    </row>
    <row r="13" spans="1:17" x14ac:dyDescent="0.25">
      <c r="A13" s="40" t="s">
        <v>494</v>
      </c>
      <c r="B13" s="49">
        <v>1</v>
      </c>
      <c r="C13" s="49"/>
      <c r="D13" s="49"/>
      <c r="E13" s="49"/>
      <c r="F13" s="49"/>
      <c r="G13" s="49"/>
      <c r="H13" s="49"/>
      <c r="I13" s="49"/>
      <c r="J13" s="49"/>
      <c r="K13" s="49"/>
      <c r="L13" s="49"/>
      <c r="M13" s="49"/>
      <c r="P13" s="40" t="s">
        <v>494</v>
      </c>
      <c r="Q13" s="49">
        <v>1</v>
      </c>
    </row>
    <row r="14" spans="1:17" x14ac:dyDescent="0.25">
      <c r="A14" s="40" t="s">
        <v>145</v>
      </c>
      <c r="B14" s="49">
        <v>403</v>
      </c>
      <c r="C14" s="49"/>
      <c r="D14" s="49"/>
      <c r="E14" s="49"/>
      <c r="F14" s="49"/>
      <c r="G14" s="49"/>
      <c r="H14" s="49"/>
      <c r="I14" s="49"/>
      <c r="J14" s="49"/>
      <c r="K14" s="49"/>
      <c r="L14" s="49"/>
      <c r="M14" s="49"/>
      <c r="P14" s="40" t="s">
        <v>145</v>
      </c>
      <c r="Q14" s="49">
        <v>403</v>
      </c>
    </row>
    <row r="15" spans="1:17" x14ac:dyDescent="0.25">
      <c r="A15" s="40" t="s">
        <v>495</v>
      </c>
      <c r="B15" s="49" t="s">
        <v>260</v>
      </c>
      <c r="C15" s="49"/>
      <c r="D15" s="49"/>
      <c r="E15" s="49"/>
      <c r="F15" s="49"/>
      <c r="G15" s="49"/>
      <c r="H15" s="49"/>
      <c r="I15" s="49"/>
      <c r="J15" s="49"/>
      <c r="K15" s="49"/>
      <c r="L15" s="49"/>
      <c r="M15" s="49"/>
      <c r="P15" s="40" t="s">
        <v>495</v>
      </c>
      <c r="Q15" s="49" t="s">
        <v>264</v>
      </c>
    </row>
    <row r="16" spans="1:17" x14ac:dyDescent="0.25">
      <c r="A16" s="40" t="s">
        <v>147</v>
      </c>
      <c r="B16" s="49" t="s">
        <v>261</v>
      </c>
      <c r="C16" s="49"/>
      <c r="D16" s="49"/>
      <c r="E16" s="49"/>
      <c r="F16" s="49"/>
      <c r="G16" s="49"/>
      <c r="H16" s="49"/>
      <c r="I16" s="49"/>
      <c r="J16" s="49"/>
      <c r="K16" s="49"/>
      <c r="L16" s="49"/>
      <c r="M16" s="49"/>
      <c r="P16" s="40" t="s">
        <v>147</v>
      </c>
      <c r="Q16" s="49" t="s">
        <v>265</v>
      </c>
    </row>
    <row r="17" spans="1:17" x14ac:dyDescent="0.25">
      <c r="A17" s="41" t="s">
        <v>496</v>
      </c>
      <c r="B17" s="49"/>
      <c r="C17" s="49"/>
      <c r="D17" s="49"/>
      <c r="E17" s="49"/>
      <c r="F17" s="49"/>
      <c r="G17" s="49"/>
      <c r="H17" s="49"/>
      <c r="I17" s="49"/>
      <c r="J17" s="49"/>
      <c r="K17" s="49"/>
      <c r="L17" s="49"/>
      <c r="M17" s="49"/>
      <c r="P17" s="41" t="s">
        <v>496</v>
      </c>
      <c r="Q17" s="49"/>
    </row>
    <row r="18" spans="1:17" x14ac:dyDescent="0.25">
      <c r="A18" s="40" t="s">
        <v>149</v>
      </c>
      <c r="B18" s="50">
        <v>45107</v>
      </c>
      <c r="C18" s="50"/>
      <c r="D18" s="50"/>
      <c r="E18" s="50"/>
      <c r="F18" s="50"/>
      <c r="G18" s="50"/>
      <c r="H18" s="50"/>
      <c r="I18" s="50"/>
      <c r="J18" s="50"/>
      <c r="K18" s="50"/>
      <c r="L18" s="50"/>
      <c r="M18" s="50"/>
      <c r="P18" s="40" t="s">
        <v>149</v>
      </c>
      <c r="Q18" s="50">
        <v>45107</v>
      </c>
    </row>
    <row r="19" spans="1:17" x14ac:dyDescent="0.25">
      <c r="A19" s="40" t="s">
        <v>150</v>
      </c>
      <c r="B19" s="50">
        <v>45107</v>
      </c>
      <c r="C19" s="50"/>
      <c r="D19" s="50"/>
      <c r="E19" s="50"/>
      <c r="F19" s="50"/>
      <c r="G19" s="50"/>
      <c r="H19" s="50"/>
      <c r="I19" s="50"/>
      <c r="J19" s="50"/>
      <c r="K19" s="50"/>
      <c r="L19" s="50"/>
      <c r="M19" s="50"/>
      <c r="P19" s="40" t="s">
        <v>150</v>
      </c>
      <c r="Q19" s="50">
        <v>45107</v>
      </c>
    </row>
    <row r="20" spans="1:17" x14ac:dyDescent="0.25">
      <c r="A20" s="40" t="s">
        <v>151</v>
      </c>
      <c r="B20" s="49" t="s">
        <v>160</v>
      </c>
      <c r="C20" s="49"/>
      <c r="D20" s="49"/>
      <c r="E20" s="49"/>
      <c r="F20" s="49"/>
      <c r="G20" s="49"/>
      <c r="H20" s="49"/>
      <c r="I20" s="49"/>
      <c r="J20" s="49"/>
      <c r="K20" s="49"/>
      <c r="L20" s="49"/>
      <c r="M20" s="49"/>
      <c r="P20" s="40" t="s">
        <v>151</v>
      </c>
      <c r="Q20" s="49" t="s">
        <v>160</v>
      </c>
    </row>
    <row r="21" spans="1:17" x14ac:dyDescent="0.25">
      <c r="A21" s="40" t="s">
        <v>497</v>
      </c>
      <c r="B21" s="49" t="s">
        <v>68</v>
      </c>
      <c r="C21" s="49"/>
      <c r="D21" s="49"/>
      <c r="E21" s="49"/>
      <c r="F21" s="49"/>
      <c r="G21" s="49"/>
      <c r="H21" s="49"/>
      <c r="I21" s="49"/>
      <c r="J21" s="49"/>
      <c r="K21" s="49"/>
      <c r="L21" s="49"/>
      <c r="M21" s="49"/>
      <c r="P21" s="40" t="s">
        <v>497</v>
      </c>
      <c r="Q21" s="49" t="s">
        <v>68</v>
      </c>
    </row>
    <row r="23" spans="1:17" x14ac:dyDescent="0.25">
      <c r="A23" s="23" t="str">
        <f>HYPERLINK("#'Factor List'!A1", "Back to Factor List")</f>
        <v>Back to Factor List</v>
      </c>
      <c r="B23" s="23" t="str">
        <f>HYPERLINK("#'Assumptions'!A1", "Assumptions")</f>
        <v>Assumptions</v>
      </c>
    </row>
    <row r="26" spans="1:17" s="59" customFormat="1" ht="13" x14ac:dyDescent="0.25">
      <c r="A26" s="58" t="s">
        <v>546</v>
      </c>
      <c r="B26" s="58">
        <v>0</v>
      </c>
      <c r="C26" s="58">
        <v>1</v>
      </c>
      <c r="D26" s="58">
        <v>2</v>
      </c>
      <c r="E26" s="58">
        <v>3</v>
      </c>
      <c r="F26" s="58">
        <v>4</v>
      </c>
      <c r="G26" s="58">
        <v>5</v>
      </c>
      <c r="H26" s="58">
        <v>6</v>
      </c>
      <c r="I26" s="58">
        <v>7</v>
      </c>
      <c r="J26" s="58">
        <v>8</v>
      </c>
      <c r="K26" s="58">
        <v>9</v>
      </c>
      <c r="L26" s="58">
        <v>10</v>
      </c>
      <c r="M26" s="58">
        <v>11</v>
      </c>
      <c r="P26" s="58" t="s">
        <v>263</v>
      </c>
      <c r="Q26" s="58" t="s">
        <v>547</v>
      </c>
    </row>
    <row r="27" spans="1:17" x14ac:dyDescent="0.25">
      <c r="A27" s="43">
        <v>50</v>
      </c>
      <c r="B27" s="44">
        <v>0.23599999999999999</v>
      </c>
      <c r="C27" s="44">
        <v>0.23200000000000001</v>
      </c>
      <c r="D27" s="44">
        <v>0.22800000000000001</v>
      </c>
      <c r="E27" s="44">
        <v>0.224</v>
      </c>
      <c r="F27" s="44">
        <v>0.22</v>
      </c>
      <c r="G27" s="44">
        <v>0.216</v>
      </c>
      <c r="H27" s="44">
        <v>0.21299999999999999</v>
      </c>
      <c r="I27" s="44">
        <v>0.20899999999999999</v>
      </c>
      <c r="J27" s="44">
        <v>0.20499999999999999</v>
      </c>
      <c r="K27" s="44">
        <v>0.20100000000000001</v>
      </c>
      <c r="L27" s="44">
        <v>0.19700000000000001</v>
      </c>
      <c r="M27" s="44">
        <v>0.193</v>
      </c>
      <c r="P27" s="43">
        <v>50</v>
      </c>
      <c r="Q27" s="44">
        <v>1.2310000000000001</v>
      </c>
    </row>
    <row r="28" spans="1:17" x14ac:dyDescent="0.25">
      <c r="A28" s="43">
        <v>51</v>
      </c>
      <c r="B28" s="44">
        <v>0.189</v>
      </c>
      <c r="C28" s="44">
        <v>0.185</v>
      </c>
      <c r="D28" s="44">
        <v>0.18099999999999999</v>
      </c>
      <c r="E28" s="44">
        <v>0.17699999999999999</v>
      </c>
      <c r="F28" s="44">
        <v>0.17299999999999999</v>
      </c>
      <c r="G28" s="44">
        <v>0.16900000000000001</v>
      </c>
      <c r="H28" s="44">
        <v>0.16600000000000001</v>
      </c>
      <c r="I28" s="44">
        <v>0.16200000000000001</v>
      </c>
      <c r="J28" s="44">
        <v>0.158</v>
      </c>
      <c r="K28" s="44">
        <v>0.154</v>
      </c>
      <c r="L28" s="44">
        <v>0.15</v>
      </c>
      <c r="M28" s="44">
        <v>0.14599999999999999</v>
      </c>
      <c r="P28" s="43">
        <v>51</v>
      </c>
      <c r="Q28" s="44">
        <v>1.2310000000000001</v>
      </c>
    </row>
    <row r="29" spans="1:17" x14ac:dyDescent="0.25">
      <c r="A29" s="43">
        <v>52</v>
      </c>
      <c r="B29" s="44">
        <v>0.14199999999999999</v>
      </c>
      <c r="C29" s="44">
        <v>0.13800000000000001</v>
      </c>
      <c r="D29" s="44">
        <v>0.13400000000000001</v>
      </c>
      <c r="E29" s="44">
        <v>0.13</v>
      </c>
      <c r="F29" s="44">
        <v>0.126</v>
      </c>
      <c r="G29" s="44">
        <v>0.122</v>
      </c>
      <c r="H29" s="44">
        <v>0.11899999999999999</v>
      </c>
      <c r="I29" s="44">
        <v>0.115</v>
      </c>
      <c r="J29" s="44">
        <v>0.111</v>
      </c>
      <c r="K29" s="44">
        <v>0.107</v>
      </c>
      <c r="L29" s="44">
        <v>0.10299999999999999</v>
      </c>
      <c r="M29" s="44">
        <v>9.9000000000000005E-2</v>
      </c>
      <c r="P29" s="43">
        <v>52</v>
      </c>
      <c r="Q29" s="44">
        <v>1.2310000000000001</v>
      </c>
    </row>
    <row r="30" spans="1:17" x14ac:dyDescent="0.25">
      <c r="A30" s="43">
        <v>53</v>
      </c>
      <c r="B30" s="44">
        <v>9.5000000000000001E-2</v>
      </c>
      <c r="C30" s="44">
        <v>9.0999999999999998E-2</v>
      </c>
      <c r="D30" s="44">
        <v>8.6999999999999994E-2</v>
      </c>
      <c r="E30" s="44">
        <v>8.3000000000000004E-2</v>
      </c>
      <c r="F30" s="44">
        <v>7.9000000000000001E-2</v>
      </c>
      <c r="G30" s="44">
        <v>7.4999999999999997E-2</v>
      </c>
      <c r="H30" s="44">
        <v>7.1999999999999995E-2</v>
      </c>
      <c r="I30" s="44">
        <v>6.8000000000000005E-2</v>
      </c>
      <c r="J30" s="44">
        <v>6.4000000000000001E-2</v>
      </c>
      <c r="K30" s="44">
        <v>0.06</v>
      </c>
      <c r="L30" s="44">
        <v>5.6000000000000001E-2</v>
      </c>
      <c r="M30" s="44">
        <v>5.1999999999999998E-2</v>
      </c>
      <c r="P30" s="43">
        <v>53</v>
      </c>
      <c r="Q30" s="44">
        <v>1.2310000000000001</v>
      </c>
    </row>
    <row r="31" spans="1:17" x14ac:dyDescent="0.25">
      <c r="A31" s="43">
        <v>54</v>
      </c>
      <c r="B31" s="44">
        <v>4.8000000000000001E-2</v>
      </c>
      <c r="C31" s="44">
        <v>4.3999999999999997E-2</v>
      </c>
      <c r="D31" s="44">
        <v>0.04</v>
      </c>
      <c r="E31" s="44">
        <v>3.5999999999999997E-2</v>
      </c>
      <c r="F31" s="44">
        <v>3.2000000000000001E-2</v>
      </c>
      <c r="G31" s="44">
        <v>2.8000000000000001E-2</v>
      </c>
      <c r="H31" s="44">
        <v>2.4E-2</v>
      </c>
      <c r="I31" s="44">
        <v>0.02</v>
      </c>
      <c r="J31" s="44">
        <v>1.6E-2</v>
      </c>
      <c r="K31" s="44">
        <v>1.2E-2</v>
      </c>
      <c r="L31" s="44">
        <v>8.0000000000000002E-3</v>
      </c>
      <c r="M31" s="44">
        <v>4.0000000000000001E-3</v>
      </c>
      <c r="P31" s="43">
        <v>54</v>
      </c>
      <c r="Q31" s="44">
        <v>1.2310000000000001</v>
      </c>
    </row>
    <row r="32" spans="1:17" x14ac:dyDescent="0.25">
      <c r="A32" s="43">
        <v>55</v>
      </c>
      <c r="B32" s="44">
        <v>0</v>
      </c>
      <c r="C32" s="44"/>
      <c r="D32" s="44"/>
      <c r="E32" s="44"/>
      <c r="F32" s="44"/>
      <c r="G32" s="44"/>
      <c r="H32" s="44"/>
      <c r="I32" s="44"/>
      <c r="J32" s="44"/>
      <c r="K32" s="44"/>
      <c r="L32" s="44"/>
      <c r="M32" s="44"/>
    </row>
  </sheetData>
  <sheetProtection algorithmName="SHA-512" hashValue="GZYwf3t1OdvDmNscg6WPqGx38/sxQIReKOSH2aGD8fSNITrzc7KFM+bmjzK+hhCdKBvaFa6OURWegpOHS6uUug==" saltValue="cmOJiU+SyQCuzYrI7gaW7A==" spinCount="100000" sheet="1" objects="1" scenarios="1"/>
  <conditionalFormatting sqref="A6:A21">
    <cfRule type="expression" dxfId="741" priority="5" stopIfTrue="1">
      <formula>MOD(ROW(),2)=0</formula>
    </cfRule>
    <cfRule type="expression" dxfId="740" priority="6" stopIfTrue="1">
      <formula>MOD(ROW(),2)&lt;&gt;0</formula>
    </cfRule>
  </conditionalFormatting>
  <conditionalFormatting sqref="B6:M21">
    <cfRule type="expression" dxfId="739" priority="7" stopIfTrue="1">
      <formula>MOD(ROW(),2)=0</formula>
    </cfRule>
    <cfRule type="expression" dxfId="738" priority="8" stopIfTrue="1">
      <formula>MOD(ROW(),2)&lt;&gt;0</formula>
    </cfRule>
  </conditionalFormatting>
  <conditionalFormatting sqref="A26:A32">
    <cfRule type="expression" dxfId="737" priority="9" stopIfTrue="1">
      <formula>MOD(ROW(),2)=0</formula>
    </cfRule>
    <cfRule type="expression" dxfId="736" priority="10" stopIfTrue="1">
      <formula>MOD(ROW(),2)&lt;&gt;0</formula>
    </cfRule>
  </conditionalFormatting>
  <conditionalFormatting sqref="B26:M32">
    <cfRule type="expression" dxfId="735" priority="11" stopIfTrue="1">
      <formula>MOD(ROW(),2)=0</formula>
    </cfRule>
    <cfRule type="expression" dxfId="734" priority="12" stopIfTrue="1">
      <formula>MOD(ROW(),2)&lt;&gt;0</formula>
    </cfRule>
  </conditionalFormatting>
  <conditionalFormatting sqref="P6:P21">
    <cfRule type="expression" dxfId="733" priority="13" stopIfTrue="1">
      <formula>MOD(ROW(),2)=0</formula>
    </cfRule>
    <cfRule type="expression" dxfId="732" priority="14" stopIfTrue="1">
      <formula>MOD(ROW(),2)&lt;&gt;0</formula>
    </cfRule>
  </conditionalFormatting>
  <conditionalFormatting sqref="Q6:Q21">
    <cfRule type="expression" dxfId="731" priority="15" stopIfTrue="1">
      <formula>MOD(ROW(),2)=0</formula>
    </cfRule>
    <cfRule type="expression" dxfId="730" priority="16" stopIfTrue="1">
      <formula>MOD(ROW(),2)&lt;&gt;0</formula>
    </cfRule>
  </conditionalFormatting>
  <conditionalFormatting sqref="P26:P31">
    <cfRule type="expression" dxfId="729" priority="17" stopIfTrue="1">
      <formula>MOD(ROW(),2)=0</formula>
    </cfRule>
    <cfRule type="expression" dxfId="728" priority="18" stopIfTrue="1">
      <formula>MOD(ROW(),2)&lt;&gt;0</formula>
    </cfRule>
  </conditionalFormatting>
  <conditionalFormatting sqref="Q26:Q31">
    <cfRule type="expression" dxfId="727" priority="19" stopIfTrue="1">
      <formula>MOD(ROW(),2)=0</formula>
    </cfRule>
    <cfRule type="expression" dxfId="726" priority="20" stopIfTrue="1">
      <formula>MOD(ROW(),2)&lt;&gt;0</formula>
    </cfRule>
  </conditionalFormatting>
  <pageMargins left="0.7" right="0.7" top="0.75" bottom="0.75" header="0.3" footer="0.3"/>
  <tableParts count="2">
    <tablePart r:id="rId1"/>
    <tablePart r:id="rId2"/>
  </tablePart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80141F-BB01-42EF-890A-3812585F4BF7}">
  <sheetPr codeName="Sheet38"/>
  <dimension ref="A1:Q32"/>
  <sheetViews>
    <sheetView showGridLines="0" workbookViewId="0">
      <selection activeCell="A6" sqref="A6"/>
    </sheetView>
  </sheetViews>
  <sheetFormatPr defaultRowHeight="12.5" x14ac:dyDescent="0.25"/>
  <cols>
    <col min="1" max="1" width="31.54296875" customWidth="1"/>
    <col min="2" max="13" width="22.54296875" customWidth="1"/>
    <col min="16" max="16" width="31.54296875" customWidth="1"/>
    <col min="17" max="17" width="40.54296875" customWidth="1"/>
  </cols>
  <sheetData>
    <row r="1" spans="1:17" s="1" customFormat="1" ht="20" x14ac:dyDescent="0.4">
      <c r="A1" s="2" t="s">
        <v>0</v>
      </c>
    </row>
    <row r="2" spans="1:17" s="1" customFormat="1" ht="15.5" x14ac:dyDescent="0.35">
      <c r="A2" s="30" t="s">
        <v>1</v>
      </c>
      <c r="B2" s="3" t="str">
        <f>wb_title</f>
        <v>NHS_EW - Consolidated Factor Spreadsheet</v>
      </c>
    </row>
    <row r="3" spans="1:17" s="1" customFormat="1" ht="15.5" x14ac:dyDescent="0.35">
      <c r="A3" s="30" t="s">
        <v>2</v>
      </c>
      <c r="B3" s="3" t="str">
        <f>TABLE_FACTOR_TYPE_1 &amp; " - x-" &amp; TABLE_SERIES_NUMBER_1</f>
        <v>ERF - x-404</v>
      </c>
    </row>
    <row r="6" spans="1:17" x14ac:dyDescent="0.25">
      <c r="A6" s="40" t="s">
        <v>491</v>
      </c>
      <c r="B6" s="49" t="s">
        <v>492</v>
      </c>
      <c r="C6" s="49"/>
      <c r="D6" s="49"/>
      <c r="E6" s="49"/>
      <c r="F6" s="49"/>
      <c r="G6" s="49"/>
      <c r="H6" s="49"/>
      <c r="I6" s="49"/>
      <c r="J6" s="49"/>
      <c r="K6" s="49"/>
      <c r="L6" s="49"/>
      <c r="M6" s="49"/>
      <c r="P6" s="40" t="s">
        <v>491</v>
      </c>
      <c r="Q6" s="49" t="s">
        <v>492</v>
      </c>
    </row>
    <row r="7" spans="1:17" x14ac:dyDescent="0.25">
      <c r="A7" s="40" t="s">
        <v>493</v>
      </c>
      <c r="B7" s="49" t="s">
        <v>31</v>
      </c>
      <c r="C7" s="49"/>
      <c r="D7" s="49"/>
      <c r="E7" s="49"/>
      <c r="F7" s="49"/>
      <c r="G7" s="49"/>
      <c r="H7" s="49"/>
      <c r="I7" s="49"/>
      <c r="J7" s="49"/>
      <c r="K7" s="49"/>
      <c r="L7" s="49"/>
      <c r="M7" s="49"/>
      <c r="P7" s="40" t="s">
        <v>493</v>
      </c>
      <c r="Q7" s="49" t="s">
        <v>31</v>
      </c>
    </row>
    <row r="8" spans="1:17" x14ac:dyDescent="0.25">
      <c r="A8" s="40" t="s">
        <v>140</v>
      </c>
      <c r="B8" s="49" t="s">
        <v>173</v>
      </c>
      <c r="C8" s="49"/>
      <c r="D8" s="49"/>
      <c r="E8" s="49"/>
      <c r="F8" s="49"/>
      <c r="G8" s="49"/>
      <c r="H8" s="49"/>
      <c r="I8" s="49"/>
      <c r="J8" s="49"/>
      <c r="K8" s="49"/>
      <c r="L8" s="49"/>
      <c r="M8" s="49"/>
      <c r="P8" s="40" t="s">
        <v>140</v>
      </c>
      <c r="Q8" s="49" t="s">
        <v>173</v>
      </c>
    </row>
    <row r="9" spans="1:17" x14ac:dyDescent="0.25">
      <c r="A9" s="40" t="s">
        <v>141</v>
      </c>
      <c r="B9" s="49" t="s">
        <v>251</v>
      </c>
      <c r="C9" s="49"/>
      <c r="D9" s="49"/>
      <c r="E9" s="49"/>
      <c r="F9" s="49"/>
      <c r="G9" s="49"/>
      <c r="H9" s="49"/>
      <c r="I9" s="49"/>
      <c r="J9" s="49"/>
      <c r="K9" s="49"/>
      <c r="L9" s="49"/>
      <c r="M9" s="49"/>
      <c r="P9" s="40" t="s">
        <v>141</v>
      </c>
      <c r="Q9" s="49" t="s">
        <v>251</v>
      </c>
    </row>
    <row r="10" spans="1:17" ht="62.5" x14ac:dyDescent="0.25">
      <c r="A10" s="40" t="s">
        <v>6</v>
      </c>
      <c r="B10" s="49" t="s">
        <v>266</v>
      </c>
      <c r="C10" s="49"/>
      <c r="D10" s="49"/>
      <c r="E10" s="49"/>
      <c r="F10" s="49"/>
      <c r="G10" s="49"/>
      <c r="H10" s="49"/>
      <c r="I10" s="49"/>
      <c r="J10" s="49"/>
      <c r="K10" s="49"/>
      <c r="L10" s="49"/>
      <c r="M10" s="49"/>
      <c r="P10" s="40" t="s">
        <v>6</v>
      </c>
      <c r="Q10" s="49" t="s">
        <v>269</v>
      </c>
    </row>
    <row r="11" spans="1:17" x14ac:dyDescent="0.25">
      <c r="A11" s="40" t="s">
        <v>142</v>
      </c>
      <c r="B11" s="49" t="s">
        <v>205</v>
      </c>
      <c r="C11" s="49"/>
      <c r="D11" s="49"/>
      <c r="E11" s="49"/>
      <c r="F11" s="49"/>
      <c r="G11" s="49"/>
      <c r="H11" s="49"/>
      <c r="I11" s="49"/>
      <c r="J11" s="49"/>
      <c r="K11" s="49"/>
      <c r="L11" s="49"/>
      <c r="M11" s="49"/>
      <c r="P11" s="40" t="s">
        <v>142</v>
      </c>
      <c r="Q11" s="49" t="s">
        <v>205</v>
      </c>
    </row>
    <row r="12" spans="1:17" x14ac:dyDescent="0.25">
      <c r="A12" s="40" t="s">
        <v>143</v>
      </c>
      <c r="B12" s="49" t="s">
        <v>253</v>
      </c>
      <c r="C12" s="49"/>
      <c r="D12" s="49"/>
      <c r="E12" s="49"/>
      <c r="F12" s="49"/>
      <c r="G12" s="49"/>
      <c r="H12" s="49"/>
      <c r="I12" s="49"/>
      <c r="J12" s="49"/>
      <c r="K12" s="49"/>
      <c r="L12" s="49"/>
      <c r="M12" s="49"/>
      <c r="P12" s="40" t="s">
        <v>143</v>
      </c>
      <c r="Q12" s="49" t="s">
        <v>263</v>
      </c>
    </row>
    <row r="13" spans="1:17" x14ac:dyDescent="0.25">
      <c r="A13" s="40" t="s">
        <v>494</v>
      </c>
      <c r="B13" s="49">
        <v>1</v>
      </c>
      <c r="C13" s="49"/>
      <c r="D13" s="49"/>
      <c r="E13" s="49"/>
      <c r="F13" s="49"/>
      <c r="G13" s="49"/>
      <c r="H13" s="49"/>
      <c r="I13" s="49"/>
      <c r="J13" s="49"/>
      <c r="K13" s="49"/>
      <c r="L13" s="49"/>
      <c r="M13" s="49"/>
      <c r="P13" s="40" t="s">
        <v>494</v>
      </c>
      <c r="Q13" s="49">
        <v>1</v>
      </c>
    </row>
    <row r="14" spans="1:17" x14ac:dyDescent="0.25">
      <c r="A14" s="40" t="s">
        <v>145</v>
      </c>
      <c r="B14" s="49">
        <v>404</v>
      </c>
      <c r="C14" s="49"/>
      <c r="D14" s="49"/>
      <c r="E14" s="49"/>
      <c r="F14" s="49"/>
      <c r="G14" s="49"/>
      <c r="H14" s="49"/>
      <c r="I14" s="49"/>
      <c r="J14" s="49"/>
      <c r="K14" s="49"/>
      <c r="L14" s="49"/>
      <c r="M14" s="49"/>
      <c r="P14" s="40" t="s">
        <v>145</v>
      </c>
      <c r="Q14" s="49">
        <v>404</v>
      </c>
    </row>
    <row r="15" spans="1:17" x14ac:dyDescent="0.25">
      <c r="A15" s="40" t="s">
        <v>495</v>
      </c>
      <c r="B15" s="49" t="s">
        <v>267</v>
      </c>
      <c r="C15" s="49"/>
      <c r="D15" s="49"/>
      <c r="E15" s="49"/>
      <c r="F15" s="49"/>
      <c r="G15" s="49"/>
      <c r="H15" s="49"/>
      <c r="I15" s="49"/>
      <c r="J15" s="49"/>
      <c r="K15" s="49"/>
      <c r="L15" s="49"/>
      <c r="M15" s="49"/>
      <c r="P15" s="40" t="s">
        <v>495</v>
      </c>
      <c r="Q15" s="49" t="s">
        <v>270</v>
      </c>
    </row>
    <row r="16" spans="1:17" x14ac:dyDescent="0.25">
      <c r="A16" s="40" t="s">
        <v>147</v>
      </c>
      <c r="B16" s="49" t="s">
        <v>268</v>
      </c>
      <c r="C16" s="49"/>
      <c r="D16" s="49"/>
      <c r="E16" s="49"/>
      <c r="F16" s="49"/>
      <c r="G16" s="49"/>
      <c r="H16" s="49"/>
      <c r="I16" s="49"/>
      <c r="J16" s="49"/>
      <c r="K16" s="49"/>
      <c r="L16" s="49"/>
      <c r="M16" s="49"/>
      <c r="P16" s="40" t="s">
        <v>147</v>
      </c>
      <c r="Q16" s="49" t="s">
        <v>271</v>
      </c>
    </row>
    <row r="17" spans="1:17" x14ac:dyDescent="0.25">
      <c r="A17" s="41" t="s">
        <v>496</v>
      </c>
      <c r="B17" s="49"/>
      <c r="C17" s="49"/>
      <c r="D17" s="49"/>
      <c r="E17" s="49"/>
      <c r="F17" s="49"/>
      <c r="G17" s="49"/>
      <c r="H17" s="49"/>
      <c r="I17" s="49"/>
      <c r="J17" s="49"/>
      <c r="K17" s="49"/>
      <c r="L17" s="49"/>
      <c r="M17" s="49"/>
      <c r="P17" s="41" t="s">
        <v>496</v>
      </c>
      <c r="Q17" s="49"/>
    </row>
    <row r="18" spans="1:17" x14ac:dyDescent="0.25">
      <c r="A18" s="40" t="s">
        <v>149</v>
      </c>
      <c r="B18" s="50">
        <v>45107</v>
      </c>
      <c r="C18" s="50"/>
      <c r="D18" s="50"/>
      <c r="E18" s="50"/>
      <c r="F18" s="50"/>
      <c r="G18" s="50"/>
      <c r="H18" s="50"/>
      <c r="I18" s="50"/>
      <c r="J18" s="50"/>
      <c r="K18" s="50"/>
      <c r="L18" s="50"/>
      <c r="M18" s="50"/>
      <c r="P18" s="40" t="s">
        <v>149</v>
      </c>
      <c r="Q18" s="50">
        <v>45107</v>
      </c>
    </row>
    <row r="19" spans="1:17" x14ac:dyDescent="0.25">
      <c r="A19" s="40" t="s">
        <v>150</v>
      </c>
      <c r="B19" s="50">
        <v>45107</v>
      </c>
      <c r="C19" s="50"/>
      <c r="D19" s="50"/>
      <c r="E19" s="50"/>
      <c r="F19" s="50"/>
      <c r="G19" s="50"/>
      <c r="H19" s="50"/>
      <c r="I19" s="50"/>
      <c r="J19" s="50"/>
      <c r="K19" s="50"/>
      <c r="L19" s="50"/>
      <c r="M19" s="50"/>
      <c r="P19" s="40" t="s">
        <v>150</v>
      </c>
      <c r="Q19" s="50">
        <v>45107</v>
      </c>
    </row>
    <row r="20" spans="1:17" x14ac:dyDescent="0.25">
      <c r="A20" s="40" t="s">
        <v>151</v>
      </c>
      <c r="B20" s="49" t="s">
        <v>160</v>
      </c>
      <c r="C20" s="49"/>
      <c r="D20" s="49"/>
      <c r="E20" s="49"/>
      <c r="F20" s="49"/>
      <c r="G20" s="49"/>
      <c r="H20" s="49"/>
      <c r="I20" s="49"/>
      <c r="J20" s="49"/>
      <c r="K20" s="49"/>
      <c r="L20" s="49"/>
      <c r="M20" s="49"/>
      <c r="P20" s="40" t="s">
        <v>151</v>
      </c>
      <c r="Q20" s="49" t="s">
        <v>160</v>
      </c>
    </row>
    <row r="21" spans="1:17" x14ac:dyDescent="0.25">
      <c r="A21" s="40" t="s">
        <v>497</v>
      </c>
      <c r="B21" s="49" t="s">
        <v>68</v>
      </c>
      <c r="C21" s="49"/>
      <c r="D21" s="49"/>
      <c r="E21" s="49"/>
      <c r="F21" s="49"/>
      <c r="G21" s="49"/>
      <c r="H21" s="49"/>
      <c r="I21" s="49"/>
      <c r="J21" s="49"/>
      <c r="K21" s="49"/>
      <c r="L21" s="49"/>
      <c r="M21" s="49"/>
      <c r="P21" s="40" t="s">
        <v>497</v>
      </c>
      <c r="Q21" s="49" t="s">
        <v>68</v>
      </c>
    </row>
    <row r="23" spans="1:17" x14ac:dyDescent="0.25">
      <c r="A23" s="23" t="str">
        <f>HYPERLINK("#'Factor List'!A1", "Back to Factor List")</f>
        <v>Back to Factor List</v>
      </c>
      <c r="B23" s="23" t="str">
        <f>HYPERLINK("#'Assumptions'!A1", "Assumptions")</f>
        <v>Assumptions</v>
      </c>
    </row>
    <row r="26" spans="1:17" s="59" customFormat="1" ht="13" x14ac:dyDescent="0.25">
      <c r="A26" s="58" t="s">
        <v>546</v>
      </c>
      <c r="B26" s="58">
        <v>0</v>
      </c>
      <c r="C26" s="58">
        <v>1</v>
      </c>
      <c r="D26" s="58">
        <v>2</v>
      </c>
      <c r="E26" s="58">
        <v>3</v>
      </c>
      <c r="F26" s="58">
        <v>4</v>
      </c>
      <c r="G26" s="58">
        <v>5</v>
      </c>
      <c r="H26" s="58">
        <v>6</v>
      </c>
      <c r="I26" s="58">
        <v>7</v>
      </c>
      <c r="J26" s="58">
        <v>8</v>
      </c>
      <c r="K26" s="58">
        <v>9</v>
      </c>
      <c r="L26" s="58">
        <v>10</v>
      </c>
      <c r="M26" s="58">
        <v>11</v>
      </c>
      <c r="P26" s="58" t="s">
        <v>263</v>
      </c>
      <c r="Q26" s="58" t="s">
        <v>547</v>
      </c>
    </row>
    <row r="27" spans="1:17" x14ac:dyDescent="0.25">
      <c r="A27" s="43">
        <v>50</v>
      </c>
      <c r="B27" s="44">
        <v>0.29299999999999998</v>
      </c>
      <c r="C27" s="44">
        <v>0.28799999999999998</v>
      </c>
      <c r="D27" s="44">
        <v>0.28299999999999997</v>
      </c>
      <c r="E27" s="44">
        <v>0.27900000000000003</v>
      </c>
      <c r="F27" s="44">
        <v>0.27400000000000002</v>
      </c>
      <c r="G27" s="44">
        <v>0.26900000000000002</v>
      </c>
      <c r="H27" s="44">
        <v>0.26400000000000001</v>
      </c>
      <c r="I27" s="44">
        <v>0.25900000000000001</v>
      </c>
      <c r="J27" s="44">
        <v>0.254</v>
      </c>
      <c r="K27" s="44">
        <v>0.25</v>
      </c>
      <c r="L27" s="44">
        <v>0.245</v>
      </c>
      <c r="M27" s="44">
        <v>0.24</v>
      </c>
      <c r="P27" s="43">
        <v>50</v>
      </c>
      <c r="Q27" s="44">
        <v>1.5549999999999999</v>
      </c>
    </row>
    <row r="28" spans="1:17" x14ac:dyDescent="0.25">
      <c r="A28" s="43">
        <v>51</v>
      </c>
      <c r="B28" s="44">
        <v>0.23499999999999999</v>
      </c>
      <c r="C28" s="44">
        <v>0.23</v>
      </c>
      <c r="D28" s="44">
        <v>0.22500000000000001</v>
      </c>
      <c r="E28" s="44">
        <v>0.221</v>
      </c>
      <c r="F28" s="44">
        <v>0.216</v>
      </c>
      <c r="G28" s="44">
        <v>0.21099999999999999</v>
      </c>
      <c r="H28" s="44">
        <v>0.20599999999999999</v>
      </c>
      <c r="I28" s="44">
        <v>0.20100000000000001</v>
      </c>
      <c r="J28" s="44">
        <v>0.19600000000000001</v>
      </c>
      <c r="K28" s="44">
        <v>0.192</v>
      </c>
      <c r="L28" s="44">
        <v>0.187</v>
      </c>
      <c r="M28" s="44">
        <v>0.182</v>
      </c>
      <c r="P28" s="43">
        <v>51</v>
      </c>
      <c r="Q28" s="44">
        <v>1.5549999999999999</v>
      </c>
    </row>
    <row r="29" spans="1:17" x14ac:dyDescent="0.25">
      <c r="A29" s="43">
        <v>52</v>
      </c>
      <c r="B29" s="44">
        <v>0.17699999999999999</v>
      </c>
      <c r="C29" s="44">
        <v>0.17199999999999999</v>
      </c>
      <c r="D29" s="44">
        <v>0.16700000000000001</v>
      </c>
      <c r="E29" s="44">
        <v>0.16200000000000001</v>
      </c>
      <c r="F29" s="44">
        <v>0.157</v>
      </c>
      <c r="G29" s="44">
        <v>0.152</v>
      </c>
      <c r="H29" s="44">
        <v>0.14799999999999999</v>
      </c>
      <c r="I29" s="44">
        <v>0.14299999999999999</v>
      </c>
      <c r="J29" s="44">
        <v>0.13800000000000001</v>
      </c>
      <c r="K29" s="44">
        <v>0.13300000000000001</v>
      </c>
      <c r="L29" s="44">
        <v>0.128</v>
      </c>
      <c r="M29" s="44">
        <v>0.123</v>
      </c>
      <c r="P29" s="43">
        <v>52</v>
      </c>
      <c r="Q29" s="44">
        <v>1.5549999999999999</v>
      </c>
    </row>
    <row r="30" spans="1:17" x14ac:dyDescent="0.25">
      <c r="A30" s="43">
        <v>53</v>
      </c>
      <c r="B30" s="44">
        <v>0.11799999999999999</v>
      </c>
      <c r="C30" s="44">
        <v>0.113</v>
      </c>
      <c r="D30" s="44">
        <v>0.108</v>
      </c>
      <c r="E30" s="44">
        <v>0.10299999999999999</v>
      </c>
      <c r="F30" s="44">
        <v>9.8000000000000004E-2</v>
      </c>
      <c r="G30" s="44">
        <v>9.2999999999999999E-2</v>
      </c>
      <c r="H30" s="44">
        <v>8.8999999999999996E-2</v>
      </c>
      <c r="I30" s="44">
        <v>8.4000000000000005E-2</v>
      </c>
      <c r="J30" s="44">
        <v>7.9000000000000001E-2</v>
      </c>
      <c r="K30" s="44">
        <v>7.3999999999999996E-2</v>
      </c>
      <c r="L30" s="44">
        <v>6.9000000000000006E-2</v>
      </c>
      <c r="M30" s="44">
        <v>6.4000000000000001E-2</v>
      </c>
      <c r="P30" s="43">
        <v>53</v>
      </c>
      <c r="Q30" s="44">
        <v>1.5549999999999999</v>
      </c>
    </row>
    <row r="31" spans="1:17" x14ac:dyDescent="0.25">
      <c r="A31" s="43">
        <v>54</v>
      </c>
      <c r="B31" s="44">
        <v>5.8999999999999997E-2</v>
      </c>
      <c r="C31" s="44">
        <v>5.3999999999999999E-2</v>
      </c>
      <c r="D31" s="44">
        <v>4.9000000000000002E-2</v>
      </c>
      <c r="E31" s="44">
        <v>4.3999999999999997E-2</v>
      </c>
      <c r="F31" s="44">
        <v>3.9E-2</v>
      </c>
      <c r="G31" s="44">
        <v>3.4000000000000002E-2</v>
      </c>
      <c r="H31" s="44">
        <v>0.03</v>
      </c>
      <c r="I31" s="44">
        <v>2.5000000000000001E-2</v>
      </c>
      <c r="J31" s="44">
        <v>0.02</v>
      </c>
      <c r="K31" s="44">
        <v>1.4999999999999999E-2</v>
      </c>
      <c r="L31" s="44">
        <v>0.01</v>
      </c>
      <c r="M31" s="44">
        <v>5.0000000000000001E-3</v>
      </c>
      <c r="P31" s="43">
        <v>54</v>
      </c>
      <c r="Q31" s="44">
        <v>1.5549999999999999</v>
      </c>
    </row>
    <row r="32" spans="1:17" x14ac:dyDescent="0.25">
      <c r="A32" s="43">
        <v>55</v>
      </c>
      <c r="B32" s="44">
        <v>0</v>
      </c>
      <c r="C32" s="44"/>
      <c r="D32" s="44"/>
      <c r="E32" s="44"/>
      <c r="F32" s="44"/>
      <c r="G32" s="44"/>
      <c r="H32" s="44"/>
      <c r="I32" s="44"/>
      <c r="J32" s="44"/>
      <c r="K32" s="44"/>
      <c r="L32" s="44"/>
      <c r="M32" s="44"/>
    </row>
  </sheetData>
  <sheetProtection algorithmName="SHA-512" hashValue="3po2yp4dBll9bC64k7chXRw/EkYVaSDEC4k69QQ5/eiTEj/lKeJXU+2ehspr78AtR36u/C5qvfNyNkLU3/JBIw==" saltValue="ouoRkPeMLKRwG9Q/qYHYzg==" spinCount="100000" sheet="1" objects="1" scenarios="1"/>
  <conditionalFormatting sqref="A6:A21">
    <cfRule type="expression" dxfId="721" priority="5" stopIfTrue="1">
      <formula>MOD(ROW(),2)=0</formula>
    </cfRule>
    <cfRule type="expression" dxfId="720" priority="6" stopIfTrue="1">
      <formula>MOD(ROW(),2)&lt;&gt;0</formula>
    </cfRule>
  </conditionalFormatting>
  <conditionalFormatting sqref="B6:M21">
    <cfRule type="expression" dxfId="719" priority="7" stopIfTrue="1">
      <formula>MOD(ROW(),2)=0</formula>
    </cfRule>
    <cfRule type="expression" dxfId="718" priority="8" stopIfTrue="1">
      <formula>MOD(ROW(),2)&lt;&gt;0</formula>
    </cfRule>
  </conditionalFormatting>
  <conditionalFormatting sqref="A26:A32">
    <cfRule type="expression" dxfId="717" priority="9" stopIfTrue="1">
      <formula>MOD(ROW(),2)=0</formula>
    </cfRule>
    <cfRule type="expression" dxfId="716" priority="10" stopIfTrue="1">
      <formula>MOD(ROW(),2)&lt;&gt;0</formula>
    </cfRule>
  </conditionalFormatting>
  <conditionalFormatting sqref="B26:M32">
    <cfRule type="expression" dxfId="715" priority="11" stopIfTrue="1">
      <formula>MOD(ROW(),2)=0</formula>
    </cfRule>
    <cfRule type="expression" dxfId="714" priority="12" stopIfTrue="1">
      <formula>MOD(ROW(),2)&lt;&gt;0</formula>
    </cfRule>
  </conditionalFormatting>
  <conditionalFormatting sqref="P6:P21">
    <cfRule type="expression" dxfId="713" priority="13" stopIfTrue="1">
      <formula>MOD(ROW(),2)=0</formula>
    </cfRule>
    <cfRule type="expression" dxfId="712" priority="14" stopIfTrue="1">
      <formula>MOD(ROW(),2)&lt;&gt;0</formula>
    </cfRule>
  </conditionalFormatting>
  <conditionalFormatting sqref="Q6:Q21">
    <cfRule type="expression" dxfId="711" priority="15" stopIfTrue="1">
      <formula>MOD(ROW(),2)=0</formula>
    </cfRule>
    <cfRule type="expression" dxfId="710" priority="16" stopIfTrue="1">
      <formula>MOD(ROW(),2)&lt;&gt;0</formula>
    </cfRule>
  </conditionalFormatting>
  <conditionalFormatting sqref="P26:P31">
    <cfRule type="expression" dxfId="709" priority="17" stopIfTrue="1">
      <formula>MOD(ROW(),2)=0</formula>
    </cfRule>
    <cfRule type="expression" dxfId="708" priority="18" stopIfTrue="1">
      <formula>MOD(ROW(),2)&lt;&gt;0</formula>
    </cfRule>
  </conditionalFormatting>
  <conditionalFormatting sqref="Q26:Q31">
    <cfRule type="expression" dxfId="707" priority="19" stopIfTrue="1">
      <formula>MOD(ROW(),2)=0</formula>
    </cfRule>
    <cfRule type="expression" dxfId="706" priority="20" stopIfTrue="1">
      <formula>MOD(ROW(),2)&lt;&gt;0</formula>
    </cfRule>
  </conditionalFormatting>
  <pageMargins left="0.7" right="0.7" top="0.75" bottom="0.75" header="0.3" footer="0.3"/>
  <tableParts count="2">
    <tablePart r:id="rId1"/>
    <tablePart r:id="rId2"/>
  </tablePart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0F6D1F-D2D0-4A3F-8DBA-1FCE4CBC5676}">
  <sheetPr codeName="Sheet39"/>
  <dimension ref="A1:M37"/>
  <sheetViews>
    <sheetView showGridLines="0" workbookViewId="0">
      <selection activeCell="A6" sqref="A6"/>
    </sheetView>
  </sheetViews>
  <sheetFormatPr defaultRowHeight="12.5" x14ac:dyDescent="0.25"/>
  <cols>
    <col min="1" max="1" width="31.54296875" customWidth="1"/>
    <col min="2" max="13"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ERF - x-405</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173</v>
      </c>
      <c r="C8" s="49"/>
      <c r="D8" s="49"/>
      <c r="E8" s="49"/>
      <c r="F8" s="49"/>
      <c r="G8" s="49"/>
      <c r="H8" s="49"/>
      <c r="I8" s="49"/>
      <c r="J8" s="49"/>
      <c r="K8" s="49"/>
      <c r="L8" s="49"/>
      <c r="M8" s="49"/>
    </row>
    <row r="9" spans="1:13" x14ac:dyDescent="0.25">
      <c r="A9" s="40" t="s">
        <v>141</v>
      </c>
      <c r="B9" s="49" t="s">
        <v>251</v>
      </c>
      <c r="C9" s="49"/>
      <c r="D9" s="49"/>
      <c r="E9" s="49"/>
      <c r="F9" s="49"/>
      <c r="G9" s="49"/>
      <c r="H9" s="49"/>
      <c r="I9" s="49"/>
      <c r="J9" s="49"/>
      <c r="K9" s="49"/>
      <c r="L9" s="49"/>
      <c r="M9" s="49"/>
    </row>
    <row r="10" spans="1:13" x14ac:dyDescent="0.25">
      <c r="A10" s="40" t="s">
        <v>6</v>
      </c>
      <c r="B10" s="49" t="s">
        <v>272</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253</v>
      </c>
      <c r="C12" s="49"/>
      <c r="D12" s="49"/>
      <c r="E12" s="49"/>
      <c r="F12" s="49"/>
      <c r="G12" s="49"/>
      <c r="H12" s="49"/>
      <c r="I12" s="49"/>
      <c r="J12" s="49"/>
      <c r="K12" s="49"/>
      <c r="L12" s="49"/>
      <c r="M12" s="49"/>
    </row>
    <row r="13" spans="1:13" x14ac:dyDescent="0.25">
      <c r="A13" s="40" t="s">
        <v>494</v>
      </c>
      <c r="B13" s="49">
        <v>1</v>
      </c>
      <c r="C13" s="49"/>
      <c r="D13" s="49"/>
      <c r="E13" s="49"/>
      <c r="F13" s="49"/>
      <c r="G13" s="49"/>
      <c r="H13" s="49"/>
      <c r="I13" s="49"/>
      <c r="J13" s="49"/>
      <c r="K13" s="49"/>
      <c r="L13" s="49"/>
      <c r="M13" s="49"/>
    </row>
    <row r="14" spans="1:13" x14ac:dyDescent="0.25">
      <c r="A14" s="40" t="s">
        <v>145</v>
      </c>
      <c r="B14" s="49">
        <v>405</v>
      </c>
      <c r="C14" s="49"/>
      <c r="D14" s="49"/>
      <c r="E14" s="49"/>
      <c r="F14" s="49"/>
      <c r="G14" s="49"/>
      <c r="H14" s="49"/>
      <c r="I14" s="49"/>
      <c r="J14" s="49"/>
      <c r="K14" s="49"/>
      <c r="L14" s="49"/>
      <c r="M14" s="49"/>
    </row>
    <row r="15" spans="1:13" x14ac:dyDescent="0.25">
      <c r="A15" s="40" t="s">
        <v>495</v>
      </c>
      <c r="B15" s="49" t="s">
        <v>273</v>
      </c>
      <c r="C15" s="49"/>
      <c r="D15" s="49"/>
      <c r="E15" s="49"/>
      <c r="F15" s="49"/>
      <c r="G15" s="49"/>
      <c r="H15" s="49"/>
      <c r="I15" s="49"/>
      <c r="J15" s="49"/>
      <c r="K15" s="49"/>
      <c r="L15" s="49"/>
      <c r="M15" s="49"/>
    </row>
    <row r="16" spans="1:13" x14ac:dyDescent="0.25">
      <c r="A16" s="40" t="s">
        <v>147</v>
      </c>
      <c r="B16" s="49" t="s">
        <v>274</v>
      </c>
      <c r="C16" s="49"/>
      <c r="D16" s="49"/>
      <c r="E16" s="49"/>
      <c r="F16" s="49"/>
      <c r="G16" s="49"/>
      <c r="H16" s="49"/>
      <c r="I16" s="49"/>
      <c r="J16" s="49"/>
      <c r="K16" s="49"/>
      <c r="L16" s="49"/>
      <c r="M16" s="49"/>
    </row>
    <row r="17" spans="1:13" x14ac:dyDescent="0.25">
      <c r="A17" s="41" t="s">
        <v>496</v>
      </c>
      <c r="B17" s="49"/>
      <c r="C17" s="49"/>
      <c r="D17" s="49"/>
      <c r="E17" s="49"/>
      <c r="F17" s="49"/>
      <c r="G17" s="49"/>
      <c r="H17" s="49"/>
      <c r="I17" s="49"/>
      <c r="J17" s="49"/>
      <c r="K17" s="49"/>
      <c r="L17" s="49"/>
      <c r="M17" s="49"/>
    </row>
    <row r="18" spans="1:13" x14ac:dyDescent="0.25">
      <c r="A18" s="40" t="s">
        <v>149</v>
      </c>
      <c r="B18" s="50">
        <v>45107</v>
      </c>
      <c r="C18" s="50"/>
      <c r="D18" s="50"/>
      <c r="E18" s="50"/>
      <c r="F18" s="50"/>
      <c r="G18" s="50"/>
      <c r="H18" s="50"/>
      <c r="I18" s="50"/>
      <c r="J18" s="50"/>
      <c r="K18" s="50"/>
      <c r="L18" s="50"/>
      <c r="M18" s="50"/>
    </row>
    <row r="19" spans="1:13" x14ac:dyDescent="0.25">
      <c r="A19" s="40" t="s">
        <v>150</v>
      </c>
      <c r="B19" s="50">
        <v>45107</v>
      </c>
      <c r="C19" s="50"/>
      <c r="D19" s="50"/>
      <c r="E19" s="50"/>
      <c r="F19" s="50"/>
      <c r="G19" s="50"/>
      <c r="H19" s="50"/>
      <c r="I19" s="50"/>
      <c r="J19" s="50"/>
      <c r="K19" s="50"/>
      <c r="L19" s="50"/>
      <c r="M19" s="50"/>
    </row>
    <row r="20" spans="1:13" x14ac:dyDescent="0.25">
      <c r="A20" s="40" t="s">
        <v>151</v>
      </c>
      <c r="B20" s="49" t="s">
        <v>160</v>
      </c>
      <c r="C20" s="49"/>
      <c r="D20" s="49"/>
      <c r="E20" s="49"/>
      <c r="F20" s="49"/>
      <c r="G20" s="49"/>
      <c r="H20" s="49"/>
      <c r="I20" s="49"/>
      <c r="J20" s="49"/>
      <c r="K20" s="49"/>
      <c r="L20" s="49"/>
      <c r="M20" s="49"/>
    </row>
    <row r="21" spans="1:13" x14ac:dyDescent="0.25">
      <c r="A21" s="40" t="s">
        <v>497</v>
      </c>
      <c r="B21" s="49" t="s">
        <v>68</v>
      </c>
      <c r="C21" s="49"/>
      <c r="D21" s="49"/>
      <c r="E21" s="49"/>
      <c r="F21" s="49"/>
      <c r="G21" s="49"/>
      <c r="H21" s="49"/>
      <c r="I21" s="49"/>
      <c r="J21" s="49"/>
      <c r="K21" s="49"/>
      <c r="L21" s="49"/>
      <c r="M21" s="49"/>
    </row>
    <row r="23" spans="1:13" x14ac:dyDescent="0.25">
      <c r="A23" s="23" t="str">
        <f>HYPERLINK("#'Factor List'!A1", "Back to Factor List")</f>
        <v>Back to Factor List</v>
      </c>
      <c r="B23" s="23" t="str">
        <f>HYPERLINK("#'Assumptions'!A1", "Assumptions")</f>
        <v>Assumptions</v>
      </c>
    </row>
    <row r="26" spans="1:13" s="59" customFormat="1" ht="13" x14ac:dyDescent="0.25">
      <c r="A26" s="58" t="s">
        <v>546</v>
      </c>
      <c r="B26" s="58">
        <v>0</v>
      </c>
      <c r="C26" s="58">
        <v>1</v>
      </c>
      <c r="D26" s="58">
        <v>2</v>
      </c>
      <c r="E26" s="58">
        <v>3</v>
      </c>
      <c r="F26" s="58">
        <v>4</v>
      </c>
      <c r="G26" s="58">
        <v>5</v>
      </c>
      <c r="H26" s="58">
        <v>6</v>
      </c>
      <c r="I26" s="58">
        <v>7</v>
      </c>
      <c r="J26" s="58">
        <v>8</v>
      </c>
      <c r="K26" s="58">
        <v>9</v>
      </c>
      <c r="L26" s="58">
        <v>10</v>
      </c>
      <c r="M26" s="58">
        <v>11</v>
      </c>
    </row>
    <row r="27" spans="1:13" x14ac:dyDescent="0.25">
      <c r="A27" s="43">
        <v>50</v>
      </c>
      <c r="B27" s="44">
        <v>0.73199999999999998</v>
      </c>
      <c r="C27" s="44">
        <v>0.73399999999999999</v>
      </c>
      <c r="D27" s="44">
        <v>0.73599999999999999</v>
      </c>
      <c r="E27" s="44">
        <v>0.73799999999999999</v>
      </c>
      <c r="F27" s="44">
        <v>0.74</v>
      </c>
      <c r="G27" s="44">
        <v>0.74199999999999999</v>
      </c>
      <c r="H27" s="44">
        <v>0.74399999999999999</v>
      </c>
      <c r="I27" s="44">
        <v>0.745</v>
      </c>
      <c r="J27" s="44">
        <v>0.747</v>
      </c>
      <c r="K27" s="44">
        <v>0.749</v>
      </c>
      <c r="L27" s="44">
        <v>0.751</v>
      </c>
      <c r="M27" s="44">
        <v>0.753</v>
      </c>
    </row>
    <row r="28" spans="1:13" x14ac:dyDescent="0.25">
      <c r="A28" s="43">
        <v>51</v>
      </c>
      <c r="B28" s="44">
        <v>0.755</v>
      </c>
      <c r="C28" s="44">
        <v>0.75700000000000001</v>
      </c>
      <c r="D28" s="44">
        <v>0.75900000000000001</v>
      </c>
      <c r="E28" s="44">
        <v>0.76100000000000001</v>
      </c>
      <c r="F28" s="44">
        <v>0.76300000000000001</v>
      </c>
      <c r="G28" s="44">
        <v>0.76500000000000001</v>
      </c>
      <c r="H28" s="44">
        <v>0.76800000000000002</v>
      </c>
      <c r="I28" s="44">
        <v>0.77</v>
      </c>
      <c r="J28" s="44">
        <v>0.77200000000000002</v>
      </c>
      <c r="K28" s="44">
        <v>0.77400000000000002</v>
      </c>
      <c r="L28" s="44">
        <v>0.77600000000000002</v>
      </c>
      <c r="M28" s="44">
        <v>0.77800000000000002</v>
      </c>
    </row>
    <row r="29" spans="1:13" x14ac:dyDescent="0.25">
      <c r="A29" s="43">
        <v>52</v>
      </c>
      <c r="B29" s="44">
        <v>0.78</v>
      </c>
      <c r="C29" s="44">
        <v>0.78200000000000003</v>
      </c>
      <c r="D29" s="44">
        <v>0.78500000000000003</v>
      </c>
      <c r="E29" s="44">
        <v>0.78700000000000003</v>
      </c>
      <c r="F29" s="44">
        <v>0.78900000000000003</v>
      </c>
      <c r="G29" s="44">
        <v>0.79100000000000004</v>
      </c>
      <c r="H29" s="44">
        <v>0.79400000000000004</v>
      </c>
      <c r="I29" s="44">
        <v>0.79600000000000004</v>
      </c>
      <c r="J29" s="44">
        <v>0.79800000000000004</v>
      </c>
      <c r="K29" s="44">
        <v>0.8</v>
      </c>
      <c r="L29" s="44">
        <v>0.80300000000000005</v>
      </c>
      <c r="M29" s="44">
        <v>0.80500000000000005</v>
      </c>
    </row>
    <row r="30" spans="1:13" x14ac:dyDescent="0.25">
      <c r="A30" s="43">
        <v>53</v>
      </c>
      <c r="B30" s="44">
        <v>0.80700000000000005</v>
      </c>
      <c r="C30" s="44">
        <v>0.80900000000000005</v>
      </c>
      <c r="D30" s="44">
        <v>0.81200000000000006</v>
      </c>
      <c r="E30" s="44">
        <v>0.81399999999999995</v>
      </c>
      <c r="F30" s="44">
        <v>0.81699999999999995</v>
      </c>
      <c r="G30" s="44">
        <v>0.81899999999999995</v>
      </c>
      <c r="H30" s="44">
        <v>0.82199999999999995</v>
      </c>
      <c r="I30" s="44">
        <v>0.82399999999999995</v>
      </c>
      <c r="J30" s="44">
        <v>0.82599999999999996</v>
      </c>
      <c r="K30" s="44">
        <v>0.82899999999999996</v>
      </c>
      <c r="L30" s="44">
        <v>0.83099999999999996</v>
      </c>
      <c r="M30" s="44">
        <v>0.83399999999999996</v>
      </c>
    </row>
    <row r="31" spans="1:13" x14ac:dyDescent="0.25">
      <c r="A31" s="43">
        <v>54</v>
      </c>
      <c r="B31" s="44">
        <v>0.83599999999999997</v>
      </c>
      <c r="C31" s="44">
        <v>0.83799999999999997</v>
      </c>
      <c r="D31" s="44">
        <v>0.84</v>
      </c>
      <c r="E31" s="44">
        <v>0.84199999999999997</v>
      </c>
      <c r="F31" s="44">
        <v>0.84399999999999997</v>
      </c>
      <c r="G31" s="44">
        <v>0.84599999999999997</v>
      </c>
      <c r="H31" s="44">
        <v>0.84799999999999998</v>
      </c>
      <c r="I31" s="44">
        <v>0.84899999999999998</v>
      </c>
      <c r="J31" s="44">
        <v>0.85099999999999998</v>
      </c>
      <c r="K31" s="44">
        <v>0.85299999999999998</v>
      </c>
      <c r="L31" s="44">
        <v>0.85499999999999998</v>
      </c>
      <c r="M31" s="44">
        <v>0.85699999999999998</v>
      </c>
    </row>
    <row r="32" spans="1:13" x14ac:dyDescent="0.25">
      <c r="A32" s="43">
        <v>55</v>
      </c>
      <c r="B32" s="44">
        <v>0.85899999999999999</v>
      </c>
      <c r="C32" s="44">
        <v>0.86099999999999999</v>
      </c>
      <c r="D32" s="44">
        <v>0.86299999999999999</v>
      </c>
      <c r="E32" s="44">
        <v>0.86499999999999999</v>
      </c>
      <c r="F32" s="44">
        <v>0.86699999999999999</v>
      </c>
      <c r="G32" s="44">
        <v>0.86899999999999999</v>
      </c>
      <c r="H32" s="44">
        <v>0.872</v>
      </c>
      <c r="I32" s="44">
        <v>0.874</v>
      </c>
      <c r="J32" s="44">
        <v>0.876</v>
      </c>
      <c r="K32" s="44">
        <v>0.878</v>
      </c>
      <c r="L32" s="44">
        <v>0.88</v>
      </c>
      <c r="M32" s="44">
        <v>0.88200000000000001</v>
      </c>
    </row>
    <row r="33" spans="1:13" x14ac:dyDescent="0.25">
      <c r="A33" s="43">
        <v>56</v>
      </c>
      <c r="B33" s="44">
        <v>0.88400000000000001</v>
      </c>
      <c r="C33" s="44">
        <v>0.88600000000000001</v>
      </c>
      <c r="D33" s="44">
        <v>0.88800000000000001</v>
      </c>
      <c r="E33" s="44">
        <v>0.89100000000000001</v>
      </c>
      <c r="F33" s="44">
        <v>0.89300000000000002</v>
      </c>
      <c r="G33" s="44">
        <v>0.89500000000000002</v>
      </c>
      <c r="H33" s="44">
        <v>0.89700000000000002</v>
      </c>
      <c r="I33" s="44">
        <v>0.89900000000000002</v>
      </c>
      <c r="J33" s="44">
        <v>0.90100000000000002</v>
      </c>
      <c r="K33" s="44">
        <v>0.90400000000000003</v>
      </c>
      <c r="L33" s="44">
        <v>0.90600000000000003</v>
      </c>
      <c r="M33" s="44">
        <v>0.90800000000000003</v>
      </c>
    </row>
    <row r="34" spans="1:13" x14ac:dyDescent="0.25">
      <c r="A34" s="43">
        <v>57</v>
      </c>
      <c r="B34" s="44">
        <v>0.91</v>
      </c>
      <c r="C34" s="44">
        <v>0.91200000000000003</v>
      </c>
      <c r="D34" s="44">
        <v>0.91500000000000004</v>
      </c>
      <c r="E34" s="44">
        <v>0.91700000000000004</v>
      </c>
      <c r="F34" s="44">
        <v>0.91900000000000004</v>
      </c>
      <c r="G34" s="44">
        <v>0.92200000000000004</v>
      </c>
      <c r="H34" s="44">
        <v>0.92400000000000004</v>
      </c>
      <c r="I34" s="44">
        <v>0.92600000000000005</v>
      </c>
      <c r="J34" s="44">
        <v>0.92900000000000005</v>
      </c>
      <c r="K34" s="44">
        <v>0.93100000000000005</v>
      </c>
      <c r="L34" s="44">
        <v>0.93300000000000005</v>
      </c>
      <c r="M34" s="44">
        <v>0.93600000000000005</v>
      </c>
    </row>
    <row r="35" spans="1:13" x14ac:dyDescent="0.25">
      <c r="A35" s="43">
        <v>58</v>
      </c>
      <c r="B35" s="44">
        <v>0.93799999999999994</v>
      </c>
      <c r="C35" s="44">
        <v>0.94099999999999995</v>
      </c>
      <c r="D35" s="44">
        <v>0.94299999999999995</v>
      </c>
      <c r="E35" s="44">
        <v>0.94599999999999995</v>
      </c>
      <c r="F35" s="44">
        <v>0.94799999999999995</v>
      </c>
      <c r="G35" s="44">
        <v>0.95099999999999996</v>
      </c>
      <c r="H35" s="44">
        <v>0.95299999999999996</v>
      </c>
      <c r="I35" s="44">
        <v>0.95599999999999996</v>
      </c>
      <c r="J35" s="44">
        <v>0.95799999999999996</v>
      </c>
      <c r="K35" s="44">
        <v>0.96099999999999997</v>
      </c>
      <c r="L35" s="44">
        <v>0.96299999999999997</v>
      </c>
      <c r="M35" s="44">
        <v>0.96599999999999997</v>
      </c>
    </row>
    <row r="36" spans="1:13" x14ac:dyDescent="0.25">
      <c r="A36" s="43">
        <v>59</v>
      </c>
      <c r="B36" s="44">
        <v>0.96799999999999997</v>
      </c>
      <c r="C36" s="44">
        <v>0.97099999999999997</v>
      </c>
      <c r="D36" s="44">
        <v>0.97299999999999998</v>
      </c>
      <c r="E36" s="44">
        <v>0.97599999999999998</v>
      </c>
      <c r="F36" s="44">
        <v>0.97899999999999998</v>
      </c>
      <c r="G36" s="44">
        <v>0.98099999999999998</v>
      </c>
      <c r="H36" s="44">
        <v>0.98399999999999999</v>
      </c>
      <c r="I36" s="44">
        <v>0.98699999999999999</v>
      </c>
      <c r="J36" s="44">
        <v>0.98899999999999999</v>
      </c>
      <c r="K36" s="44">
        <v>0.99199999999999999</v>
      </c>
      <c r="L36" s="44">
        <v>0.995</v>
      </c>
      <c r="M36" s="44">
        <v>0.997</v>
      </c>
    </row>
    <row r="37" spans="1:13" x14ac:dyDescent="0.25">
      <c r="A37" s="43">
        <v>60</v>
      </c>
      <c r="B37" s="44">
        <v>1</v>
      </c>
      <c r="C37" s="44"/>
      <c r="D37" s="44"/>
      <c r="E37" s="44"/>
      <c r="F37" s="44"/>
      <c r="G37" s="44"/>
      <c r="H37" s="44"/>
      <c r="I37" s="44"/>
      <c r="J37" s="44"/>
      <c r="K37" s="44"/>
      <c r="L37" s="44"/>
      <c r="M37" s="44"/>
    </row>
  </sheetData>
  <sheetProtection algorithmName="SHA-512" hashValue="BlCtD/Csyt2PUeMOhPEcFtYwDSBrqrEwsaynSnJN0PFsescYm3M72jBEy4LLYu5IAwlrA5nZw8Zqf2dONy6qUw==" saltValue="2RvhJvt0Id8xYLYCDwKskg==" spinCount="100000" sheet="1" objects="1" scenarios="1"/>
  <conditionalFormatting sqref="A6:A21">
    <cfRule type="expression" dxfId="701" priority="1" stopIfTrue="1">
      <formula>MOD(ROW(),2)=0</formula>
    </cfRule>
    <cfRule type="expression" dxfId="700" priority="2" stopIfTrue="1">
      <formula>MOD(ROW(),2)&lt;&gt;0</formula>
    </cfRule>
  </conditionalFormatting>
  <conditionalFormatting sqref="B6:M21">
    <cfRule type="expression" dxfId="699" priority="3" stopIfTrue="1">
      <formula>MOD(ROW(),2)=0</formula>
    </cfRule>
    <cfRule type="expression" dxfId="698" priority="4" stopIfTrue="1">
      <formula>MOD(ROW(),2)&lt;&gt;0</formula>
    </cfRule>
  </conditionalFormatting>
  <conditionalFormatting sqref="A26:A37">
    <cfRule type="expression" dxfId="697" priority="5" stopIfTrue="1">
      <formula>MOD(ROW(),2)=0</formula>
    </cfRule>
    <cfRule type="expression" dxfId="696" priority="6" stopIfTrue="1">
      <formula>MOD(ROW(),2)&lt;&gt;0</formula>
    </cfRule>
  </conditionalFormatting>
  <conditionalFormatting sqref="B26:M37">
    <cfRule type="expression" dxfId="695" priority="7" stopIfTrue="1">
      <formula>MOD(ROW(),2)=0</formula>
    </cfRule>
    <cfRule type="expression" dxfId="694" priority="8" stopIfTrue="1">
      <formula>MOD(ROW(),2)&lt;&gt;0</formula>
    </cfRule>
  </conditionalFormatting>
  <pageMargins left="0.7" right="0.7" top="0.75" bottom="0.75" header="0.3" footer="0.3"/>
  <tableParts count="1">
    <tablePart r:id="rId1"/>
  </tablePart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0031C5-7359-4484-88E1-6DFE3DA32525}">
  <sheetPr codeName="Sheet40"/>
  <dimension ref="A1:M42"/>
  <sheetViews>
    <sheetView showGridLines="0" workbookViewId="0">
      <selection activeCell="A6" sqref="A6"/>
    </sheetView>
  </sheetViews>
  <sheetFormatPr defaultRowHeight="12.5" x14ac:dyDescent="0.25"/>
  <cols>
    <col min="1" max="1" width="31.54296875" customWidth="1"/>
    <col min="2" max="13"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ERF - x-406</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173</v>
      </c>
      <c r="C8" s="49"/>
      <c r="D8" s="49"/>
      <c r="E8" s="49"/>
      <c r="F8" s="49"/>
      <c r="G8" s="49"/>
      <c r="H8" s="49"/>
      <c r="I8" s="49"/>
      <c r="J8" s="49"/>
      <c r="K8" s="49"/>
      <c r="L8" s="49"/>
      <c r="M8" s="49"/>
    </row>
    <row r="9" spans="1:13" x14ac:dyDescent="0.25">
      <c r="A9" s="40" t="s">
        <v>141</v>
      </c>
      <c r="B9" s="49" t="s">
        <v>251</v>
      </c>
      <c r="C9" s="49"/>
      <c r="D9" s="49"/>
      <c r="E9" s="49"/>
      <c r="F9" s="49"/>
      <c r="G9" s="49"/>
      <c r="H9" s="49"/>
      <c r="I9" s="49"/>
      <c r="J9" s="49"/>
      <c r="K9" s="49"/>
      <c r="L9" s="49"/>
      <c r="M9" s="49"/>
    </row>
    <row r="10" spans="1:13" x14ac:dyDescent="0.25">
      <c r="A10" s="40" t="s">
        <v>6</v>
      </c>
      <c r="B10" s="49" t="s">
        <v>275</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253</v>
      </c>
      <c r="C12" s="49"/>
      <c r="D12" s="49"/>
      <c r="E12" s="49"/>
      <c r="F12" s="49"/>
      <c r="G12" s="49"/>
      <c r="H12" s="49"/>
      <c r="I12" s="49"/>
      <c r="J12" s="49"/>
      <c r="K12" s="49"/>
      <c r="L12" s="49"/>
      <c r="M12" s="49"/>
    </row>
    <row r="13" spans="1:13" x14ac:dyDescent="0.25">
      <c r="A13" s="40" t="s">
        <v>494</v>
      </c>
      <c r="B13" s="49">
        <v>1</v>
      </c>
      <c r="C13" s="49"/>
      <c r="D13" s="49"/>
      <c r="E13" s="49"/>
      <c r="F13" s="49"/>
      <c r="G13" s="49"/>
      <c r="H13" s="49"/>
      <c r="I13" s="49"/>
      <c r="J13" s="49"/>
      <c r="K13" s="49"/>
      <c r="L13" s="49"/>
      <c r="M13" s="49"/>
    </row>
    <row r="14" spans="1:13" x14ac:dyDescent="0.25">
      <c r="A14" s="40" t="s">
        <v>145</v>
      </c>
      <c r="B14" s="49">
        <v>406</v>
      </c>
      <c r="C14" s="49"/>
      <c r="D14" s="49"/>
      <c r="E14" s="49"/>
      <c r="F14" s="49"/>
      <c r="G14" s="49"/>
      <c r="H14" s="49"/>
      <c r="I14" s="49"/>
      <c r="J14" s="49"/>
      <c r="K14" s="49"/>
      <c r="L14" s="49"/>
      <c r="M14" s="49"/>
    </row>
    <row r="15" spans="1:13" x14ac:dyDescent="0.25">
      <c r="A15" s="40" t="s">
        <v>495</v>
      </c>
      <c r="B15" s="49" t="s">
        <v>276</v>
      </c>
      <c r="C15" s="49"/>
      <c r="D15" s="49"/>
      <c r="E15" s="49"/>
      <c r="F15" s="49"/>
      <c r="G15" s="49"/>
      <c r="H15" s="49"/>
      <c r="I15" s="49"/>
      <c r="J15" s="49"/>
      <c r="K15" s="49"/>
      <c r="L15" s="49"/>
      <c r="M15" s="49"/>
    </row>
    <row r="16" spans="1:13" x14ac:dyDescent="0.25">
      <c r="A16" s="40" t="s">
        <v>147</v>
      </c>
      <c r="B16" s="49" t="s">
        <v>277</v>
      </c>
      <c r="C16" s="49"/>
      <c r="D16" s="49"/>
      <c r="E16" s="49"/>
      <c r="F16" s="49"/>
      <c r="G16" s="49"/>
      <c r="H16" s="49"/>
      <c r="I16" s="49"/>
      <c r="J16" s="49"/>
      <c r="K16" s="49"/>
      <c r="L16" s="49"/>
      <c r="M16" s="49"/>
    </row>
    <row r="17" spans="1:13" x14ac:dyDescent="0.25">
      <c r="A17" s="41" t="s">
        <v>496</v>
      </c>
      <c r="B17" s="49"/>
      <c r="C17" s="49"/>
      <c r="D17" s="49"/>
      <c r="E17" s="49"/>
      <c r="F17" s="49"/>
      <c r="G17" s="49"/>
      <c r="H17" s="49"/>
      <c r="I17" s="49"/>
      <c r="J17" s="49"/>
      <c r="K17" s="49"/>
      <c r="L17" s="49"/>
      <c r="M17" s="49"/>
    </row>
    <row r="18" spans="1:13" x14ac:dyDescent="0.25">
      <c r="A18" s="40" t="s">
        <v>149</v>
      </c>
      <c r="B18" s="50">
        <v>45107</v>
      </c>
      <c r="C18" s="50"/>
      <c r="D18" s="50"/>
      <c r="E18" s="50"/>
      <c r="F18" s="50"/>
      <c r="G18" s="50"/>
      <c r="H18" s="50"/>
      <c r="I18" s="50"/>
      <c r="J18" s="50"/>
      <c r="K18" s="50"/>
      <c r="L18" s="50"/>
      <c r="M18" s="50"/>
    </row>
    <row r="19" spans="1:13" x14ac:dyDescent="0.25">
      <c r="A19" s="40" t="s">
        <v>150</v>
      </c>
      <c r="B19" s="50">
        <v>45107</v>
      </c>
      <c r="C19" s="50"/>
      <c r="D19" s="50"/>
      <c r="E19" s="50"/>
      <c r="F19" s="50"/>
      <c r="G19" s="50"/>
      <c r="H19" s="50"/>
      <c r="I19" s="50"/>
      <c r="J19" s="50"/>
      <c r="K19" s="50"/>
      <c r="L19" s="50"/>
      <c r="M19" s="50"/>
    </row>
    <row r="20" spans="1:13" x14ac:dyDescent="0.25">
      <c r="A20" s="40" t="s">
        <v>151</v>
      </c>
      <c r="B20" s="49" t="s">
        <v>160</v>
      </c>
      <c r="C20" s="49"/>
      <c r="D20" s="49"/>
      <c r="E20" s="49"/>
      <c r="F20" s="49"/>
      <c r="G20" s="49"/>
      <c r="H20" s="49"/>
      <c r="I20" s="49"/>
      <c r="J20" s="49"/>
      <c r="K20" s="49"/>
      <c r="L20" s="49"/>
      <c r="M20" s="49"/>
    </row>
    <row r="21" spans="1:13" x14ac:dyDescent="0.25">
      <c r="A21" s="40" t="s">
        <v>497</v>
      </c>
      <c r="B21" s="49" t="s">
        <v>68</v>
      </c>
      <c r="C21" s="49"/>
      <c r="D21" s="49"/>
      <c r="E21" s="49"/>
      <c r="F21" s="49"/>
      <c r="G21" s="49"/>
      <c r="H21" s="49"/>
      <c r="I21" s="49"/>
      <c r="J21" s="49"/>
      <c r="K21" s="49"/>
      <c r="L21" s="49"/>
      <c r="M21" s="49"/>
    </row>
    <row r="23" spans="1:13" x14ac:dyDescent="0.25">
      <c r="A23" s="23" t="str">
        <f>HYPERLINK("#'Factor List'!A1", "Back to Factor List")</f>
        <v>Back to Factor List</v>
      </c>
      <c r="B23" s="23" t="str">
        <f>HYPERLINK("#'Assumptions'!A1", "Assumptions")</f>
        <v>Assumptions</v>
      </c>
    </row>
    <row r="26" spans="1:13" s="59" customFormat="1" ht="13" x14ac:dyDescent="0.25">
      <c r="A26" s="58" t="s">
        <v>546</v>
      </c>
      <c r="B26" s="58">
        <v>0</v>
      </c>
      <c r="C26" s="58">
        <v>1</v>
      </c>
      <c r="D26" s="58">
        <v>2</v>
      </c>
      <c r="E26" s="58">
        <v>3</v>
      </c>
      <c r="F26" s="58">
        <v>4</v>
      </c>
      <c r="G26" s="58">
        <v>5</v>
      </c>
      <c r="H26" s="58">
        <v>6</v>
      </c>
      <c r="I26" s="58">
        <v>7</v>
      </c>
      <c r="J26" s="58">
        <v>8</v>
      </c>
      <c r="K26" s="58">
        <v>9</v>
      </c>
      <c r="L26" s="58">
        <v>10</v>
      </c>
      <c r="M26" s="58">
        <v>11</v>
      </c>
    </row>
    <row r="27" spans="1:13" x14ac:dyDescent="0.25">
      <c r="A27" s="43">
        <v>50</v>
      </c>
      <c r="B27" s="44">
        <v>0.58399999999999996</v>
      </c>
      <c r="C27" s="44">
        <v>0.58599999999999997</v>
      </c>
      <c r="D27" s="44">
        <v>0.58699999999999997</v>
      </c>
      <c r="E27" s="44">
        <v>0.58899999999999997</v>
      </c>
      <c r="F27" s="44">
        <v>0.59</v>
      </c>
      <c r="G27" s="44">
        <v>0.59199999999999997</v>
      </c>
      <c r="H27" s="44">
        <v>0.59299999999999997</v>
      </c>
      <c r="I27" s="44">
        <v>0.59499999999999997</v>
      </c>
      <c r="J27" s="44">
        <v>0.59599999999999997</v>
      </c>
      <c r="K27" s="44">
        <v>0.59799999999999998</v>
      </c>
      <c r="L27" s="44">
        <v>0.59899999999999998</v>
      </c>
      <c r="M27" s="44">
        <v>0.60099999999999998</v>
      </c>
    </row>
    <row r="28" spans="1:13" x14ac:dyDescent="0.25">
      <c r="A28" s="43">
        <v>51</v>
      </c>
      <c r="B28" s="44">
        <v>0.60199999999999998</v>
      </c>
      <c r="C28" s="44">
        <v>0.60399999999999998</v>
      </c>
      <c r="D28" s="44">
        <v>0.60499999999999998</v>
      </c>
      <c r="E28" s="44">
        <v>0.60699999999999998</v>
      </c>
      <c r="F28" s="44">
        <v>0.60899999999999999</v>
      </c>
      <c r="G28" s="44">
        <v>0.61</v>
      </c>
      <c r="H28" s="44">
        <v>0.61199999999999999</v>
      </c>
      <c r="I28" s="44">
        <v>0.61399999999999999</v>
      </c>
      <c r="J28" s="44">
        <v>0.61499999999999999</v>
      </c>
      <c r="K28" s="44">
        <v>0.61699999999999999</v>
      </c>
      <c r="L28" s="44">
        <v>0.61899999999999999</v>
      </c>
      <c r="M28" s="44">
        <v>0.62</v>
      </c>
    </row>
    <row r="29" spans="1:13" x14ac:dyDescent="0.25">
      <c r="A29" s="43">
        <v>52</v>
      </c>
      <c r="B29" s="44">
        <v>0.622</v>
      </c>
      <c r="C29" s="44">
        <v>0.624</v>
      </c>
      <c r="D29" s="44">
        <v>0.626</v>
      </c>
      <c r="E29" s="44">
        <v>0.627</v>
      </c>
      <c r="F29" s="44">
        <v>0.629</v>
      </c>
      <c r="G29" s="44">
        <v>0.63100000000000001</v>
      </c>
      <c r="H29" s="44">
        <v>0.63300000000000001</v>
      </c>
      <c r="I29" s="44">
        <v>0.63400000000000001</v>
      </c>
      <c r="J29" s="44">
        <v>0.63600000000000001</v>
      </c>
      <c r="K29" s="44">
        <v>0.63800000000000001</v>
      </c>
      <c r="L29" s="44">
        <v>0.64</v>
      </c>
      <c r="M29" s="44">
        <v>0.64100000000000001</v>
      </c>
    </row>
    <row r="30" spans="1:13" x14ac:dyDescent="0.25">
      <c r="A30" s="43">
        <v>53</v>
      </c>
      <c r="B30" s="44">
        <v>0.64300000000000002</v>
      </c>
      <c r="C30" s="44">
        <v>0.64500000000000002</v>
      </c>
      <c r="D30" s="44">
        <v>0.64700000000000002</v>
      </c>
      <c r="E30" s="44">
        <v>0.64900000000000002</v>
      </c>
      <c r="F30" s="44">
        <v>0.65100000000000002</v>
      </c>
      <c r="G30" s="44">
        <v>0.65300000000000002</v>
      </c>
      <c r="H30" s="44">
        <v>0.65500000000000003</v>
      </c>
      <c r="I30" s="44">
        <v>0.65600000000000003</v>
      </c>
      <c r="J30" s="44">
        <v>0.65800000000000003</v>
      </c>
      <c r="K30" s="44">
        <v>0.66</v>
      </c>
      <c r="L30" s="44">
        <v>0.66200000000000003</v>
      </c>
      <c r="M30" s="44">
        <v>0.66400000000000003</v>
      </c>
    </row>
    <row r="31" spans="1:13" x14ac:dyDescent="0.25">
      <c r="A31" s="43">
        <v>54</v>
      </c>
      <c r="B31" s="44">
        <v>0.66600000000000004</v>
      </c>
      <c r="C31" s="44">
        <v>0.66800000000000004</v>
      </c>
      <c r="D31" s="44">
        <v>0.67</v>
      </c>
      <c r="E31" s="44">
        <v>0.67200000000000004</v>
      </c>
      <c r="F31" s="44">
        <v>0.67400000000000004</v>
      </c>
      <c r="G31" s="44">
        <v>0.67600000000000005</v>
      </c>
      <c r="H31" s="44">
        <v>0.67900000000000005</v>
      </c>
      <c r="I31" s="44">
        <v>0.68100000000000005</v>
      </c>
      <c r="J31" s="44">
        <v>0.68300000000000005</v>
      </c>
      <c r="K31" s="44">
        <v>0.68500000000000005</v>
      </c>
      <c r="L31" s="44">
        <v>0.68700000000000006</v>
      </c>
      <c r="M31" s="44">
        <v>0.68899999999999995</v>
      </c>
    </row>
    <row r="32" spans="1:13" x14ac:dyDescent="0.25">
      <c r="A32" s="43">
        <v>55</v>
      </c>
      <c r="B32" s="44">
        <v>0.69099999999999995</v>
      </c>
      <c r="C32" s="44">
        <v>0.69299999999999995</v>
      </c>
      <c r="D32" s="44">
        <v>0.69599999999999995</v>
      </c>
      <c r="E32" s="44">
        <v>0.69799999999999995</v>
      </c>
      <c r="F32" s="44">
        <v>0.7</v>
      </c>
      <c r="G32" s="44">
        <v>0.70199999999999996</v>
      </c>
      <c r="H32" s="44">
        <v>0.70499999999999996</v>
      </c>
      <c r="I32" s="44">
        <v>0.70699999999999996</v>
      </c>
      <c r="J32" s="44">
        <v>0.70899999999999996</v>
      </c>
      <c r="K32" s="44">
        <v>0.71099999999999997</v>
      </c>
      <c r="L32" s="44">
        <v>0.71399999999999997</v>
      </c>
      <c r="M32" s="44">
        <v>0.71599999999999997</v>
      </c>
    </row>
    <row r="33" spans="1:13" x14ac:dyDescent="0.25">
      <c r="A33" s="43">
        <v>56</v>
      </c>
      <c r="B33" s="44">
        <v>0.71799999999999997</v>
      </c>
      <c r="C33" s="44">
        <v>0.72</v>
      </c>
      <c r="D33" s="44">
        <v>0.72299999999999998</v>
      </c>
      <c r="E33" s="44">
        <v>0.72499999999999998</v>
      </c>
      <c r="F33" s="44">
        <v>0.72699999999999998</v>
      </c>
      <c r="G33" s="44">
        <v>0.73</v>
      </c>
      <c r="H33" s="44">
        <v>0.73199999999999998</v>
      </c>
      <c r="I33" s="44">
        <v>0.73399999999999999</v>
      </c>
      <c r="J33" s="44">
        <v>0.73699999999999999</v>
      </c>
      <c r="K33" s="44">
        <v>0.73899999999999999</v>
      </c>
      <c r="L33" s="44">
        <v>0.74099999999999999</v>
      </c>
      <c r="M33" s="44">
        <v>0.74399999999999999</v>
      </c>
    </row>
    <row r="34" spans="1:13" x14ac:dyDescent="0.25">
      <c r="A34" s="43">
        <v>57</v>
      </c>
      <c r="B34" s="44">
        <v>0.746</v>
      </c>
      <c r="C34" s="44">
        <v>0.749</v>
      </c>
      <c r="D34" s="44">
        <v>0.751</v>
      </c>
      <c r="E34" s="44">
        <v>0.754</v>
      </c>
      <c r="F34" s="44">
        <v>0.75600000000000001</v>
      </c>
      <c r="G34" s="44">
        <v>0.75900000000000001</v>
      </c>
      <c r="H34" s="44">
        <v>0.76200000000000001</v>
      </c>
      <c r="I34" s="44">
        <v>0.76400000000000001</v>
      </c>
      <c r="J34" s="44">
        <v>0.76700000000000002</v>
      </c>
      <c r="K34" s="44">
        <v>0.76900000000000002</v>
      </c>
      <c r="L34" s="44">
        <v>0.77200000000000002</v>
      </c>
      <c r="M34" s="44">
        <v>0.77400000000000002</v>
      </c>
    </row>
    <row r="35" spans="1:13" x14ac:dyDescent="0.25">
      <c r="A35" s="43">
        <v>58</v>
      </c>
      <c r="B35" s="44">
        <v>0.77700000000000002</v>
      </c>
      <c r="C35" s="44">
        <v>0.78</v>
      </c>
      <c r="D35" s="44">
        <v>0.78200000000000003</v>
      </c>
      <c r="E35" s="44">
        <v>0.78500000000000003</v>
      </c>
      <c r="F35" s="44">
        <v>0.78800000000000003</v>
      </c>
      <c r="G35" s="44">
        <v>0.79</v>
      </c>
      <c r="H35" s="44">
        <v>0.79300000000000004</v>
      </c>
      <c r="I35" s="44">
        <v>0.79600000000000004</v>
      </c>
      <c r="J35" s="44">
        <v>0.79800000000000004</v>
      </c>
      <c r="K35" s="44">
        <v>0.80100000000000005</v>
      </c>
      <c r="L35" s="44">
        <v>0.80400000000000005</v>
      </c>
      <c r="M35" s="44">
        <v>0.80600000000000005</v>
      </c>
    </row>
    <row r="36" spans="1:13" x14ac:dyDescent="0.25">
      <c r="A36" s="43">
        <v>59</v>
      </c>
      <c r="B36" s="44">
        <v>0.80900000000000005</v>
      </c>
      <c r="C36" s="44">
        <v>0.81100000000000005</v>
      </c>
      <c r="D36" s="44">
        <v>0.81299999999999994</v>
      </c>
      <c r="E36" s="44">
        <v>0.81599999999999995</v>
      </c>
      <c r="F36" s="44">
        <v>0.81799999999999995</v>
      </c>
      <c r="G36" s="44">
        <v>0.82</v>
      </c>
      <c r="H36" s="44">
        <v>0.82199999999999995</v>
      </c>
      <c r="I36" s="44">
        <v>0.82399999999999995</v>
      </c>
      <c r="J36" s="44">
        <v>0.82599999999999996</v>
      </c>
      <c r="K36" s="44">
        <v>0.82899999999999996</v>
      </c>
      <c r="L36" s="44">
        <v>0.83099999999999996</v>
      </c>
      <c r="M36" s="44">
        <v>0.83299999999999996</v>
      </c>
    </row>
    <row r="37" spans="1:13" x14ac:dyDescent="0.25">
      <c r="A37" s="43">
        <v>60</v>
      </c>
      <c r="B37" s="44">
        <v>0.83499999999999996</v>
      </c>
      <c r="C37" s="44">
        <v>0.83699999999999997</v>
      </c>
      <c r="D37" s="44">
        <v>0.84</v>
      </c>
      <c r="E37" s="44">
        <v>0.84199999999999997</v>
      </c>
      <c r="F37" s="44">
        <v>0.84399999999999997</v>
      </c>
      <c r="G37" s="44">
        <v>0.84699999999999998</v>
      </c>
      <c r="H37" s="44">
        <v>0.84899999999999998</v>
      </c>
      <c r="I37" s="44">
        <v>0.85099999999999998</v>
      </c>
      <c r="J37" s="44">
        <v>0.85399999999999998</v>
      </c>
      <c r="K37" s="44">
        <v>0.85599999999999998</v>
      </c>
      <c r="L37" s="44">
        <v>0.85799999999999998</v>
      </c>
      <c r="M37" s="44">
        <v>0.86099999999999999</v>
      </c>
    </row>
    <row r="38" spans="1:13" x14ac:dyDescent="0.25">
      <c r="A38" s="43">
        <v>61</v>
      </c>
      <c r="B38" s="44">
        <v>0.86299999999999999</v>
      </c>
      <c r="C38" s="44">
        <v>0.86599999999999999</v>
      </c>
      <c r="D38" s="44">
        <v>0.86799999999999999</v>
      </c>
      <c r="E38" s="44">
        <v>0.871</v>
      </c>
      <c r="F38" s="44">
        <v>0.873</v>
      </c>
      <c r="G38" s="44">
        <v>0.876</v>
      </c>
      <c r="H38" s="44">
        <v>0.879</v>
      </c>
      <c r="I38" s="44">
        <v>0.88100000000000001</v>
      </c>
      <c r="J38" s="44">
        <v>0.88400000000000001</v>
      </c>
      <c r="K38" s="44">
        <v>0.88600000000000001</v>
      </c>
      <c r="L38" s="44">
        <v>0.88900000000000001</v>
      </c>
      <c r="M38" s="44">
        <v>0.89100000000000001</v>
      </c>
    </row>
    <row r="39" spans="1:13" x14ac:dyDescent="0.25">
      <c r="A39" s="43">
        <v>62</v>
      </c>
      <c r="B39" s="44">
        <v>0.89400000000000002</v>
      </c>
      <c r="C39" s="44">
        <v>0.89700000000000002</v>
      </c>
      <c r="D39" s="44">
        <v>0.9</v>
      </c>
      <c r="E39" s="44">
        <v>0.90200000000000002</v>
      </c>
      <c r="F39" s="44">
        <v>0.90500000000000003</v>
      </c>
      <c r="G39" s="44">
        <v>0.90800000000000003</v>
      </c>
      <c r="H39" s="44">
        <v>0.91100000000000003</v>
      </c>
      <c r="I39" s="44">
        <v>0.91300000000000003</v>
      </c>
      <c r="J39" s="44">
        <v>0.91600000000000004</v>
      </c>
      <c r="K39" s="44">
        <v>0.91900000000000004</v>
      </c>
      <c r="L39" s="44">
        <v>0.92200000000000004</v>
      </c>
      <c r="M39" s="44">
        <v>0.92400000000000004</v>
      </c>
    </row>
    <row r="40" spans="1:13" x14ac:dyDescent="0.25">
      <c r="A40" s="43">
        <v>63</v>
      </c>
      <c r="B40" s="44">
        <v>0.92700000000000005</v>
      </c>
      <c r="C40" s="44">
        <v>0.93</v>
      </c>
      <c r="D40" s="44">
        <v>0.93300000000000005</v>
      </c>
      <c r="E40" s="44">
        <v>0.93600000000000005</v>
      </c>
      <c r="F40" s="44">
        <v>0.93899999999999995</v>
      </c>
      <c r="G40" s="44">
        <v>0.94199999999999995</v>
      </c>
      <c r="H40" s="44">
        <v>0.94599999999999995</v>
      </c>
      <c r="I40" s="44">
        <v>0.94899999999999995</v>
      </c>
      <c r="J40" s="44">
        <v>0.95199999999999996</v>
      </c>
      <c r="K40" s="44">
        <v>0.95499999999999996</v>
      </c>
      <c r="L40" s="44">
        <v>0.95799999999999996</v>
      </c>
      <c r="M40" s="44">
        <v>0.96099999999999997</v>
      </c>
    </row>
    <row r="41" spans="1:13" x14ac:dyDescent="0.25">
      <c r="A41" s="43">
        <v>64</v>
      </c>
      <c r="B41" s="44">
        <v>0.96399999999999997</v>
      </c>
      <c r="C41" s="44">
        <v>0.96699999999999997</v>
      </c>
      <c r="D41" s="44">
        <v>0.97</v>
      </c>
      <c r="E41" s="44">
        <v>0.97299999999999998</v>
      </c>
      <c r="F41" s="44">
        <v>0.97599999999999998</v>
      </c>
      <c r="G41" s="44">
        <v>0.97899999999999998</v>
      </c>
      <c r="H41" s="44">
        <v>0.98199999999999998</v>
      </c>
      <c r="I41" s="44">
        <v>0.98499999999999999</v>
      </c>
      <c r="J41" s="44">
        <v>0.98799999999999999</v>
      </c>
      <c r="K41" s="44">
        <v>0.99099999999999999</v>
      </c>
      <c r="L41" s="44">
        <v>0.99399999999999999</v>
      </c>
      <c r="M41" s="44">
        <v>0.997</v>
      </c>
    </row>
    <row r="42" spans="1:13" x14ac:dyDescent="0.25">
      <c r="A42" s="43">
        <v>65</v>
      </c>
      <c r="B42" s="44">
        <v>1</v>
      </c>
      <c r="C42" s="44"/>
      <c r="D42" s="44"/>
      <c r="E42" s="44"/>
      <c r="F42" s="44"/>
      <c r="G42" s="44"/>
      <c r="H42" s="44"/>
      <c r="I42" s="44"/>
      <c r="J42" s="44"/>
      <c r="K42" s="44"/>
      <c r="L42" s="44"/>
      <c r="M42" s="44"/>
    </row>
  </sheetData>
  <sheetProtection algorithmName="SHA-512" hashValue="93ao/g9HtsF9NU7GL1veRdyakc5E6EZKmBW3cL4LETEunj81Rj7GVaml1FiP9UdovB/sRcO38XuoKRdUrUsMvQ==" saltValue="/zYbXrb4AYSzr0Hx0RZqmw==" spinCount="100000" sheet="1" objects="1" scenarios="1"/>
  <conditionalFormatting sqref="A6:A21">
    <cfRule type="expression" dxfId="691" priority="1" stopIfTrue="1">
      <formula>MOD(ROW(),2)=0</formula>
    </cfRule>
    <cfRule type="expression" dxfId="690" priority="2" stopIfTrue="1">
      <formula>MOD(ROW(),2)&lt;&gt;0</formula>
    </cfRule>
  </conditionalFormatting>
  <conditionalFormatting sqref="B6:M21">
    <cfRule type="expression" dxfId="689" priority="3" stopIfTrue="1">
      <formula>MOD(ROW(),2)=0</formula>
    </cfRule>
    <cfRule type="expression" dxfId="688" priority="4" stopIfTrue="1">
      <formula>MOD(ROW(),2)&lt;&gt;0</formula>
    </cfRule>
  </conditionalFormatting>
  <conditionalFormatting sqref="A26:A42">
    <cfRule type="expression" dxfId="687" priority="5" stopIfTrue="1">
      <formula>MOD(ROW(),2)=0</formula>
    </cfRule>
    <cfRule type="expression" dxfId="686" priority="6" stopIfTrue="1">
      <formula>MOD(ROW(),2)&lt;&gt;0</formula>
    </cfRule>
  </conditionalFormatting>
  <conditionalFormatting sqref="B26:M42">
    <cfRule type="expression" dxfId="685" priority="7" stopIfTrue="1">
      <formula>MOD(ROW(),2)=0</formula>
    </cfRule>
    <cfRule type="expression" dxfId="684" priority="8" stopIfTrue="1">
      <formula>MOD(ROW(),2)&lt;&gt;0</formula>
    </cfRule>
  </conditionalFormatting>
  <pageMargins left="0.7" right="0.7" top="0.75" bottom="0.75" header="0.3" footer="0.3"/>
  <tableParts count="1">
    <tablePart r:id="rId1"/>
  </tablePart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3F3289-635C-4B2D-9BEC-00AD0D3D338A}">
  <sheetPr codeName="Sheet41"/>
  <dimension ref="A1:M37"/>
  <sheetViews>
    <sheetView showGridLines="0" workbookViewId="0">
      <selection activeCell="A6" sqref="A6"/>
    </sheetView>
  </sheetViews>
  <sheetFormatPr defaultRowHeight="12.5" x14ac:dyDescent="0.25"/>
  <cols>
    <col min="1" max="1" width="31.54296875" customWidth="1"/>
    <col min="2" max="13"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ERF - x-407</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173</v>
      </c>
      <c r="C8" s="49"/>
      <c r="D8" s="49"/>
      <c r="E8" s="49"/>
      <c r="F8" s="49"/>
      <c r="G8" s="49"/>
      <c r="H8" s="49"/>
      <c r="I8" s="49"/>
      <c r="J8" s="49"/>
      <c r="K8" s="49"/>
      <c r="L8" s="49"/>
      <c r="M8" s="49"/>
    </row>
    <row r="9" spans="1:13" x14ac:dyDescent="0.25">
      <c r="A9" s="40" t="s">
        <v>141</v>
      </c>
      <c r="B9" s="49" t="s">
        <v>251</v>
      </c>
      <c r="C9" s="49"/>
      <c r="D9" s="49"/>
      <c r="E9" s="49"/>
      <c r="F9" s="49"/>
      <c r="G9" s="49"/>
      <c r="H9" s="49"/>
      <c r="I9" s="49"/>
      <c r="J9" s="49"/>
      <c r="K9" s="49"/>
      <c r="L9" s="49"/>
      <c r="M9" s="49"/>
    </row>
    <row r="10" spans="1:13" x14ac:dyDescent="0.25">
      <c r="A10" s="40" t="s">
        <v>6</v>
      </c>
      <c r="B10" s="49" t="s">
        <v>278</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253</v>
      </c>
      <c r="C12" s="49"/>
      <c r="D12" s="49"/>
      <c r="E12" s="49"/>
      <c r="F12" s="49"/>
      <c r="G12" s="49"/>
      <c r="H12" s="49"/>
      <c r="I12" s="49"/>
      <c r="J12" s="49"/>
      <c r="K12" s="49"/>
      <c r="L12" s="49"/>
      <c r="M12" s="49"/>
    </row>
    <row r="13" spans="1:13" x14ac:dyDescent="0.25">
      <c r="A13" s="40" t="s">
        <v>494</v>
      </c>
      <c r="B13" s="49">
        <v>1</v>
      </c>
      <c r="C13" s="49"/>
      <c r="D13" s="49"/>
      <c r="E13" s="49"/>
      <c r="F13" s="49"/>
      <c r="G13" s="49"/>
      <c r="H13" s="49"/>
      <c r="I13" s="49"/>
      <c r="J13" s="49"/>
      <c r="K13" s="49"/>
      <c r="L13" s="49"/>
      <c r="M13" s="49"/>
    </row>
    <row r="14" spans="1:13" x14ac:dyDescent="0.25">
      <c r="A14" s="40" t="s">
        <v>145</v>
      </c>
      <c r="B14" s="49">
        <v>407</v>
      </c>
      <c r="C14" s="49"/>
      <c r="D14" s="49"/>
      <c r="E14" s="49"/>
      <c r="F14" s="49"/>
      <c r="G14" s="49"/>
      <c r="H14" s="49"/>
      <c r="I14" s="49"/>
      <c r="J14" s="49"/>
      <c r="K14" s="49"/>
      <c r="L14" s="49"/>
      <c r="M14" s="49"/>
    </row>
    <row r="15" spans="1:13" x14ac:dyDescent="0.25">
      <c r="A15" s="40" t="s">
        <v>495</v>
      </c>
      <c r="B15" s="49" t="s">
        <v>279</v>
      </c>
      <c r="C15" s="49"/>
      <c r="D15" s="49"/>
      <c r="E15" s="49"/>
      <c r="F15" s="49"/>
      <c r="G15" s="49"/>
      <c r="H15" s="49"/>
      <c r="I15" s="49"/>
      <c r="J15" s="49"/>
      <c r="K15" s="49"/>
      <c r="L15" s="49"/>
      <c r="M15" s="49"/>
    </row>
    <row r="16" spans="1:13" x14ac:dyDescent="0.25">
      <c r="A16" s="40" t="s">
        <v>147</v>
      </c>
      <c r="B16" s="49" t="s">
        <v>280</v>
      </c>
      <c r="C16" s="49"/>
      <c r="D16" s="49"/>
      <c r="E16" s="49"/>
      <c r="F16" s="49"/>
      <c r="G16" s="49"/>
      <c r="H16" s="49"/>
      <c r="I16" s="49"/>
      <c r="J16" s="49"/>
      <c r="K16" s="49"/>
      <c r="L16" s="49"/>
      <c r="M16" s="49"/>
    </row>
    <row r="17" spans="1:13" x14ac:dyDescent="0.25">
      <c r="A17" s="41" t="s">
        <v>496</v>
      </c>
      <c r="B17" s="49"/>
      <c r="C17" s="49"/>
      <c r="D17" s="49"/>
      <c r="E17" s="49"/>
      <c r="F17" s="49"/>
      <c r="G17" s="49"/>
      <c r="H17" s="49"/>
      <c r="I17" s="49"/>
      <c r="J17" s="49"/>
      <c r="K17" s="49"/>
      <c r="L17" s="49"/>
      <c r="M17" s="49"/>
    </row>
    <row r="18" spans="1:13" x14ac:dyDescent="0.25">
      <c r="A18" s="40" t="s">
        <v>149</v>
      </c>
      <c r="B18" s="50">
        <v>45107</v>
      </c>
      <c r="C18" s="50"/>
      <c r="D18" s="50"/>
      <c r="E18" s="50"/>
      <c r="F18" s="50"/>
      <c r="G18" s="50"/>
      <c r="H18" s="50"/>
      <c r="I18" s="50"/>
      <c r="J18" s="50"/>
      <c r="K18" s="50"/>
      <c r="L18" s="50"/>
      <c r="M18" s="50"/>
    </row>
    <row r="19" spans="1:13" x14ac:dyDescent="0.25">
      <c r="A19" s="40" t="s">
        <v>150</v>
      </c>
      <c r="B19" s="50">
        <v>45107</v>
      </c>
      <c r="C19" s="50"/>
      <c r="D19" s="50"/>
      <c r="E19" s="50"/>
      <c r="F19" s="50"/>
      <c r="G19" s="50"/>
      <c r="H19" s="50"/>
      <c r="I19" s="50"/>
      <c r="J19" s="50"/>
      <c r="K19" s="50"/>
      <c r="L19" s="50"/>
      <c r="M19" s="50"/>
    </row>
    <row r="20" spans="1:13" x14ac:dyDescent="0.25">
      <c r="A20" s="40" t="s">
        <v>151</v>
      </c>
      <c r="B20" s="49" t="s">
        <v>160</v>
      </c>
      <c r="C20" s="49"/>
      <c r="D20" s="49"/>
      <c r="E20" s="49"/>
      <c r="F20" s="49"/>
      <c r="G20" s="49"/>
      <c r="H20" s="49"/>
      <c r="I20" s="49"/>
      <c r="J20" s="49"/>
      <c r="K20" s="49"/>
      <c r="L20" s="49"/>
      <c r="M20" s="49"/>
    </row>
    <row r="21" spans="1:13" x14ac:dyDescent="0.25">
      <c r="A21" s="40" t="s">
        <v>497</v>
      </c>
      <c r="B21" s="49" t="s">
        <v>68</v>
      </c>
      <c r="C21" s="49"/>
      <c r="D21" s="49"/>
      <c r="E21" s="49"/>
      <c r="F21" s="49"/>
      <c r="G21" s="49"/>
      <c r="H21" s="49"/>
      <c r="I21" s="49"/>
      <c r="J21" s="49"/>
      <c r="K21" s="49"/>
      <c r="L21" s="49"/>
      <c r="M21" s="49"/>
    </row>
    <row r="23" spans="1:13" x14ac:dyDescent="0.25">
      <c r="A23" s="23" t="str">
        <f>HYPERLINK("#'Factor List'!A1", "Back to Factor List")</f>
        <v>Back to Factor List</v>
      </c>
      <c r="B23" s="23" t="str">
        <f>HYPERLINK("#'Assumptions'!A1", "Assumptions")</f>
        <v>Assumptions</v>
      </c>
    </row>
    <row r="26" spans="1:13" s="59" customFormat="1" ht="13" x14ac:dyDescent="0.25">
      <c r="A26" s="58" t="s">
        <v>546</v>
      </c>
      <c r="B26" s="58">
        <v>0</v>
      </c>
      <c r="C26" s="58">
        <v>1</v>
      </c>
      <c r="D26" s="58">
        <v>2</v>
      </c>
      <c r="E26" s="58">
        <v>3</v>
      </c>
      <c r="F26" s="58">
        <v>4</v>
      </c>
      <c r="G26" s="58">
        <v>5</v>
      </c>
      <c r="H26" s="58">
        <v>6</v>
      </c>
      <c r="I26" s="58">
        <v>7</v>
      </c>
      <c r="J26" s="58">
        <v>8</v>
      </c>
      <c r="K26" s="58">
        <v>9</v>
      </c>
      <c r="L26" s="58">
        <v>10</v>
      </c>
      <c r="M26" s="58">
        <v>11</v>
      </c>
    </row>
    <row r="27" spans="1:13" x14ac:dyDescent="0.25">
      <c r="A27" s="43">
        <v>50</v>
      </c>
      <c r="B27" s="44">
        <v>0.84499999999999997</v>
      </c>
      <c r="C27" s="44">
        <v>0.84599999999999997</v>
      </c>
      <c r="D27" s="44">
        <v>0.84699999999999998</v>
      </c>
      <c r="E27" s="44">
        <v>0.84899999999999998</v>
      </c>
      <c r="F27" s="44">
        <v>0.85</v>
      </c>
      <c r="G27" s="44">
        <v>0.85099999999999998</v>
      </c>
      <c r="H27" s="44">
        <v>0.85199999999999998</v>
      </c>
      <c r="I27" s="44">
        <v>0.85299999999999998</v>
      </c>
      <c r="J27" s="44">
        <v>0.85399999999999998</v>
      </c>
      <c r="K27" s="44">
        <v>0.85599999999999998</v>
      </c>
      <c r="L27" s="44">
        <v>0.85699999999999998</v>
      </c>
      <c r="M27" s="44">
        <v>0.85799999999999998</v>
      </c>
    </row>
    <row r="28" spans="1:13" x14ac:dyDescent="0.25">
      <c r="A28" s="43">
        <v>51</v>
      </c>
      <c r="B28" s="44">
        <v>0.85899999999999999</v>
      </c>
      <c r="C28" s="44">
        <v>0.86</v>
      </c>
      <c r="D28" s="44">
        <v>0.86199999999999999</v>
      </c>
      <c r="E28" s="44">
        <v>0.86299999999999999</v>
      </c>
      <c r="F28" s="44">
        <v>0.86399999999999999</v>
      </c>
      <c r="G28" s="44">
        <v>0.86499999999999999</v>
      </c>
      <c r="H28" s="44">
        <v>0.86699999999999999</v>
      </c>
      <c r="I28" s="44">
        <v>0.86799999999999999</v>
      </c>
      <c r="J28" s="44">
        <v>0.86899999999999999</v>
      </c>
      <c r="K28" s="44">
        <v>0.87</v>
      </c>
      <c r="L28" s="44">
        <v>0.872</v>
      </c>
      <c r="M28" s="44">
        <v>0.873</v>
      </c>
    </row>
    <row r="29" spans="1:13" x14ac:dyDescent="0.25">
      <c r="A29" s="43">
        <v>52</v>
      </c>
      <c r="B29" s="44">
        <v>0.874</v>
      </c>
      <c r="C29" s="44">
        <v>0.875</v>
      </c>
      <c r="D29" s="44">
        <v>0.877</v>
      </c>
      <c r="E29" s="44">
        <v>0.878</v>
      </c>
      <c r="F29" s="44">
        <v>0.879</v>
      </c>
      <c r="G29" s="44">
        <v>0.88</v>
      </c>
      <c r="H29" s="44">
        <v>0.88200000000000001</v>
      </c>
      <c r="I29" s="44">
        <v>0.88300000000000001</v>
      </c>
      <c r="J29" s="44">
        <v>0.88400000000000001</v>
      </c>
      <c r="K29" s="44">
        <v>0.88500000000000001</v>
      </c>
      <c r="L29" s="44">
        <v>0.88700000000000001</v>
      </c>
      <c r="M29" s="44">
        <v>0.88800000000000001</v>
      </c>
    </row>
    <row r="30" spans="1:13" x14ac:dyDescent="0.25">
      <c r="A30" s="43">
        <v>53</v>
      </c>
      <c r="B30" s="44">
        <v>0.88900000000000001</v>
      </c>
      <c r="C30" s="44">
        <v>0.89</v>
      </c>
      <c r="D30" s="44">
        <v>0.89200000000000002</v>
      </c>
      <c r="E30" s="44">
        <v>0.89300000000000002</v>
      </c>
      <c r="F30" s="44">
        <v>0.89400000000000002</v>
      </c>
      <c r="G30" s="44">
        <v>0.89500000000000002</v>
      </c>
      <c r="H30" s="44">
        <v>0.89700000000000002</v>
      </c>
      <c r="I30" s="44">
        <v>0.89800000000000002</v>
      </c>
      <c r="J30" s="44">
        <v>0.89900000000000002</v>
      </c>
      <c r="K30" s="44">
        <v>0.9</v>
      </c>
      <c r="L30" s="44">
        <v>0.90200000000000002</v>
      </c>
      <c r="M30" s="44">
        <v>0.90300000000000002</v>
      </c>
    </row>
    <row r="31" spans="1:13" x14ac:dyDescent="0.25">
      <c r="A31" s="43">
        <v>54</v>
      </c>
      <c r="B31" s="44">
        <v>0.90400000000000003</v>
      </c>
      <c r="C31" s="44">
        <v>0.90500000000000003</v>
      </c>
      <c r="D31" s="44">
        <v>0.90700000000000003</v>
      </c>
      <c r="E31" s="44">
        <v>0.90800000000000003</v>
      </c>
      <c r="F31" s="44">
        <v>0.90900000000000003</v>
      </c>
      <c r="G31" s="44">
        <v>0.91</v>
      </c>
      <c r="H31" s="44">
        <v>0.91200000000000003</v>
      </c>
      <c r="I31" s="44">
        <v>0.91300000000000003</v>
      </c>
      <c r="J31" s="44">
        <v>0.91400000000000003</v>
      </c>
      <c r="K31" s="44">
        <v>0.91500000000000004</v>
      </c>
      <c r="L31" s="44">
        <v>0.91700000000000004</v>
      </c>
      <c r="M31" s="44">
        <v>0.91800000000000004</v>
      </c>
    </row>
    <row r="32" spans="1:13" x14ac:dyDescent="0.25">
      <c r="A32" s="43">
        <v>55</v>
      </c>
      <c r="B32" s="44">
        <v>0.91900000000000004</v>
      </c>
      <c r="C32" s="44">
        <v>0.92</v>
      </c>
      <c r="D32" s="44">
        <v>0.92200000000000004</v>
      </c>
      <c r="E32" s="44">
        <v>0.92300000000000004</v>
      </c>
      <c r="F32" s="44">
        <v>0.92400000000000004</v>
      </c>
      <c r="G32" s="44">
        <v>0.92600000000000005</v>
      </c>
      <c r="H32" s="44">
        <v>0.92700000000000005</v>
      </c>
      <c r="I32" s="44">
        <v>0.92800000000000005</v>
      </c>
      <c r="J32" s="44">
        <v>0.93</v>
      </c>
      <c r="K32" s="44">
        <v>0.93100000000000005</v>
      </c>
      <c r="L32" s="44">
        <v>0.93200000000000005</v>
      </c>
      <c r="M32" s="44">
        <v>0.93400000000000005</v>
      </c>
    </row>
    <row r="33" spans="1:13" x14ac:dyDescent="0.25">
      <c r="A33" s="43">
        <v>56</v>
      </c>
      <c r="B33" s="44">
        <v>0.93500000000000005</v>
      </c>
      <c r="C33" s="44">
        <v>0.93600000000000005</v>
      </c>
      <c r="D33" s="44">
        <v>0.93799999999999994</v>
      </c>
      <c r="E33" s="44">
        <v>0.93899999999999995</v>
      </c>
      <c r="F33" s="44">
        <v>0.94</v>
      </c>
      <c r="G33" s="44">
        <v>0.94199999999999995</v>
      </c>
      <c r="H33" s="44">
        <v>0.94299999999999995</v>
      </c>
      <c r="I33" s="44">
        <v>0.94399999999999995</v>
      </c>
      <c r="J33" s="44">
        <v>0.94599999999999995</v>
      </c>
      <c r="K33" s="44">
        <v>0.94699999999999995</v>
      </c>
      <c r="L33" s="44">
        <v>0.94799999999999995</v>
      </c>
      <c r="M33" s="44">
        <v>0.95</v>
      </c>
    </row>
    <row r="34" spans="1:13" x14ac:dyDescent="0.25">
      <c r="A34" s="43">
        <v>57</v>
      </c>
      <c r="B34" s="44">
        <v>0.95099999999999996</v>
      </c>
      <c r="C34" s="44">
        <v>0.95199999999999996</v>
      </c>
      <c r="D34" s="44">
        <v>0.95399999999999996</v>
      </c>
      <c r="E34" s="44">
        <v>0.95499999999999996</v>
      </c>
      <c r="F34" s="44">
        <v>0.95599999999999996</v>
      </c>
      <c r="G34" s="44">
        <v>0.95799999999999996</v>
      </c>
      <c r="H34" s="44">
        <v>0.95899999999999996</v>
      </c>
      <c r="I34" s="44">
        <v>0.96</v>
      </c>
      <c r="J34" s="44">
        <v>0.96199999999999997</v>
      </c>
      <c r="K34" s="44">
        <v>0.96299999999999997</v>
      </c>
      <c r="L34" s="44">
        <v>0.96399999999999997</v>
      </c>
      <c r="M34" s="44">
        <v>0.96599999999999997</v>
      </c>
    </row>
    <row r="35" spans="1:13" x14ac:dyDescent="0.25">
      <c r="A35" s="43">
        <v>58</v>
      </c>
      <c r="B35" s="44">
        <v>0.96699999999999997</v>
      </c>
      <c r="C35" s="44">
        <v>0.96799999999999997</v>
      </c>
      <c r="D35" s="44">
        <v>0.97</v>
      </c>
      <c r="E35" s="44">
        <v>0.97099999999999997</v>
      </c>
      <c r="F35" s="44">
        <v>0.97199999999999998</v>
      </c>
      <c r="G35" s="44">
        <v>0.97399999999999998</v>
      </c>
      <c r="H35" s="44">
        <v>0.97499999999999998</v>
      </c>
      <c r="I35" s="44">
        <v>0.97599999999999998</v>
      </c>
      <c r="J35" s="44">
        <v>0.97799999999999998</v>
      </c>
      <c r="K35" s="44">
        <v>0.97899999999999998</v>
      </c>
      <c r="L35" s="44">
        <v>0.98</v>
      </c>
      <c r="M35" s="44">
        <v>0.98199999999999998</v>
      </c>
    </row>
    <row r="36" spans="1:13" x14ac:dyDescent="0.25">
      <c r="A36" s="43">
        <v>59</v>
      </c>
      <c r="B36" s="44">
        <v>0.98299999999999998</v>
      </c>
      <c r="C36" s="44">
        <v>0.98399999999999999</v>
      </c>
      <c r="D36" s="44">
        <v>0.98599999999999999</v>
      </c>
      <c r="E36" s="44">
        <v>0.98699999999999999</v>
      </c>
      <c r="F36" s="44">
        <v>0.98899999999999999</v>
      </c>
      <c r="G36" s="44">
        <v>0.99</v>
      </c>
      <c r="H36" s="44">
        <v>0.99199999999999999</v>
      </c>
      <c r="I36" s="44">
        <v>0.99299999999999999</v>
      </c>
      <c r="J36" s="44">
        <v>0.99399999999999999</v>
      </c>
      <c r="K36" s="44">
        <v>0.996</v>
      </c>
      <c r="L36" s="44">
        <v>0.997</v>
      </c>
      <c r="M36" s="44">
        <v>0.999</v>
      </c>
    </row>
    <row r="37" spans="1:13" x14ac:dyDescent="0.25">
      <c r="A37" s="43">
        <v>60</v>
      </c>
      <c r="B37" s="44">
        <v>1</v>
      </c>
      <c r="C37" s="44"/>
      <c r="D37" s="44"/>
      <c r="E37" s="44"/>
      <c r="F37" s="44"/>
      <c r="G37" s="44"/>
      <c r="H37" s="44"/>
      <c r="I37" s="44"/>
      <c r="J37" s="44"/>
      <c r="K37" s="44"/>
      <c r="L37" s="44"/>
      <c r="M37" s="44"/>
    </row>
  </sheetData>
  <sheetProtection algorithmName="SHA-512" hashValue="cZlPxipUncRKq+wacjCfbGbHObUnVXUq07GoZTbzwEDBLzjCk+QkBJg4rzZEUBGKg+Yqr8xD7GbasrLzKiyD+Q==" saltValue="REnSD8Wyl/gr0nxEeRZ40w==" spinCount="100000" sheet="1" objects="1" scenarios="1"/>
  <conditionalFormatting sqref="A6:A21">
    <cfRule type="expression" dxfId="681" priority="1" stopIfTrue="1">
      <formula>MOD(ROW(),2)=0</formula>
    </cfRule>
    <cfRule type="expression" dxfId="680" priority="2" stopIfTrue="1">
      <formula>MOD(ROW(),2)&lt;&gt;0</formula>
    </cfRule>
  </conditionalFormatting>
  <conditionalFormatting sqref="B6:M21">
    <cfRule type="expression" dxfId="679" priority="3" stopIfTrue="1">
      <formula>MOD(ROW(),2)=0</formula>
    </cfRule>
    <cfRule type="expression" dxfId="678" priority="4" stopIfTrue="1">
      <formula>MOD(ROW(),2)&lt;&gt;0</formula>
    </cfRule>
  </conditionalFormatting>
  <conditionalFormatting sqref="A26:A37">
    <cfRule type="expression" dxfId="677" priority="5" stopIfTrue="1">
      <formula>MOD(ROW(),2)=0</formula>
    </cfRule>
    <cfRule type="expression" dxfId="676" priority="6" stopIfTrue="1">
      <formula>MOD(ROW(),2)&lt;&gt;0</formula>
    </cfRule>
  </conditionalFormatting>
  <conditionalFormatting sqref="B26:M37">
    <cfRule type="expression" dxfId="675" priority="7" stopIfTrue="1">
      <formula>MOD(ROW(),2)=0</formula>
    </cfRule>
    <cfRule type="expression" dxfId="674" priority="8" stopIfTrue="1">
      <formula>MOD(ROW(),2)&lt;&gt;0</formula>
    </cfRule>
  </conditionalFormatting>
  <pageMargins left="0.7" right="0.7" top="0.75" bottom="0.75" header="0.3" footer="0.3"/>
  <tableParts count="1">
    <tablePart r:id="rId1"/>
  </tablePart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239867-F81A-4113-94A2-80465DC3FDBE}">
  <sheetPr codeName="Sheet42"/>
  <dimension ref="A1:M42"/>
  <sheetViews>
    <sheetView showGridLines="0" workbookViewId="0">
      <selection activeCell="A6" sqref="A6"/>
    </sheetView>
  </sheetViews>
  <sheetFormatPr defaultRowHeight="12.5" x14ac:dyDescent="0.25"/>
  <cols>
    <col min="1" max="1" width="31.54296875" customWidth="1"/>
    <col min="2" max="13"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ERF - x-408</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173</v>
      </c>
      <c r="C8" s="49"/>
      <c r="D8" s="49"/>
      <c r="E8" s="49"/>
      <c r="F8" s="49"/>
      <c r="G8" s="49"/>
      <c r="H8" s="49"/>
      <c r="I8" s="49"/>
      <c r="J8" s="49"/>
      <c r="K8" s="49"/>
      <c r="L8" s="49"/>
      <c r="M8" s="49"/>
    </row>
    <row r="9" spans="1:13" x14ac:dyDescent="0.25">
      <c r="A9" s="40" t="s">
        <v>141</v>
      </c>
      <c r="B9" s="49" t="s">
        <v>251</v>
      </c>
      <c r="C9" s="49"/>
      <c r="D9" s="49"/>
      <c r="E9" s="49"/>
      <c r="F9" s="49"/>
      <c r="G9" s="49"/>
      <c r="H9" s="49"/>
      <c r="I9" s="49"/>
      <c r="J9" s="49"/>
      <c r="K9" s="49"/>
      <c r="L9" s="49"/>
      <c r="M9" s="49"/>
    </row>
    <row r="10" spans="1:13" x14ac:dyDescent="0.25">
      <c r="A10" s="40" t="s">
        <v>6</v>
      </c>
      <c r="B10" s="49" t="s">
        <v>281</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253</v>
      </c>
      <c r="C12" s="49"/>
      <c r="D12" s="49"/>
      <c r="E12" s="49"/>
      <c r="F12" s="49"/>
      <c r="G12" s="49"/>
      <c r="H12" s="49"/>
      <c r="I12" s="49"/>
      <c r="J12" s="49"/>
      <c r="K12" s="49"/>
      <c r="L12" s="49"/>
      <c r="M12" s="49"/>
    </row>
    <row r="13" spans="1:13" x14ac:dyDescent="0.25">
      <c r="A13" s="40" t="s">
        <v>494</v>
      </c>
      <c r="B13" s="49">
        <v>1</v>
      </c>
      <c r="C13" s="49"/>
      <c r="D13" s="49"/>
      <c r="E13" s="49"/>
      <c r="F13" s="49"/>
      <c r="G13" s="49"/>
      <c r="H13" s="49"/>
      <c r="I13" s="49"/>
      <c r="J13" s="49"/>
      <c r="K13" s="49"/>
      <c r="L13" s="49"/>
      <c r="M13" s="49"/>
    </row>
    <row r="14" spans="1:13" x14ac:dyDescent="0.25">
      <c r="A14" s="40" t="s">
        <v>145</v>
      </c>
      <c r="B14" s="49">
        <v>408</v>
      </c>
      <c r="C14" s="49"/>
      <c r="D14" s="49"/>
      <c r="E14" s="49"/>
      <c r="F14" s="49"/>
      <c r="G14" s="49"/>
      <c r="H14" s="49"/>
      <c r="I14" s="49"/>
      <c r="J14" s="49"/>
      <c r="K14" s="49"/>
      <c r="L14" s="49"/>
      <c r="M14" s="49"/>
    </row>
    <row r="15" spans="1:13" x14ac:dyDescent="0.25">
      <c r="A15" s="40" t="s">
        <v>495</v>
      </c>
      <c r="B15" s="49" t="s">
        <v>282</v>
      </c>
      <c r="C15" s="49"/>
      <c r="D15" s="49"/>
      <c r="E15" s="49"/>
      <c r="F15" s="49"/>
      <c r="G15" s="49"/>
      <c r="H15" s="49"/>
      <c r="I15" s="49"/>
      <c r="J15" s="49"/>
      <c r="K15" s="49"/>
      <c r="L15" s="49"/>
      <c r="M15" s="49"/>
    </row>
    <row r="16" spans="1:13" x14ac:dyDescent="0.25">
      <c r="A16" s="40" t="s">
        <v>147</v>
      </c>
      <c r="B16" s="49" t="s">
        <v>283</v>
      </c>
      <c r="C16" s="49"/>
      <c r="D16" s="49"/>
      <c r="E16" s="49"/>
      <c r="F16" s="49"/>
      <c r="G16" s="49"/>
      <c r="H16" s="49"/>
      <c r="I16" s="49"/>
      <c r="J16" s="49"/>
      <c r="K16" s="49"/>
      <c r="L16" s="49"/>
      <c r="M16" s="49"/>
    </row>
    <row r="17" spans="1:13" x14ac:dyDescent="0.25">
      <c r="A17" s="41" t="s">
        <v>496</v>
      </c>
      <c r="B17" s="49"/>
      <c r="C17" s="49"/>
      <c r="D17" s="49"/>
      <c r="E17" s="49"/>
      <c r="F17" s="49"/>
      <c r="G17" s="49"/>
      <c r="H17" s="49"/>
      <c r="I17" s="49"/>
      <c r="J17" s="49"/>
      <c r="K17" s="49"/>
      <c r="L17" s="49"/>
      <c r="M17" s="49"/>
    </row>
    <row r="18" spans="1:13" x14ac:dyDescent="0.25">
      <c r="A18" s="40" t="s">
        <v>149</v>
      </c>
      <c r="B18" s="50">
        <v>45107</v>
      </c>
      <c r="C18" s="50"/>
      <c r="D18" s="50"/>
      <c r="E18" s="50"/>
      <c r="F18" s="50"/>
      <c r="G18" s="50"/>
      <c r="H18" s="50"/>
      <c r="I18" s="50"/>
      <c r="J18" s="50"/>
      <c r="K18" s="50"/>
      <c r="L18" s="50"/>
      <c r="M18" s="50"/>
    </row>
    <row r="19" spans="1:13" x14ac:dyDescent="0.25">
      <c r="A19" s="40" t="s">
        <v>150</v>
      </c>
      <c r="B19" s="50">
        <v>45107</v>
      </c>
      <c r="C19" s="50"/>
      <c r="D19" s="50"/>
      <c r="E19" s="50"/>
      <c r="F19" s="50"/>
      <c r="G19" s="50"/>
      <c r="H19" s="50"/>
      <c r="I19" s="50"/>
      <c r="J19" s="50"/>
      <c r="K19" s="50"/>
      <c r="L19" s="50"/>
      <c r="M19" s="50"/>
    </row>
    <row r="20" spans="1:13" x14ac:dyDescent="0.25">
      <c r="A20" s="40" t="s">
        <v>151</v>
      </c>
      <c r="B20" s="49" t="s">
        <v>160</v>
      </c>
      <c r="C20" s="49"/>
      <c r="D20" s="49"/>
      <c r="E20" s="49"/>
      <c r="F20" s="49"/>
      <c r="G20" s="49"/>
      <c r="H20" s="49"/>
      <c r="I20" s="49"/>
      <c r="J20" s="49"/>
      <c r="K20" s="49"/>
      <c r="L20" s="49"/>
      <c r="M20" s="49"/>
    </row>
    <row r="21" spans="1:13" x14ac:dyDescent="0.25">
      <c r="A21" s="40" t="s">
        <v>497</v>
      </c>
      <c r="B21" s="49" t="s">
        <v>68</v>
      </c>
      <c r="C21" s="49"/>
      <c r="D21" s="49"/>
      <c r="E21" s="49"/>
      <c r="F21" s="49"/>
      <c r="G21" s="49"/>
      <c r="H21" s="49"/>
      <c r="I21" s="49"/>
      <c r="J21" s="49"/>
      <c r="K21" s="49"/>
      <c r="L21" s="49"/>
      <c r="M21" s="49"/>
    </row>
    <row r="23" spans="1:13" x14ac:dyDescent="0.25">
      <c r="A23" s="23" t="str">
        <f>HYPERLINK("#'Factor List'!A1", "Back to Factor List")</f>
        <v>Back to Factor List</v>
      </c>
      <c r="B23" s="23" t="str">
        <f>HYPERLINK("#'Assumptions'!A1", "Assumptions")</f>
        <v>Assumptions</v>
      </c>
    </row>
    <row r="26" spans="1:13" s="59" customFormat="1" ht="13" x14ac:dyDescent="0.25">
      <c r="A26" s="58" t="s">
        <v>546</v>
      </c>
      <c r="B26" s="58">
        <v>0</v>
      </c>
      <c r="C26" s="58">
        <v>1</v>
      </c>
      <c r="D26" s="58">
        <v>2</v>
      </c>
      <c r="E26" s="58">
        <v>3</v>
      </c>
      <c r="F26" s="58">
        <v>4</v>
      </c>
      <c r="G26" s="58">
        <v>5</v>
      </c>
      <c r="H26" s="58">
        <v>6</v>
      </c>
      <c r="I26" s="58">
        <v>7</v>
      </c>
      <c r="J26" s="58">
        <v>8</v>
      </c>
      <c r="K26" s="58">
        <v>9</v>
      </c>
      <c r="L26" s="58">
        <v>10</v>
      </c>
      <c r="M26" s="58">
        <v>11</v>
      </c>
    </row>
    <row r="27" spans="1:13" x14ac:dyDescent="0.25">
      <c r="A27" s="43">
        <v>50</v>
      </c>
      <c r="B27" s="44">
        <v>0.77700000000000002</v>
      </c>
      <c r="C27" s="44">
        <v>0.77800000000000002</v>
      </c>
      <c r="D27" s="44">
        <v>0.77900000000000003</v>
      </c>
      <c r="E27" s="44">
        <v>0.78</v>
      </c>
      <c r="F27" s="44">
        <v>0.78100000000000003</v>
      </c>
      <c r="G27" s="44">
        <v>0.78200000000000003</v>
      </c>
      <c r="H27" s="44">
        <v>0.78400000000000003</v>
      </c>
      <c r="I27" s="44">
        <v>0.78500000000000003</v>
      </c>
      <c r="J27" s="44">
        <v>0.78600000000000003</v>
      </c>
      <c r="K27" s="44">
        <v>0.78700000000000003</v>
      </c>
      <c r="L27" s="44">
        <v>0.78800000000000003</v>
      </c>
      <c r="M27" s="44">
        <v>0.78900000000000003</v>
      </c>
    </row>
    <row r="28" spans="1:13" x14ac:dyDescent="0.25">
      <c r="A28" s="43">
        <v>51</v>
      </c>
      <c r="B28" s="44">
        <v>0.79</v>
      </c>
      <c r="C28" s="44">
        <v>0.79100000000000004</v>
      </c>
      <c r="D28" s="44">
        <v>0.79200000000000004</v>
      </c>
      <c r="E28" s="44">
        <v>0.79300000000000004</v>
      </c>
      <c r="F28" s="44">
        <v>0.79400000000000004</v>
      </c>
      <c r="G28" s="44">
        <v>0.79500000000000004</v>
      </c>
      <c r="H28" s="44">
        <v>0.79700000000000004</v>
      </c>
      <c r="I28" s="44">
        <v>0.79800000000000004</v>
      </c>
      <c r="J28" s="44">
        <v>0.79900000000000004</v>
      </c>
      <c r="K28" s="44">
        <v>0.8</v>
      </c>
      <c r="L28" s="44">
        <v>0.80100000000000005</v>
      </c>
      <c r="M28" s="44">
        <v>0.80200000000000005</v>
      </c>
    </row>
    <row r="29" spans="1:13" x14ac:dyDescent="0.25">
      <c r="A29" s="43">
        <v>52</v>
      </c>
      <c r="B29" s="44">
        <v>0.80300000000000005</v>
      </c>
      <c r="C29" s="44">
        <v>0.80400000000000005</v>
      </c>
      <c r="D29" s="44">
        <v>0.80500000000000005</v>
      </c>
      <c r="E29" s="44">
        <v>0.80700000000000005</v>
      </c>
      <c r="F29" s="44">
        <v>0.80800000000000005</v>
      </c>
      <c r="G29" s="44">
        <v>0.80900000000000005</v>
      </c>
      <c r="H29" s="44">
        <v>0.81</v>
      </c>
      <c r="I29" s="44">
        <v>0.81100000000000005</v>
      </c>
      <c r="J29" s="44">
        <v>0.81200000000000006</v>
      </c>
      <c r="K29" s="44">
        <v>0.81399999999999995</v>
      </c>
      <c r="L29" s="44">
        <v>0.81499999999999995</v>
      </c>
      <c r="M29" s="44">
        <v>0.81599999999999995</v>
      </c>
    </row>
    <row r="30" spans="1:13" x14ac:dyDescent="0.25">
      <c r="A30" s="43">
        <v>53</v>
      </c>
      <c r="B30" s="44">
        <v>0.81699999999999995</v>
      </c>
      <c r="C30" s="44">
        <v>0.81799999999999995</v>
      </c>
      <c r="D30" s="44">
        <v>0.81899999999999995</v>
      </c>
      <c r="E30" s="44">
        <v>0.82099999999999995</v>
      </c>
      <c r="F30" s="44">
        <v>0.82199999999999995</v>
      </c>
      <c r="G30" s="44">
        <v>0.82299999999999995</v>
      </c>
      <c r="H30" s="44">
        <v>0.82399999999999995</v>
      </c>
      <c r="I30" s="44">
        <v>0.82499999999999996</v>
      </c>
      <c r="J30" s="44">
        <v>0.82599999999999996</v>
      </c>
      <c r="K30" s="44">
        <v>0.82799999999999996</v>
      </c>
      <c r="L30" s="44">
        <v>0.82899999999999996</v>
      </c>
      <c r="M30" s="44">
        <v>0.83</v>
      </c>
    </row>
    <row r="31" spans="1:13" x14ac:dyDescent="0.25">
      <c r="A31" s="43">
        <v>54</v>
      </c>
      <c r="B31" s="44">
        <v>0.83099999999999996</v>
      </c>
      <c r="C31" s="44">
        <v>0.83199999999999996</v>
      </c>
      <c r="D31" s="44">
        <v>0.83299999999999996</v>
      </c>
      <c r="E31" s="44">
        <v>0.83499999999999996</v>
      </c>
      <c r="F31" s="44">
        <v>0.83599999999999997</v>
      </c>
      <c r="G31" s="44">
        <v>0.83699999999999997</v>
      </c>
      <c r="H31" s="44">
        <v>0.83799999999999997</v>
      </c>
      <c r="I31" s="44">
        <v>0.83899999999999997</v>
      </c>
      <c r="J31" s="44">
        <v>0.84</v>
      </c>
      <c r="K31" s="44">
        <v>0.84199999999999997</v>
      </c>
      <c r="L31" s="44">
        <v>0.84299999999999997</v>
      </c>
      <c r="M31" s="44">
        <v>0.84399999999999997</v>
      </c>
    </row>
    <row r="32" spans="1:13" x14ac:dyDescent="0.25">
      <c r="A32" s="43">
        <v>55</v>
      </c>
      <c r="B32" s="44">
        <v>0.84499999999999997</v>
      </c>
      <c r="C32" s="44">
        <v>0.84599999999999997</v>
      </c>
      <c r="D32" s="44">
        <v>0.84699999999999998</v>
      </c>
      <c r="E32" s="44">
        <v>0.84899999999999998</v>
      </c>
      <c r="F32" s="44">
        <v>0.85</v>
      </c>
      <c r="G32" s="44">
        <v>0.85099999999999998</v>
      </c>
      <c r="H32" s="44">
        <v>0.85199999999999998</v>
      </c>
      <c r="I32" s="44">
        <v>0.85299999999999998</v>
      </c>
      <c r="J32" s="44">
        <v>0.85399999999999998</v>
      </c>
      <c r="K32" s="44">
        <v>0.85599999999999998</v>
      </c>
      <c r="L32" s="44">
        <v>0.85699999999999998</v>
      </c>
      <c r="M32" s="44">
        <v>0.85799999999999998</v>
      </c>
    </row>
    <row r="33" spans="1:13" x14ac:dyDescent="0.25">
      <c r="A33" s="43">
        <v>56</v>
      </c>
      <c r="B33" s="44">
        <v>0.85899999999999999</v>
      </c>
      <c r="C33" s="44">
        <v>0.86</v>
      </c>
      <c r="D33" s="44">
        <v>0.86199999999999999</v>
      </c>
      <c r="E33" s="44">
        <v>0.86299999999999999</v>
      </c>
      <c r="F33" s="44">
        <v>0.86399999999999999</v>
      </c>
      <c r="G33" s="44">
        <v>0.86499999999999999</v>
      </c>
      <c r="H33" s="44">
        <v>0.86699999999999999</v>
      </c>
      <c r="I33" s="44">
        <v>0.86799999999999999</v>
      </c>
      <c r="J33" s="44">
        <v>0.86899999999999999</v>
      </c>
      <c r="K33" s="44">
        <v>0.87</v>
      </c>
      <c r="L33" s="44">
        <v>0.872</v>
      </c>
      <c r="M33" s="44">
        <v>0.873</v>
      </c>
    </row>
    <row r="34" spans="1:13" x14ac:dyDescent="0.25">
      <c r="A34" s="43">
        <v>57</v>
      </c>
      <c r="B34" s="44">
        <v>0.874</v>
      </c>
      <c r="C34" s="44">
        <v>0.875</v>
      </c>
      <c r="D34" s="44">
        <v>0.877</v>
      </c>
      <c r="E34" s="44">
        <v>0.878</v>
      </c>
      <c r="F34" s="44">
        <v>0.879</v>
      </c>
      <c r="G34" s="44">
        <v>0.88</v>
      </c>
      <c r="H34" s="44">
        <v>0.88200000000000001</v>
      </c>
      <c r="I34" s="44">
        <v>0.88300000000000001</v>
      </c>
      <c r="J34" s="44">
        <v>0.88400000000000001</v>
      </c>
      <c r="K34" s="44">
        <v>0.88500000000000001</v>
      </c>
      <c r="L34" s="44">
        <v>0.88700000000000001</v>
      </c>
      <c r="M34" s="44">
        <v>0.88800000000000001</v>
      </c>
    </row>
    <row r="35" spans="1:13" x14ac:dyDescent="0.25">
      <c r="A35" s="43">
        <v>58</v>
      </c>
      <c r="B35" s="44">
        <v>0.88900000000000001</v>
      </c>
      <c r="C35" s="44">
        <v>0.89</v>
      </c>
      <c r="D35" s="44">
        <v>0.89200000000000002</v>
      </c>
      <c r="E35" s="44">
        <v>0.89300000000000002</v>
      </c>
      <c r="F35" s="44">
        <v>0.89400000000000002</v>
      </c>
      <c r="G35" s="44">
        <v>0.89500000000000002</v>
      </c>
      <c r="H35" s="44">
        <v>0.89700000000000002</v>
      </c>
      <c r="I35" s="44">
        <v>0.89800000000000002</v>
      </c>
      <c r="J35" s="44">
        <v>0.89900000000000002</v>
      </c>
      <c r="K35" s="44">
        <v>0.9</v>
      </c>
      <c r="L35" s="44">
        <v>0.90200000000000002</v>
      </c>
      <c r="M35" s="44">
        <v>0.90300000000000002</v>
      </c>
    </row>
    <row r="36" spans="1:13" x14ac:dyDescent="0.25">
      <c r="A36" s="43">
        <v>59</v>
      </c>
      <c r="B36" s="44">
        <v>0.90400000000000003</v>
      </c>
      <c r="C36" s="44">
        <v>0.90500000000000003</v>
      </c>
      <c r="D36" s="44">
        <v>0.90700000000000003</v>
      </c>
      <c r="E36" s="44">
        <v>0.90800000000000003</v>
      </c>
      <c r="F36" s="44">
        <v>0.90900000000000003</v>
      </c>
      <c r="G36" s="44">
        <v>0.91</v>
      </c>
      <c r="H36" s="44">
        <v>0.91200000000000003</v>
      </c>
      <c r="I36" s="44">
        <v>0.91300000000000003</v>
      </c>
      <c r="J36" s="44">
        <v>0.91400000000000003</v>
      </c>
      <c r="K36" s="44">
        <v>0.91500000000000004</v>
      </c>
      <c r="L36" s="44">
        <v>0.91700000000000004</v>
      </c>
      <c r="M36" s="44">
        <v>0.91800000000000004</v>
      </c>
    </row>
    <row r="37" spans="1:13" x14ac:dyDescent="0.25">
      <c r="A37" s="43">
        <v>60</v>
      </c>
      <c r="B37" s="44">
        <v>0.91900000000000004</v>
      </c>
      <c r="C37" s="44">
        <v>0.92</v>
      </c>
      <c r="D37" s="44">
        <v>0.92200000000000004</v>
      </c>
      <c r="E37" s="44">
        <v>0.92300000000000004</v>
      </c>
      <c r="F37" s="44">
        <v>0.92400000000000004</v>
      </c>
      <c r="G37" s="44">
        <v>0.92600000000000005</v>
      </c>
      <c r="H37" s="44">
        <v>0.92700000000000005</v>
      </c>
      <c r="I37" s="44">
        <v>0.92800000000000005</v>
      </c>
      <c r="J37" s="44">
        <v>0.93</v>
      </c>
      <c r="K37" s="44">
        <v>0.93100000000000005</v>
      </c>
      <c r="L37" s="44">
        <v>0.93200000000000005</v>
      </c>
      <c r="M37" s="44">
        <v>0.93400000000000005</v>
      </c>
    </row>
    <row r="38" spans="1:13" x14ac:dyDescent="0.25">
      <c r="A38" s="43">
        <v>61</v>
      </c>
      <c r="B38" s="44">
        <v>0.93500000000000005</v>
      </c>
      <c r="C38" s="44">
        <v>0.93600000000000005</v>
      </c>
      <c r="D38" s="44">
        <v>0.93799999999999994</v>
      </c>
      <c r="E38" s="44">
        <v>0.93899999999999995</v>
      </c>
      <c r="F38" s="44">
        <v>0.94</v>
      </c>
      <c r="G38" s="44">
        <v>0.94199999999999995</v>
      </c>
      <c r="H38" s="44">
        <v>0.94299999999999995</v>
      </c>
      <c r="I38" s="44">
        <v>0.94399999999999995</v>
      </c>
      <c r="J38" s="44">
        <v>0.94599999999999995</v>
      </c>
      <c r="K38" s="44">
        <v>0.94699999999999995</v>
      </c>
      <c r="L38" s="44">
        <v>0.94799999999999995</v>
      </c>
      <c r="M38" s="44">
        <v>0.95</v>
      </c>
    </row>
    <row r="39" spans="1:13" x14ac:dyDescent="0.25">
      <c r="A39" s="43">
        <v>62</v>
      </c>
      <c r="B39" s="44">
        <v>0.95099999999999996</v>
      </c>
      <c r="C39" s="44">
        <v>0.95199999999999996</v>
      </c>
      <c r="D39" s="44">
        <v>0.95399999999999996</v>
      </c>
      <c r="E39" s="44">
        <v>0.95499999999999996</v>
      </c>
      <c r="F39" s="44">
        <v>0.95599999999999996</v>
      </c>
      <c r="G39" s="44">
        <v>0.95799999999999996</v>
      </c>
      <c r="H39" s="44">
        <v>0.95899999999999996</v>
      </c>
      <c r="I39" s="44">
        <v>0.96</v>
      </c>
      <c r="J39" s="44">
        <v>0.96199999999999997</v>
      </c>
      <c r="K39" s="44">
        <v>0.96299999999999997</v>
      </c>
      <c r="L39" s="44">
        <v>0.96399999999999997</v>
      </c>
      <c r="M39" s="44">
        <v>0.96599999999999997</v>
      </c>
    </row>
    <row r="40" spans="1:13" x14ac:dyDescent="0.25">
      <c r="A40" s="43">
        <v>63</v>
      </c>
      <c r="B40" s="44">
        <v>0.96699999999999997</v>
      </c>
      <c r="C40" s="44">
        <v>0.96799999999999997</v>
      </c>
      <c r="D40" s="44">
        <v>0.97</v>
      </c>
      <c r="E40" s="44">
        <v>0.97099999999999997</v>
      </c>
      <c r="F40" s="44">
        <v>0.97199999999999998</v>
      </c>
      <c r="G40" s="44">
        <v>0.97399999999999998</v>
      </c>
      <c r="H40" s="44">
        <v>0.97499999999999998</v>
      </c>
      <c r="I40" s="44">
        <v>0.97599999999999998</v>
      </c>
      <c r="J40" s="44">
        <v>0.97799999999999998</v>
      </c>
      <c r="K40" s="44">
        <v>0.97899999999999998</v>
      </c>
      <c r="L40" s="44">
        <v>0.98</v>
      </c>
      <c r="M40" s="44">
        <v>0.98199999999999998</v>
      </c>
    </row>
    <row r="41" spans="1:13" x14ac:dyDescent="0.25">
      <c r="A41" s="43">
        <v>64</v>
      </c>
      <c r="B41" s="44">
        <v>0.98299999999999998</v>
      </c>
      <c r="C41" s="44">
        <v>0.98399999999999999</v>
      </c>
      <c r="D41" s="44">
        <v>0.98599999999999999</v>
      </c>
      <c r="E41" s="44">
        <v>0.98699999999999999</v>
      </c>
      <c r="F41" s="44">
        <v>0.98899999999999999</v>
      </c>
      <c r="G41" s="44">
        <v>0.99</v>
      </c>
      <c r="H41" s="44">
        <v>0.99199999999999999</v>
      </c>
      <c r="I41" s="44">
        <v>0.99299999999999999</v>
      </c>
      <c r="J41" s="44">
        <v>0.99399999999999999</v>
      </c>
      <c r="K41" s="44">
        <v>0.996</v>
      </c>
      <c r="L41" s="44">
        <v>0.997</v>
      </c>
      <c r="M41" s="44">
        <v>0.999</v>
      </c>
    </row>
    <row r="42" spans="1:13" x14ac:dyDescent="0.25">
      <c r="A42" s="43">
        <v>65</v>
      </c>
      <c r="B42" s="44">
        <v>1</v>
      </c>
      <c r="C42" s="44"/>
      <c r="D42" s="44"/>
      <c r="E42" s="44"/>
      <c r="F42" s="44"/>
      <c r="G42" s="44"/>
      <c r="H42" s="44"/>
      <c r="I42" s="44"/>
      <c r="J42" s="44"/>
      <c r="K42" s="44"/>
      <c r="L42" s="44"/>
      <c r="M42" s="44"/>
    </row>
  </sheetData>
  <sheetProtection algorithmName="SHA-512" hashValue="Q3McYknOX7ZRq1T1zHCZMtHd+Yv5Uc9PT4C20+GCvCbxaTs+t1kzf6Gc8vC0+/e+QRIRrrc3MaBkhdMPCXQEFA==" saltValue="0JUnbvtVMTtmrIzwTaMGoQ==" spinCount="100000" sheet="1" objects="1" scenarios="1"/>
  <conditionalFormatting sqref="A6:A21">
    <cfRule type="expression" dxfId="671" priority="1" stopIfTrue="1">
      <formula>MOD(ROW(),2)=0</formula>
    </cfRule>
    <cfRule type="expression" dxfId="670" priority="2" stopIfTrue="1">
      <formula>MOD(ROW(),2)&lt;&gt;0</formula>
    </cfRule>
  </conditionalFormatting>
  <conditionalFormatting sqref="B6:M21">
    <cfRule type="expression" dxfId="669" priority="3" stopIfTrue="1">
      <formula>MOD(ROW(),2)=0</formula>
    </cfRule>
    <cfRule type="expression" dxfId="668" priority="4" stopIfTrue="1">
      <formula>MOD(ROW(),2)&lt;&gt;0</formula>
    </cfRule>
  </conditionalFormatting>
  <conditionalFormatting sqref="A26:A42">
    <cfRule type="expression" dxfId="667" priority="5" stopIfTrue="1">
      <formula>MOD(ROW(),2)=0</formula>
    </cfRule>
    <cfRule type="expression" dxfId="666" priority="6" stopIfTrue="1">
      <formula>MOD(ROW(),2)&lt;&gt;0</formula>
    </cfRule>
  </conditionalFormatting>
  <conditionalFormatting sqref="B26:M42">
    <cfRule type="expression" dxfId="665" priority="7" stopIfTrue="1">
      <formula>MOD(ROW(),2)=0</formula>
    </cfRule>
    <cfRule type="expression" dxfId="664" priority="8" stopIfTrue="1">
      <formula>MOD(ROW(),2)&lt;&gt;0</formula>
    </cfRule>
  </conditionalFormatting>
  <pageMargins left="0.7" right="0.7" top="0.75" bottom="0.75" header="0.3" footer="0.3"/>
  <tableParts count="1">
    <tablePart r:id="rId1"/>
  </tablePart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8F97FE-BA5C-4B89-957E-9A426797E3CC}">
  <sheetPr codeName="Sheet43"/>
  <dimension ref="A1:AB32"/>
  <sheetViews>
    <sheetView showGridLines="0" workbookViewId="0">
      <selection activeCell="A6" sqref="A6"/>
    </sheetView>
  </sheetViews>
  <sheetFormatPr defaultRowHeight="12.5" x14ac:dyDescent="0.25"/>
  <cols>
    <col min="1" max="1" width="31.54296875" customWidth="1"/>
    <col min="2" max="13" width="22.54296875" customWidth="1"/>
    <col min="16" max="16" width="31.54296875" customWidth="1"/>
    <col min="17" max="28" width="22.54296875" customWidth="1"/>
  </cols>
  <sheetData>
    <row r="1" spans="1:28" s="1" customFormat="1" ht="20" x14ac:dyDescent="0.4">
      <c r="A1" s="2" t="s">
        <v>0</v>
      </c>
    </row>
    <row r="2" spans="1:28" s="1" customFormat="1" ht="15.5" x14ac:dyDescent="0.35">
      <c r="A2" s="30" t="s">
        <v>1</v>
      </c>
      <c r="B2" s="3" t="str">
        <f>wb_title</f>
        <v>NHS_EW - Consolidated Factor Spreadsheet</v>
      </c>
    </row>
    <row r="3" spans="1:28" s="1" customFormat="1" ht="15.5" x14ac:dyDescent="0.35">
      <c r="A3" s="30" t="s">
        <v>2</v>
      </c>
      <c r="B3" s="3" t="str">
        <f>TABLE_FACTOR_TYPE_1 &amp; " - x-" &amp; TABLE_SERIES_NUMBER_1</f>
        <v>ERF - x-409</v>
      </c>
    </row>
    <row r="6" spans="1:28" x14ac:dyDescent="0.25">
      <c r="A6" s="40" t="s">
        <v>491</v>
      </c>
      <c r="B6" s="49" t="s">
        <v>492</v>
      </c>
      <c r="C6" s="49"/>
      <c r="D6" s="49"/>
      <c r="E6" s="49"/>
      <c r="F6" s="49"/>
      <c r="G6" s="49"/>
      <c r="H6" s="49"/>
      <c r="I6" s="49"/>
      <c r="J6" s="49"/>
      <c r="K6" s="49"/>
      <c r="L6" s="49"/>
      <c r="M6" s="49"/>
      <c r="P6" s="40" t="s">
        <v>491</v>
      </c>
      <c r="Q6" s="49" t="s">
        <v>492</v>
      </c>
      <c r="R6" s="49"/>
      <c r="S6" s="49"/>
      <c r="T6" s="49"/>
      <c r="U6" s="49"/>
      <c r="V6" s="49"/>
      <c r="W6" s="49"/>
      <c r="X6" s="49"/>
      <c r="Y6" s="49"/>
      <c r="Z6" s="49"/>
      <c r="AA6" s="49"/>
      <c r="AB6" s="49"/>
    </row>
    <row r="7" spans="1:28" x14ac:dyDescent="0.25">
      <c r="A7" s="40" t="s">
        <v>493</v>
      </c>
      <c r="B7" s="49" t="s">
        <v>31</v>
      </c>
      <c r="C7" s="49"/>
      <c r="D7" s="49"/>
      <c r="E7" s="49"/>
      <c r="F7" s="49"/>
      <c r="G7" s="49"/>
      <c r="H7" s="49"/>
      <c r="I7" s="49"/>
      <c r="J7" s="49"/>
      <c r="K7" s="49"/>
      <c r="L7" s="49"/>
      <c r="M7" s="49"/>
      <c r="P7" s="40" t="s">
        <v>493</v>
      </c>
      <c r="Q7" s="49" t="s">
        <v>31</v>
      </c>
      <c r="R7" s="49"/>
      <c r="S7" s="49"/>
      <c r="T7" s="49"/>
      <c r="U7" s="49"/>
      <c r="V7" s="49"/>
      <c r="W7" s="49"/>
      <c r="X7" s="49"/>
      <c r="Y7" s="49"/>
      <c r="Z7" s="49"/>
      <c r="AA7" s="49"/>
      <c r="AB7" s="49"/>
    </row>
    <row r="8" spans="1:28" x14ac:dyDescent="0.25">
      <c r="A8" s="40" t="s">
        <v>140</v>
      </c>
      <c r="B8" s="49" t="s">
        <v>173</v>
      </c>
      <c r="C8" s="49"/>
      <c r="D8" s="49"/>
      <c r="E8" s="49"/>
      <c r="F8" s="49"/>
      <c r="G8" s="49"/>
      <c r="H8" s="49"/>
      <c r="I8" s="49"/>
      <c r="J8" s="49"/>
      <c r="K8" s="49"/>
      <c r="L8" s="49"/>
      <c r="M8" s="49"/>
      <c r="P8" s="40" t="s">
        <v>140</v>
      </c>
      <c r="Q8" s="49" t="s">
        <v>173</v>
      </c>
      <c r="R8" s="49"/>
      <c r="S8" s="49"/>
      <c r="T8" s="49"/>
      <c r="U8" s="49"/>
      <c r="V8" s="49"/>
      <c r="W8" s="49"/>
      <c r="X8" s="49"/>
      <c r="Y8" s="49"/>
      <c r="Z8" s="49"/>
      <c r="AA8" s="49"/>
      <c r="AB8" s="49"/>
    </row>
    <row r="9" spans="1:28" x14ac:dyDescent="0.25">
      <c r="A9" s="40" t="s">
        <v>141</v>
      </c>
      <c r="B9" s="49" t="s">
        <v>251</v>
      </c>
      <c r="C9" s="49"/>
      <c r="D9" s="49"/>
      <c r="E9" s="49"/>
      <c r="F9" s="49"/>
      <c r="G9" s="49"/>
      <c r="H9" s="49"/>
      <c r="I9" s="49"/>
      <c r="J9" s="49"/>
      <c r="K9" s="49"/>
      <c r="L9" s="49"/>
      <c r="M9" s="49"/>
      <c r="P9" s="40" t="s">
        <v>141</v>
      </c>
      <c r="Q9" s="49" t="s">
        <v>251</v>
      </c>
      <c r="R9" s="49"/>
      <c r="S9" s="49"/>
      <c r="T9" s="49"/>
      <c r="U9" s="49"/>
      <c r="V9" s="49"/>
      <c r="W9" s="49"/>
      <c r="X9" s="49"/>
      <c r="Y9" s="49"/>
      <c r="Z9" s="49"/>
      <c r="AA9" s="49"/>
      <c r="AB9" s="49"/>
    </row>
    <row r="10" spans="1:28" x14ac:dyDescent="0.25">
      <c r="A10" s="40" t="s">
        <v>6</v>
      </c>
      <c r="B10" s="49" t="s">
        <v>284</v>
      </c>
      <c r="C10" s="49"/>
      <c r="D10" s="49"/>
      <c r="E10" s="49"/>
      <c r="F10" s="49"/>
      <c r="G10" s="49"/>
      <c r="H10" s="49"/>
      <c r="I10" s="49"/>
      <c r="J10" s="49"/>
      <c r="K10" s="49"/>
      <c r="L10" s="49"/>
      <c r="M10" s="49"/>
      <c r="P10" s="40" t="s">
        <v>6</v>
      </c>
      <c r="Q10" s="49" t="s">
        <v>287</v>
      </c>
      <c r="R10" s="49"/>
      <c r="S10" s="49"/>
      <c r="T10" s="49"/>
      <c r="U10" s="49"/>
      <c r="V10" s="49"/>
      <c r="W10" s="49"/>
      <c r="X10" s="49"/>
      <c r="Y10" s="49"/>
      <c r="Z10" s="49"/>
      <c r="AA10" s="49"/>
      <c r="AB10" s="49"/>
    </row>
    <row r="11" spans="1:28" x14ac:dyDescent="0.25">
      <c r="A11" s="40" t="s">
        <v>142</v>
      </c>
      <c r="B11" s="49" t="s">
        <v>205</v>
      </c>
      <c r="C11" s="49"/>
      <c r="D11" s="49"/>
      <c r="E11" s="49"/>
      <c r="F11" s="49"/>
      <c r="G11" s="49"/>
      <c r="H11" s="49"/>
      <c r="I11" s="49"/>
      <c r="J11" s="49"/>
      <c r="K11" s="49"/>
      <c r="L11" s="49"/>
      <c r="M11" s="49"/>
      <c r="P11" s="40" t="s">
        <v>142</v>
      </c>
      <c r="Q11" s="49" t="s">
        <v>205</v>
      </c>
      <c r="R11" s="49"/>
      <c r="S11" s="49"/>
      <c r="T11" s="49"/>
      <c r="U11" s="49"/>
      <c r="V11" s="49"/>
      <c r="W11" s="49"/>
      <c r="X11" s="49"/>
      <c r="Y11" s="49"/>
      <c r="Z11" s="49"/>
      <c r="AA11" s="49"/>
      <c r="AB11" s="49"/>
    </row>
    <row r="12" spans="1:28" x14ac:dyDescent="0.25">
      <c r="A12" s="40" t="s">
        <v>143</v>
      </c>
      <c r="B12" s="49" t="s">
        <v>253</v>
      </c>
      <c r="C12" s="49"/>
      <c r="D12" s="49"/>
      <c r="E12" s="49"/>
      <c r="F12" s="49"/>
      <c r="G12" s="49"/>
      <c r="H12" s="49"/>
      <c r="I12" s="49"/>
      <c r="J12" s="49"/>
      <c r="K12" s="49"/>
      <c r="L12" s="49"/>
      <c r="M12" s="49"/>
      <c r="P12" s="40" t="s">
        <v>143</v>
      </c>
      <c r="Q12" s="49" t="s">
        <v>253</v>
      </c>
      <c r="R12" s="49"/>
      <c r="S12" s="49"/>
      <c r="T12" s="49"/>
      <c r="U12" s="49"/>
      <c r="V12" s="49"/>
      <c r="W12" s="49"/>
      <c r="X12" s="49"/>
      <c r="Y12" s="49"/>
      <c r="Z12" s="49"/>
      <c r="AA12" s="49"/>
      <c r="AB12" s="49"/>
    </row>
    <row r="13" spans="1:28" x14ac:dyDescent="0.25">
      <c r="A13" s="40" t="s">
        <v>494</v>
      </c>
      <c r="B13" s="49">
        <v>1</v>
      </c>
      <c r="C13" s="49"/>
      <c r="D13" s="49"/>
      <c r="E13" s="49"/>
      <c r="F13" s="49"/>
      <c r="G13" s="49"/>
      <c r="H13" s="49"/>
      <c r="I13" s="49"/>
      <c r="J13" s="49"/>
      <c r="K13" s="49"/>
      <c r="L13" s="49"/>
      <c r="M13" s="49"/>
      <c r="P13" s="40" t="s">
        <v>494</v>
      </c>
      <c r="Q13" s="49">
        <v>1</v>
      </c>
      <c r="R13" s="49"/>
      <c r="S13" s="49"/>
      <c r="T13" s="49"/>
      <c r="U13" s="49"/>
      <c r="V13" s="49"/>
      <c r="W13" s="49"/>
      <c r="X13" s="49"/>
      <c r="Y13" s="49"/>
      <c r="Z13" s="49"/>
      <c r="AA13" s="49"/>
      <c r="AB13" s="49"/>
    </row>
    <row r="14" spans="1:28" x14ac:dyDescent="0.25">
      <c r="A14" s="40" t="s">
        <v>145</v>
      </c>
      <c r="B14" s="49">
        <v>409</v>
      </c>
      <c r="C14" s="49"/>
      <c r="D14" s="49"/>
      <c r="E14" s="49"/>
      <c r="F14" s="49"/>
      <c r="G14" s="49"/>
      <c r="H14" s="49"/>
      <c r="I14" s="49"/>
      <c r="J14" s="49"/>
      <c r="K14" s="49"/>
      <c r="L14" s="49"/>
      <c r="M14" s="49"/>
      <c r="P14" s="40" t="s">
        <v>145</v>
      </c>
      <c r="Q14" s="49">
        <v>409</v>
      </c>
      <c r="R14" s="49"/>
      <c r="S14" s="49"/>
      <c r="T14" s="49"/>
      <c r="U14" s="49"/>
      <c r="V14" s="49"/>
      <c r="W14" s="49"/>
      <c r="X14" s="49"/>
      <c r="Y14" s="49"/>
      <c r="Z14" s="49"/>
      <c r="AA14" s="49"/>
      <c r="AB14" s="49"/>
    </row>
    <row r="15" spans="1:28" x14ac:dyDescent="0.25">
      <c r="A15" s="40" t="s">
        <v>495</v>
      </c>
      <c r="B15" s="49" t="s">
        <v>285</v>
      </c>
      <c r="C15" s="49"/>
      <c r="D15" s="49"/>
      <c r="E15" s="49"/>
      <c r="F15" s="49"/>
      <c r="G15" s="49"/>
      <c r="H15" s="49"/>
      <c r="I15" s="49"/>
      <c r="J15" s="49"/>
      <c r="K15" s="49"/>
      <c r="L15" s="49"/>
      <c r="M15" s="49"/>
      <c r="P15" s="40" t="s">
        <v>495</v>
      </c>
      <c r="Q15" s="49" t="s">
        <v>288</v>
      </c>
      <c r="R15" s="49"/>
      <c r="S15" s="49"/>
      <c r="T15" s="49"/>
      <c r="U15" s="49"/>
      <c r="V15" s="49"/>
      <c r="W15" s="49"/>
      <c r="X15" s="49"/>
      <c r="Y15" s="49"/>
      <c r="Z15" s="49"/>
      <c r="AA15" s="49"/>
      <c r="AB15" s="49"/>
    </row>
    <row r="16" spans="1:28" x14ac:dyDescent="0.25">
      <c r="A16" s="40" t="s">
        <v>147</v>
      </c>
      <c r="B16" s="49" t="s">
        <v>286</v>
      </c>
      <c r="C16" s="49"/>
      <c r="D16" s="49"/>
      <c r="E16" s="49"/>
      <c r="F16" s="49"/>
      <c r="G16" s="49"/>
      <c r="H16" s="49"/>
      <c r="I16" s="49"/>
      <c r="J16" s="49"/>
      <c r="K16" s="49"/>
      <c r="L16" s="49"/>
      <c r="M16" s="49"/>
      <c r="P16" s="40" t="s">
        <v>147</v>
      </c>
      <c r="Q16" s="49" t="s">
        <v>289</v>
      </c>
      <c r="R16" s="49"/>
      <c r="S16" s="49"/>
      <c r="T16" s="49"/>
      <c r="U16" s="49"/>
      <c r="V16" s="49"/>
      <c r="W16" s="49"/>
      <c r="X16" s="49"/>
      <c r="Y16" s="49"/>
      <c r="Z16" s="49"/>
      <c r="AA16" s="49"/>
      <c r="AB16" s="49"/>
    </row>
    <row r="17" spans="1:28" x14ac:dyDescent="0.25">
      <c r="A17" s="41" t="s">
        <v>496</v>
      </c>
      <c r="B17" s="49"/>
      <c r="C17" s="49"/>
      <c r="D17" s="49"/>
      <c r="E17" s="49"/>
      <c r="F17" s="49"/>
      <c r="G17" s="49"/>
      <c r="H17" s="49"/>
      <c r="I17" s="49"/>
      <c r="J17" s="49"/>
      <c r="K17" s="49"/>
      <c r="L17" s="49"/>
      <c r="M17" s="49"/>
      <c r="P17" s="41" t="s">
        <v>496</v>
      </c>
      <c r="Q17" s="49"/>
      <c r="R17" s="49"/>
      <c r="S17" s="49"/>
      <c r="T17" s="49"/>
      <c r="U17" s="49"/>
      <c r="V17" s="49"/>
      <c r="W17" s="49"/>
      <c r="X17" s="49"/>
      <c r="Y17" s="49"/>
      <c r="Z17" s="49"/>
      <c r="AA17" s="49"/>
      <c r="AB17" s="49"/>
    </row>
    <row r="18" spans="1:28" x14ac:dyDescent="0.25">
      <c r="A18" s="40" t="s">
        <v>149</v>
      </c>
      <c r="B18" s="50">
        <v>45107</v>
      </c>
      <c r="C18" s="50"/>
      <c r="D18" s="50"/>
      <c r="E18" s="50"/>
      <c r="F18" s="50"/>
      <c r="G18" s="50"/>
      <c r="H18" s="50"/>
      <c r="I18" s="50"/>
      <c r="J18" s="50"/>
      <c r="K18" s="50"/>
      <c r="L18" s="50"/>
      <c r="M18" s="50"/>
      <c r="P18" s="40" t="s">
        <v>149</v>
      </c>
      <c r="Q18" s="50">
        <v>45107</v>
      </c>
      <c r="R18" s="50"/>
      <c r="S18" s="50"/>
      <c r="T18" s="50"/>
      <c r="U18" s="50"/>
      <c r="V18" s="50"/>
      <c r="W18" s="50"/>
      <c r="X18" s="50"/>
      <c r="Y18" s="50"/>
      <c r="Z18" s="50"/>
      <c r="AA18" s="50"/>
      <c r="AB18" s="50"/>
    </row>
    <row r="19" spans="1:28" x14ac:dyDescent="0.25">
      <c r="A19" s="40" t="s">
        <v>150</v>
      </c>
      <c r="B19" s="50">
        <v>45107</v>
      </c>
      <c r="C19" s="50"/>
      <c r="D19" s="50"/>
      <c r="E19" s="50"/>
      <c r="F19" s="50"/>
      <c r="G19" s="50"/>
      <c r="H19" s="50"/>
      <c r="I19" s="50"/>
      <c r="J19" s="50"/>
      <c r="K19" s="50"/>
      <c r="L19" s="50"/>
      <c r="M19" s="50"/>
      <c r="P19" s="40" t="s">
        <v>150</v>
      </c>
      <c r="Q19" s="50">
        <v>45107</v>
      </c>
      <c r="R19" s="50"/>
      <c r="S19" s="50"/>
      <c r="T19" s="50"/>
      <c r="U19" s="50"/>
      <c r="V19" s="50"/>
      <c r="W19" s="50"/>
      <c r="X19" s="50"/>
      <c r="Y19" s="50"/>
      <c r="Z19" s="50"/>
      <c r="AA19" s="50"/>
      <c r="AB19" s="50"/>
    </row>
    <row r="20" spans="1:28" x14ac:dyDescent="0.25">
      <c r="A20" s="40" t="s">
        <v>151</v>
      </c>
      <c r="B20" s="49" t="s">
        <v>160</v>
      </c>
      <c r="C20" s="49"/>
      <c r="D20" s="49"/>
      <c r="E20" s="49"/>
      <c r="F20" s="49"/>
      <c r="G20" s="49"/>
      <c r="H20" s="49"/>
      <c r="I20" s="49"/>
      <c r="J20" s="49"/>
      <c r="K20" s="49"/>
      <c r="L20" s="49"/>
      <c r="M20" s="49"/>
      <c r="P20" s="40" t="s">
        <v>151</v>
      </c>
      <c r="Q20" s="49" t="s">
        <v>160</v>
      </c>
      <c r="R20" s="49"/>
      <c r="S20" s="49"/>
      <c r="T20" s="49"/>
      <c r="U20" s="49"/>
      <c r="V20" s="49"/>
      <c r="W20" s="49"/>
      <c r="X20" s="49"/>
      <c r="Y20" s="49"/>
      <c r="Z20" s="49"/>
      <c r="AA20" s="49"/>
      <c r="AB20" s="49"/>
    </row>
    <row r="21" spans="1:28" x14ac:dyDescent="0.25">
      <c r="A21" s="40" t="s">
        <v>497</v>
      </c>
      <c r="B21" s="49" t="s">
        <v>68</v>
      </c>
      <c r="C21" s="49"/>
      <c r="D21" s="49"/>
      <c r="E21" s="49"/>
      <c r="F21" s="49"/>
      <c r="G21" s="49"/>
      <c r="H21" s="49"/>
      <c r="I21" s="49"/>
      <c r="J21" s="49"/>
      <c r="K21" s="49"/>
      <c r="L21" s="49"/>
      <c r="M21" s="49"/>
      <c r="P21" s="40" t="s">
        <v>497</v>
      </c>
      <c r="Q21" s="49" t="s">
        <v>68</v>
      </c>
      <c r="R21" s="49"/>
      <c r="S21" s="49"/>
      <c r="T21" s="49"/>
      <c r="U21" s="49"/>
      <c r="V21" s="49"/>
      <c r="W21" s="49"/>
      <c r="X21" s="49"/>
      <c r="Y21" s="49"/>
      <c r="Z21" s="49"/>
      <c r="AA21" s="49"/>
      <c r="AB21" s="49"/>
    </row>
    <row r="23" spans="1:28" x14ac:dyDescent="0.25">
      <c r="A23" s="23" t="str">
        <f>HYPERLINK("#'Factor List'!A1", "Back to Factor List")</f>
        <v>Back to Factor List</v>
      </c>
      <c r="B23" s="23" t="str">
        <f>HYPERLINK("#'Assumptions'!A1", "Assumptions")</f>
        <v>Assumptions</v>
      </c>
    </row>
    <row r="26" spans="1:28" s="59" customFormat="1" ht="13" x14ac:dyDescent="0.25">
      <c r="A26" s="58" t="s">
        <v>546</v>
      </c>
      <c r="B26" s="58">
        <v>0</v>
      </c>
      <c r="C26" s="58">
        <v>1</v>
      </c>
      <c r="D26" s="58">
        <v>2</v>
      </c>
      <c r="E26" s="58">
        <v>3</v>
      </c>
      <c r="F26" s="58">
        <v>4</v>
      </c>
      <c r="G26" s="58">
        <v>5</v>
      </c>
      <c r="H26" s="58">
        <v>6</v>
      </c>
      <c r="I26" s="58">
        <v>7</v>
      </c>
      <c r="J26" s="58">
        <v>8</v>
      </c>
      <c r="K26" s="58">
        <v>9</v>
      </c>
      <c r="L26" s="58">
        <v>10</v>
      </c>
      <c r="M26" s="58">
        <v>11</v>
      </c>
      <c r="P26" s="58" t="s">
        <v>546</v>
      </c>
      <c r="Q26" s="58">
        <v>0</v>
      </c>
      <c r="R26" s="58">
        <v>1</v>
      </c>
      <c r="S26" s="58">
        <v>2</v>
      </c>
      <c r="T26" s="58">
        <v>3</v>
      </c>
      <c r="U26" s="58">
        <v>4</v>
      </c>
      <c r="V26" s="58">
        <v>5</v>
      </c>
      <c r="W26" s="58">
        <v>6</v>
      </c>
      <c r="X26" s="58">
        <v>7</v>
      </c>
      <c r="Y26" s="58">
        <v>8</v>
      </c>
      <c r="Z26" s="58">
        <v>9</v>
      </c>
      <c r="AA26" s="58">
        <v>10</v>
      </c>
      <c r="AB26" s="58">
        <v>11</v>
      </c>
    </row>
    <row r="27" spans="1:28" x14ac:dyDescent="0.25">
      <c r="A27" s="43">
        <v>50</v>
      </c>
      <c r="B27" s="44">
        <v>0.19800000000000001</v>
      </c>
      <c r="C27" s="44">
        <v>0.19500000000000001</v>
      </c>
      <c r="D27" s="44">
        <v>0.192</v>
      </c>
      <c r="E27" s="44">
        <v>0.188</v>
      </c>
      <c r="F27" s="44">
        <v>0.185</v>
      </c>
      <c r="G27" s="44">
        <v>0.182</v>
      </c>
      <c r="H27" s="44">
        <v>0.17899999999999999</v>
      </c>
      <c r="I27" s="44">
        <v>0.17499999999999999</v>
      </c>
      <c r="J27" s="44">
        <v>0.17199999999999999</v>
      </c>
      <c r="K27" s="44">
        <v>0.16900000000000001</v>
      </c>
      <c r="L27" s="44">
        <v>0.16600000000000001</v>
      </c>
      <c r="M27" s="44">
        <v>0.16200000000000001</v>
      </c>
      <c r="P27" s="43">
        <v>50</v>
      </c>
      <c r="Q27" s="44">
        <v>0.98499999999999999</v>
      </c>
      <c r="R27" s="44">
        <v>0.98699999999999999</v>
      </c>
      <c r="S27" s="44">
        <v>0.98799999999999999</v>
      </c>
      <c r="T27" s="44">
        <v>0.99</v>
      </c>
      <c r="U27" s="44">
        <v>0.99199999999999999</v>
      </c>
      <c r="V27" s="44">
        <v>0.99299999999999999</v>
      </c>
      <c r="W27" s="44">
        <v>0.995</v>
      </c>
      <c r="X27" s="44">
        <v>0.997</v>
      </c>
      <c r="Y27" s="44">
        <v>0.998</v>
      </c>
      <c r="Z27" s="44">
        <v>1</v>
      </c>
      <c r="AA27" s="44">
        <v>1.002</v>
      </c>
      <c r="AB27" s="44">
        <v>1.0029999999999999</v>
      </c>
    </row>
    <row r="28" spans="1:28" x14ac:dyDescent="0.25">
      <c r="A28" s="43">
        <v>51</v>
      </c>
      <c r="B28" s="44">
        <v>0.159</v>
      </c>
      <c r="C28" s="44">
        <v>0.156</v>
      </c>
      <c r="D28" s="44">
        <v>0.152</v>
      </c>
      <c r="E28" s="44">
        <v>0.14899999999999999</v>
      </c>
      <c r="F28" s="44">
        <v>0.14599999999999999</v>
      </c>
      <c r="G28" s="44">
        <v>0.14199999999999999</v>
      </c>
      <c r="H28" s="44">
        <v>0.13900000000000001</v>
      </c>
      <c r="I28" s="44">
        <v>0.13600000000000001</v>
      </c>
      <c r="J28" s="44">
        <v>0.13200000000000001</v>
      </c>
      <c r="K28" s="44">
        <v>0.129</v>
      </c>
      <c r="L28" s="44">
        <v>0.126</v>
      </c>
      <c r="M28" s="44">
        <v>0.122</v>
      </c>
      <c r="P28" s="43">
        <v>51</v>
      </c>
      <c r="Q28" s="44">
        <v>1.0049999999999999</v>
      </c>
      <c r="R28" s="44">
        <v>1.0069999999999999</v>
      </c>
      <c r="S28" s="44">
        <v>1.008</v>
      </c>
      <c r="T28" s="44">
        <v>1.01</v>
      </c>
      <c r="U28" s="44">
        <v>1.012</v>
      </c>
      <c r="V28" s="44">
        <v>1.0129999999999999</v>
      </c>
      <c r="W28" s="44">
        <v>1.0149999999999999</v>
      </c>
      <c r="X28" s="44">
        <v>1.0169999999999999</v>
      </c>
      <c r="Y28" s="44">
        <v>1.018</v>
      </c>
      <c r="Z28" s="44">
        <v>1.02</v>
      </c>
      <c r="AA28" s="44">
        <v>1.022</v>
      </c>
      <c r="AB28" s="44">
        <v>1.0229999999999999</v>
      </c>
    </row>
    <row r="29" spans="1:28" x14ac:dyDescent="0.25">
      <c r="A29" s="43">
        <v>52</v>
      </c>
      <c r="B29" s="44">
        <v>0.11899999999999999</v>
      </c>
      <c r="C29" s="44">
        <v>0.11600000000000001</v>
      </c>
      <c r="D29" s="44">
        <v>0.113</v>
      </c>
      <c r="E29" s="44">
        <v>0.109</v>
      </c>
      <c r="F29" s="44">
        <v>0.106</v>
      </c>
      <c r="G29" s="44">
        <v>0.10299999999999999</v>
      </c>
      <c r="H29" s="44">
        <v>0.1</v>
      </c>
      <c r="I29" s="44">
        <v>9.6000000000000002E-2</v>
      </c>
      <c r="J29" s="44">
        <v>9.2999999999999999E-2</v>
      </c>
      <c r="K29" s="44">
        <v>0.09</v>
      </c>
      <c r="L29" s="44">
        <v>8.6999999999999994E-2</v>
      </c>
      <c r="M29" s="44">
        <v>8.3000000000000004E-2</v>
      </c>
      <c r="P29" s="43">
        <v>52</v>
      </c>
      <c r="Q29" s="44">
        <v>1.0249999999999999</v>
      </c>
      <c r="R29" s="44">
        <v>1.0269999999999999</v>
      </c>
      <c r="S29" s="44">
        <v>1.0289999999999999</v>
      </c>
      <c r="T29" s="44">
        <v>1.03</v>
      </c>
      <c r="U29" s="44">
        <v>1.032</v>
      </c>
      <c r="V29" s="44">
        <v>1.034</v>
      </c>
      <c r="W29" s="44">
        <v>1.036</v>
      </c>
      <c r="X29" s="44">
        <v>1.0369999999999999</v>
      </c>
      <c r="Y29" s="44">
        <v>1.0389999999999999</v>
      </c>
      <c r="Z29" s="44">
        <v>1.0409999999999999</v>
      </c>
      <c r="AA29" s="44">
        <v>1.0429999999999999</v>
      </c>
      <c r="AB29" s="44">
        <v>1.044</v>
      </c>
    </row>
    <row r="30" spans="1:28" x14ac:dyDescent="0.25">
      <c r="A30" s="43">
        <v>53</v>
      </c>
      <c r="B30" s="44">
        <v>0.08</v>
      </c>
      <c r="C30" s="44">
        <v>7.6999999999999999E-2</v>
      </c>
      <c r="D30" s="44">
        <v>7.2999999999999995E-2</v>
      </c>
      <c r="E30" s="44">
        <v>7.0000000000000007E-2</v>
      </c>
      <c r="F30" s="44">
        <v>6.7000000000000004E-2</v>
      </c>
      <c r="G30" s="44">
        <v>6.3E-2</v>
      </c>
      <c r="H30" s="44">
        <v>0.06</v>
      </c>
      <c r="I30" s="44">
        <v>5.7000000000000002E-2</v>
      </c>
      <c r="J30" s="44">
        <v>5.2999999999999999E-2</v>
      </c>
      <c r="K30" s="44">
        <v>0.05</v>
      </c>
      <c r="L30" s="44">
        <v>4.7E-2</v>
      </c>
      <c r="M30" s="44">
        <v>4.2999999999999997E-2</v>
      </c>
      <c r="P30" s="43">
        <v>53</v>
      </c>
      <c r="Q30" s="44">
        <v>1.046</v>
      </c>
      <c r="R30" s="44">
        <v>1.048</v>
      </c>
      <c r="S30" s="44">
        <v>1.05</v>
      </c>
      <c r="T30" s="44">
        <v>1.0509999999999999</v>
      </c>
      <c r="U30" s="44">
        <v>1.0529999999999999</v>
      </c>
      <c r="V30" s="44">
        <v>1.0549999999999999</v>
      </c>
      <c r="W30" s="44">
        <v>1.0569999999999999</v>
      </c>
      <c r="X30" s="44">
        <v>1.0580000000000001</v>
      </c>
      <c r="Y30" s="44">
        <v>1.06</v>
      </c>
      <c r="Z30" s="44">
        <v>1.0620000000000001</v>
      </c>
      <c r="AA30" s="44">
        <v>1.0640000000000001</v>
      </c>
      <c r="AB30" s="44">
        <v>1.0649999999999999</v>
      </c>
    </row>
    <row r="31" spans="1:28" x14ac:dyDescent="0.25">
      <c r="A31" s="43">
        <v>54</v>
      </c>
      <c r="B31" s="44">
        <v>0.04</v>
      </c>
      <c r="C31" s="44">
        <v>3.6999999999999998E-2</v>
      </c>
      <c r="D31" s="44">
        <v>3.3000000000000002E-2</v>
      </c>
      <c r="E31" s="44">
        <v>0.03</v>
      </c>
      <c r="F31" s="44">
        <v>2.7E-2</v>
      </c>
      <c r="G31" s="44">
        <v>2.3E-2</v>
      </c>
      <c r="H31" s="44">
        <v>0.02</v>
      </c>
      <c r="I31" s="44">
        <v>1.7000000000000001E-2</v>
      </c>
      <c r="J31" s="44">
        <v>1.2999999999999999E-2</v>
      </c>
      <c r="K31" s="44">
        <v>0.01</v>
      </c>
      <c r="L31" s="44">
        <v>7.0000000000000001E-3</v>
      </c>
      <c r="M31" s="44">
        <v>3.0000000000000001E-3</v>
      </c>
      <c r="P31" s="43">
        <v>54</v>
      </c>
      <c r="Q31" s="44">
        <v>1.0669999999999999</v>
      </c>
      <c r="R31" s="44">
        <v>1.069</v>
      </c>
      <c r="S31" s="44">
        <v>1.071</v>
      </c>
      <c r="T31" s="44">
        <v>1.0720000000000001</v>
      </c>
      <c r="U31" s="44">
        <v>1.0740000000000001</v>
      </c>
      <c r="V31" s="44">
        <v>1.0760000000000001</v>
      </c>
      <c r="W31" s="44">
        <v>1.0780000000000001</v>
      </c>
      <c r="X31" s="44">
        <v>1.079</v>
      </c>
      <c r="Y31" s="44">
        <v>1.081</v>
      </c>
      <c r="Z31" s="44">
        <v>1.083</v>
      </c>
      <c r="AA31" s="44">
        <v>1.085</v>
      </c>
      <c r="AB31" s="44">
        <v>1.0860000000000001</v>
      </c>
    </row>
    <row r="32" spans="1:28" x14ac:dyDescent="0.25">
      <c r="A32" s="43">
        <v>55</v>
      </c>
      <c r="B32" s="44">
        <v>0</v>
      </c>
      <c r="C32" s="44"/>
      <c r="D32" s="44"/>
      <c r="E32" s="44"/>
      <c r="F32" s="44"/>
      <c r="G32" s="44"/>
      <c r="H32" s="44"/>
      <c r="I32" s="44"/>
      <c r="J32" s="44"/>
      <c r="K32" s="44"/>
      <c r="L32" s="44"/>
      <c r="M32" s="44"/>
      <c r="P32" s="43">
        <v>55</v>
      </c>
      <c r="Q32" s="44">
        <v>1.0880000000000001</v>
      </c>
      <c r="R32" s="44"/>
      <c r="S32" s="44"/>
      <c r="T32" s="44"/>
      <c r="U32" s="44"/>
      <c r="V32" s="44"/>
      <c r="W32" s="44"/>
      <c r="X32" s="44"/>
      <c r="Y32" s="44"/>
      <c r="Z32" s="44"/>
      <c r="AA32" s="44"/>
      <c r="AB32" s="44"/>
    </row>
  </sheetData>
  <sheetProtection algorithmName="SHA-512" hashValue="GWxiyXbtMC1WK5keb4XzGDocISYw0t3FHaU2TNi5TRj3aRRUupsFKCn1F1m1v4KmGfgqSYw8IdDQecaA2eL4pg==" saltValue="a52lJT9i/+R9w8TtyADelQ==" spinCount="100000" sheet="1" objects="1" scenarios="1"/>
  <conditionalFormatting sqref="A6:A21">
    <cfRule type="expression" dxfId="661" priority="5" stopIfTrue="1">
      <formula>MOD(ROW(),2)=0</formula>
    </cfRule>
    <cfRule type="expression" dxfId="660" priority="6" stopIfTrue="1">
      <formula>MOD(ROW(),2)&lt;&gt;0</formula>
    </cfRule>
  </conditionalFormatting>
  <conditionalFormatting sqref="B6:M21">
    <cfRule type="expression" dxfId="659" priority="7" stopIfTrue="1">
      <formula>MOD(ROW(),2)=0</formula>
    </cfRule>
    <cfRule type="expression" dxfId="658" priority="8" stopIfTrue="1">
      <formula>MOD(ROW(),2)&lt;&gt;0</formula>
    </cfRule>
  </conditionalFormatting>
  <conditionalFormatting sqref="A26:A32">
    <cfRule type="expression" dxfId="657" priority="9" stopIfTrue="1">
      <formula>MOD(ROW(),2)=0</formula>
    </cfRule>
    <cfRule type="expression" dxfId="656" priority="10" stopIfTrue="1">
      <formula>MOD(ROW(),2)&lt;&gt;0</formula>
    </cfRule>
  </conditionalFormatting>
  <conditionalFormatting sqref="B26:M32">
    <cfRule type="expression" dxfId="655" priority="11" stopIfTrue="1">
      <formula>MOD(ROW(),2)=0</formula>
    </cfRule>
    <cfRule type="expression" dxfId="654" priority="12" stopIfTrue="1">
      <formula>MOD(ROW(),2)&lt;&gt;0</formula>
    </cfRule>
  </conditionalFormatting>
  <conditionalFormatting sqref="P6:P21">
    <cfRule type="expression" dxfId="653" priority="13" stopIfTrue="1">
      <formula>MOD(ROW(),2)=0</formula>
    </cfRule>
    <cfRule type="expression" dxfId="652" priority="14" stopIfTrue="1">
      <formula>MOD(ROW(),2)&lt;&gt;0</formula>
    </cfRule>
  </conditionalFormatting>
  <conditionalFormatting sqref="Q6:AB21">
    <cfRule type="expression" dxfId="651" priority="15" stopIfTrue="1">
      <formula>MOD(ROW(),2)=0</formula>
    </cfRule>
    <cfRule type="expression" dxfId="650" priority="16" stopIfTrue="1">
      <formula>MOD(ROW(),2)&lt;&gt;0</formula>
    </cfRule>
  </conditionalFormatting>
  <conditionalFormatting sqref="P26:P32">
    <cfRule type="expression" dxfId="649" priority="17" stopIfTrue="1">
      <formula>MOD(ROW(),2)=0</formula>
    </cfRule>
    <cfRule type="expression" dxfId="648" priority="18" stopIfTrue="1">
      <formula>MOD(ROW(),2)&lt;&gt;0</formula>
    </cfRule>
  </conditionalFormatting>
  <conditionalFormatting sqref="Q26:AB32">
    <cfRule type="expression" dxfId="647" priority="19" stopIfTrue="1">
      <formula>MOD(ROW(),2)=0</formula>
    </cfRule>
    <cfRule type="expression" dxfId="646" priority="20" stopIfTrue="1">
      <formula>MOD(ROW(),2)&lt;&gt;0</formula>
    </cfRule>
  </conditionalFormatting>
  <pageMargins left="0.7" right="0.7" top="0.75" bottom="0.75" header="0.3" footer="0.3"/>
  <tableParts count="2">
    <tablePart r:id="rId1"/>
    <tablePart r:id="rId2"/>
  </tableParts>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7223A5-7854-4EC3-B6A0-4DB76CBD3922}">
  <sheetPr codeName="Sheet44"/>
  <dimension ref="A1:AB32"/>
  <sheetViews>
    <sheetView showGridLines="0" workbookViewId="0">
      <selection activeCell="A6" sqref="A6"/>
    </sheetView>
  </sheetViews>
  <sheetFormatPr defaultRowHeight="12.5" x14ac:dyDescent="0.25"/>
  <cols>
    <col min="1" max="1" width="31.54296875" customWidth="1"/>
    <col min="2" max="13" width="22.54296875" customWidth="1"/>
    <col min="16" max="16" width="31.54296875" customWidth="1"/>
    <col min="17" max="28" width="22.54296875" customWidth="1"/>
  </cols>
  <sheetData>
    <row r="1" spans="1:28" s="1" customFormat="1" ht="20" x14ac:dyDescent="0.4">
      <c r="A1" s="2" t="s">
        <v>0</v>
      </c>
    </row>
    <row r="2" spans="1:28" s="1" customFormat="1" ht="15.5" x14ac:dyDescent="0.35">
      <c r="A2" s="30" t="s">
        <v>1</v>
      </c>
      <c r="B2" s="3" t="str">
        <f>wb_title</f>
        <v>NHS_EW - Consolidated Factor Spreadsheet</v>
      </c>
    </row>
    <row r="3" spans="1:28" s="1" customFormat="1" ht="15.5" x14ac:dyDescent="0.35">
      <c r="A3" s="30" t="s">
        <v>2</v>
      </c>
      <c r="B3" s="3" t="str">
        <f>TABLE_FACTOR_TYPE_1 &amp; " - x-" &amp; TABLE_SERIES_NUMBER_1</f>
        <v>ERF - x-410</v>
      </c>
    </row>
    <row r="6" spans="1:28" x14ac:dyDescent="0.25">
      <c r="A6" s="40" t="s">
        <v>491</v>
      </c>
      <c r="B6" s="49" t="s">
        <v>492</v>
      </c>
      <c r="C6" s="49"/>
      <c r="D6" s="49"/>
      <c r="E6" s="49"/>
      <c r="F6" s="49"/>
      <c r="G6" s="49"/>
      <c r="H6" s="49"/>
      <c r="I6" s="49"/>
      <c r="J6" s="49"/>
      <c r="K6" s="49"/>
      <c r="L6" s="49"/>
      <c r="M6" s="49"/>
      <c r="P6" s="40" t="s">
        <v>491</v>
      </c>
      <c r="Q6" s="49" t="s">
        <v>492</v>
      </c>
      <c r="R6" s="49"/>
      <c r="S6" s="49"/>
      <c r="T6" s="49"/>
      <c r="U6" s="49"/>
      <c r="V6" s="49"/>
      <c r="W6" s="49"/>
      <c r="X6" s="49"/>
      <c r="Y6" s="49"/>
      <c r="Z6" s="49"/>
      <c r="AA6" s="49"/>
      <c r="AB6" s="49"/>
    </row>
    <row r="7" spans="1:28" x14ac:dyDescent="0.25">
      <c r="A7" s="40" t="s">
        <v>493</v>
      </c>
      <c r="B7" s="49" t="s">
        <v>31</v>
      </c>
      <c r="C7" s="49"/>
      <c r="D7" s="49"/>
      <c r="E7" s="49"/>
      <c r="F7" s="49"/>
      <c r="G7" s="49"/>
      <c r="H7" s="49"/>
      <c r="I7" s="49"/>
      <c r="J7" s="49"/>
      <c r="K7" s="49"/>
      <c r="L7" s="49"/>
      <c r="M7" s="49"/>
      <c r="P7" s="40" t="s">
        <v>493</v>
      </c>
      <c r="Q7" s="49" t="s">
        <v>31</v>
      </c>
      <c r="R7" s="49"/>
      <c r="S7" s="49"/>
      <c r="T7" s="49"/>
      <c r="U7" s="49"/>
      <c r="V7" s="49"/>
      <c r="W7" s="49"/>
      <c r="X7" s="49"/>
      <c r="Y7" s="49"/>
      <c r="Z7" s="49"/>
      <c r="AA7" s="49"/>
      <c r="AB7" s="49"/>
    </row>
    <row r="8" spans="1:28" x14ac:dyDescent="0.25">
      <c r="A8" s="40" t="s">
        <v>140</v>
      </c>
      <c r="B8" s="49" t="s">
        <v>173</v>
      </c>
      <c r="C8" s="49"/>
      <c r="D8" s="49"/>
      <c r="E8" s="49"/>
      <c r="F8" s="49"/>
      <c r="G8" s="49"/>
      <c r="H8" s="49"/>
      <c r="I8" s="49"/>
      <c r="J8" s="49"/>
      <c r="K8" s="49"/>
      <c r="L8" s="49"/>
      <c r="M8" s="49"/>
      <c r="P8" s="40" t="s">
        <v>140</v>
      </c>
      <c r="Q8" s="49" t="s">
        <v>173</v>
      </c>
      <c r="R8" s="49"/>
      <c r="S8" s="49"/>
      <c r="T8" s="49"/>
      <c r="U8" s="49"/>
      <c r="V8" s="49"/>
      <c r="W8" s="49"/>
      <c r="X8" s="49"/>
      <c r="Y8" s="49"/>
      <c r="Z8" s="49"/>
      <c r="AA8" s="49"/>
      <c r="AB8" s="49"/>
    </row>
    <row r="9" spans="1:28" x14ac:dyDescent="0.25">
      <c r="A9" s="40" t="s">
        <v>141</v>
      </c>
      <c r="B9" s="49" t="s">
        <v>251</v>
      </c>
      <c r="C9" s="49"/>
      <c r="D9" s="49"/>
      <c r="E9" s="49"/>
      <c r="F9" s="49"/>
      <c r="G9" s="49"/>
      <c r="H9" s="49"/>
      <c r="I9" s="49"/>
      <c r="J9" s="49"/>
      <c r="K9" s="49"/>
      <c r="L9" s="49"/>
      <c r="M9" s="49"/>
      <c r="P9" s="40" t="s">
        <v>141</v>
      </c>
      <c r="Q9" s="49" t="s">
        <v>251</v>
      </c>
      <c r="R9" s="49"/>
      <c r="S9" s="49"/>
      <c r="T9" s="49"/>
      <c r="U9" s="49"/>
      <c r="V9" s="49"/>
      <c r="W9" s="49"/>
      <c r="X9" s="49"/>
      <c r="Y9" s="49"/>
      <c r="Z9" s="49"/>
      <c r="AA9" s="49"/>
      <c r="AB9" s="49"/>
    </row>
    <row r="10" spans="1:28" x14ac:dyDescent="0.25">
      <c r="A10" s="40" t="s">
        <v>6</v>
      </c>
      <c r="B10" s="49" t="s">
        <v>290</v>
      </c>
      <c r="C10" s="49"/>
      <c r="D10" s="49"/>
      <c r="E10" s="49"/>
      <c r="F10" s="49"/>
      <c r="G10" s="49"/>
      <c r="H10" s="49"/>
      <c r="I10" s="49"/>
      <c r="J10" s="49"/>
      <c r="K10" s="49"/>
      <c r="L10" s="49"/>
      <c r="M10" s="49"/>
      <c r="P10" s="40" t="s">
        <v>6</v>
      </c>
      <c r="Q10" s="49" t="s">
        <v>293</v>
      </c>
      <c r="R10" s="49"/>
      <c r="S10" s="49"/>
      <c r="T10" s="49"/>
      <c r="U10" s="49"/>
      <c r="V10" s="49"/>
      <c r="W10" s="49"/>
      <c r="X10" s="49"/>
      <c r="Y10" s="49"/>
      <c r="Z10" s="49"/>
      <c r="AA10" s="49"/>
      <c r="AB10" s="49"/>
    </row>
    <row r="11" spans="1:28" x14ac:dyDescent="0.25">
      <c r="A11" s="40" t="s">
        <v>142</v>
      </c>
      <c r="B11" s="49" t="s">
        <v>205</v>
      </c>
      <c r="C11" s="49"/>
      <c r="D11" s="49"/>
      <c r="E11" s="49"/>
      <c r="F11" s="49"/>
      <c r="G11" s="49"/>
      <c r="H11" s="49"/>
      <c r="I11" s="49"/>
      <c r="J11" s="49"/>
      <c r="K11" s="49"/>
      <c r="L11" s="49"/>
      <c r="M11" s="49"/>
      <c r="P11" s="40" t="s">
        <v>142</v>
      </c>
      <c r="Q11" s="49" t="s">
        <v>205</v>
      </c>
      <c r="R11" s="49"/>
      <c r="S11" s="49"/>
      <c r="T11" s="49"/>
      <c r="U11" s="49"/>
      <c r="V11" s="49"/>
      <c r="W11" s="49"/>
      <c r="X11" s="49"/>
      <c r="Y11" s="49"/>
      <c r="Z11" s="49"/>
      <c r="AA11" s="49"/>
      <c r="AB11" s="49"/>
    </row>
    <row r="12" spans="1:28" x14ac:dyDescent="0.25">
      <c r="A12" s="40" t="s">
        <v>143</v>
      </c>
      <c r="B12" s="49" t="s">
        <v>253</v>
      </c>
      <c r="C12" s="49"/>
      <c r="D12" s="49"/>
      <c r="E12" s="49"/>
      <c r="F12" s="49"/>
      <c r="G12" s="49"/>
      <c r="H12" s="49"/>
      <c r="I12" s="49"/>
      <c r="J12" s="49"/>
      <c r="K12" s="49"/>
      <c r="L12" s="49"/>
      <c r="M12" s="49"/>
      <c r="P12" s="40" t="s">
        <v>143</v>
      </c>
      <c r="Q12" s="49" t="s">
        <v>253</v>
      </c>
      <c r="R12" s="49"/>
      <c r="S12" s="49"/>
      <c r="T12" s="49"/>
      <c r="U12" s="49"/>
      <c r="V12" s="49"/>
      <c r="W12" s="49"/>
      <c r="X12" s="49"/>
      <c r="Y12" s="49"/>
      <c r="Z12" s="49"/>
      <c r="AA12" s="49"/>
      <c r="AB12" s="49"/>
    </row>
    <row r="13" spans="1:28" x14ac:dyDescent="0.25">
      <c r="A13" s="40" t="s">
        <v>494</v>
      </c>
      <c r="B13" s="49">
        <v>1</v>
      </c>
      <c r="C13" s="49"/>
      <c r="D13" s="49"/>
      <c r="E13" s="49"/>
      <c r="F13" s="49"/>
      <c r="G13" s="49"/>
      <c r="H13" s="49"/>
      <c r="I13" s="49"/>
      <c r="J13" s="49"/>
      <c r="K13" s="49"/>
      <c r="L13" s="49"/>
      <c r="M13" s="49"/>
      <c r="P13" s="40" t="s">
        <v>494</v>
      </c>
      <c r="Q13" s="49">
        <v>1</v>
      </c>
      <c r="R13" s="49"/>
      <c r="S13" s="49"/>
      <c r="T13" s="49"/>
      <c r="U13" s="49"/>
      <c r="V13" s="49"/>
      <c r="W13" s="49"/>
      <c r="X13" s="49"/>
      <c r="Y13" s="49"/>
      <c r="Z13" s="49"/>
      <c r="AA13" s="49"/>
      <c r="AB13" s="49"/>
    </row>
    <row r="14" spans="1:28" x14ac:dyDescent="0.25">
      <c r="A14" s="40" t="s">
        <v>145</v>
      </c>
      <c r="B14" s="49">
        <v>410</v>
      </c>
      <c r="C14" s="49"/>
      <c r="D14" s="49"/>
      <c r="E14" s="49"/>
      <c r="F14" s="49"/>
      <c r="G14" s="49"/>
      <c r="H14" s="49"/>
      <c r="I14" s="49"/>
      <c r="J14" s="49"/>
      <c r="K14" s="49"/>
      <c r="L14" s="49"/>
      <c r="M14" s="49"/>
      <c r="P14" s="40" t="s">
        <v>145</v>
      </c>
      <c r="Q14" s="49">
        <v>410</v>
      </c>
      <c r="R14" s="49"/>
      <c r="S14" s="49"/>
      <c r="T14" s="49"/>
      <c r="U14" s="49"/>
      <c r="V14" s="49"/>
      <c r="W14" s="49"/>
      <c r="X14" s="49"/>
      <c r="Y14" s="49"/>
      <c r="Z14" s="49"/>
      <c r="AA14" s="49"/>
      <c r="AB14" s="49"/>
    </row>
    <row r="15" spans="1:28" x14ac:dyDescent="0.25">
      <c r="A15" s="40" t="s">
        <v>495</v>
      </c>
      <c r="B15" s="49" t="s">
        <v>291</v>
      </c>
      <c r="C15" s="49"/>
      <c r="D15" s="49"/>
      <c r="E15" s="49"/>
      <c r="F15" s="49"/>
      <c r="G15" s="49"/>
      <c r="H15" s="49"/>
      <c r="I15" s="49"/>
      <c r="J15" s="49"/>
      <c r="K15" s="49"/>
      <c r="L15" s="49"/>
      <c r="M15" s="49"/>
      <c r="P15" s="40" t="s">
        <v>495</v>
      </c>
      <c r="Q15" s="49" t="s">
        <v>294</v>
      </c>
      <c r="R15" s="49"/>
      <c r="S15" s="49"/>
      <c r="T15" s="49"/>
      <c r="U15" s="49"/>
      <c r="V15" s="49"/>
      <c r="W15" s="49"/>
      <c r="X15" s="49"/>
      <c r="Y15" s="49"/>
      <c r="Z15" s="49"/>
      <c r="AA15" s="49"/>
      <c r="AB15" s="49"/>
    </row>
    <row r="16" spans="1:28" x14ac:dyDescent="0.25">
      <c r="A16" s="40" t="s">
        <v>147</v>
      </c>
      <c r="B16" s="49" t="s">
        <v>292</v>
      </c>
      <c r="C16" s="49"/>
      <c r="D16" s="49"/>
      <c r="E16" s="49"/>
      <c r="F16" s="49"/>
      <c r="G16" s="49"/>
      <c r="H16" s="49"/>
      <c r="I16" s="49"/>
      <c r="J16" s="49"/>
      <c r="K16" s="49"/>
      <c r="L16" s="49"/>
      <c r="M16" s="49"/>
      <c r="P16" s="40" t="s">
        <v>147</v>
      </c>
      <c r="Q16" s="49" t="s">
        <v>295</v>
      </c>
      <c r="R16" s="49"/>
      <c r="S16" s="49"/>
      <c r="T16" s="49"/>
      <c r="U16" s="49"/>
      <c r="V16" s="49"/>
      <c r="W16" s="49"/>
      <c r="X16" s="49"/>
      <c r="Y16" s="49"/>
      <c r="Z16" s="49"/>
      <c r="AA16" s="49"/>
      <c r="AB16" s="49"/>
    </row>
    <row r="17" spans="1:28" x14ac:dyDescent="0.25">
      <c r="A17" s="41" t="s">
        <v>496</v>
      </c>
      <c r="B17" s="49"/>
      <c r="C17" s="49"/>
      <c r="D17" s="49"/>
      <c r="E17" s="49"/>
      <c r="F17" s="49"/>
      <c r="G17" s="49"/>
      <c r="H17" s="49"/>
      <c r="I17" s="49"/>
      <c r="J17" s="49"/>
      <c r="K17" s="49"/>
      <c r="L17" s="49"/>
      <c r="M17" s="49"/>
      <c r="P17" s="41" t="s">
        <v>496</v>
      </c>
      <c r="Q17" s="49"/>
      <c r="R17" s="49"/>
      <c r="S17" s="49"/>
      <c r="T17" s="49"/>
      <c r="U17" s="49"/>
      <c r="V17" s="49"/>
      <c r="W17" s="49"/>
      <c r="X17" s="49"/>
      <c r="Y17" s="49"/>
      <c r="Z17" s="49"/>
      <c r="AA17" s="49"/>
      <c r="AB17" s="49"/>
    </row>
    <row r="18" spans="1:28" x14ac:dyDescent="0.25">
      <c r="A18" s="40" t="s">
        <v>149</v>
      </c>
      <c r="B18" s="50">
        <v>45107</v>
      </c>
      <c r="C18" s="50"/>
      <c r="D18" s="50"/>
      <c r="E18" s="50"/>
      <c r="F18" s="50"/>
      <c r="G18" s="50"/>
      <c r="H18" s="50"/>
      <c r="I18" s="50"/>
      <c r="J18" s="50"/>
      <c r="K18" s="50"/>
      <c r="L18" s="50"/>
      <c r="M18" s="50"/>
      <c r="P18" s="40" t="s">
        <v>149</v>
      </c>
      <c r="Q18" s="50">
        <v>45107</v>
      </c>
      <c r="R18" s="50"/>
      <c r="S18" s="50"/>
      <c r="T18" s="50"/>
      <c r="U18" s="50"/>
      <c r="V18" s="50"/>
      <c r="W18" s="50"/>
      <c r="X18" s="50"/>
      <c r="Y18" s="50"/>
      <c r="Z18" s="50"/>
      <c r="AA18" s="50"/>
      <c r="AB18" s="50"/>
    </row>
    <row r="19" spans="1:28" x14ac:dyDescent="0.25">
      <c r="A19" s="40" t="s">
        <v>150</v>
      </c>
      <c r="B19" s="50">
        <v>45107</v>
      </c>
      <c r="C19" s="50"/>
      <c r="D19" s="50"/>
      <c r="E19" s="50"/>
      <c r="F19" s="50"/>
      <c r="G19" s="50"/>
      <c r="H19" s="50"/>
      <c r="I19" s="50"/>
      <c r="J19" s="50"/>
      <c r="K19" s="50"/>
      <c r="L19" s="50"/>
      <c r="M19" s="50"/>
      <c r="P19" s="40" t="s">
        <v>150</v>
      </c>
      <c r="Q19" s="50">
        <v>45107</v>
      </c>
      <c r="R19" s="50"/>
      <c r="S19" s="50"/>
      <c r="T19" s="50"/>
      <c r="U19" s="50"/>
      <c r="V19" s="50"/>
      <c r="W19" s="50"/>
      <c r="X19" s="50"/>
      <c r="Y19" s="50"/>
      <c r="Z19" s="50"/>
      <c r="AA19" s="50"/>
      <c r="AB19" s="50"/>
    </row>
    <row r="20" spans="1:28" x14ac:dyDescent="0.25">
      <c r="A20" s="40" t="s">
        <v>151</v>
      </c>
      <c r="B20" s="49" t="s">
        <v>160</v>
      </c>
      <c r="C20" s="49"/>
      <c r="D20" s="49"/>
      <c r="E20" s="49"/>
      <c r="F20" s="49"/>
      <c r="G20" s="49"/>
      <c r="H20" s="49"/>
      <c r="I20" s="49"/>
      <c r="J20" s="49"/>
      <c r="K20" s="49"/>
      <c r="L20" s="49"/>
      <c r="M20" s="49"/>
      <c r="P20" s="40" t="s">
        <v>151</v>
      </c>
      <c r="Q20" s="49" t="s">
        <v>160</v>
      </c>
      <c r="R20" s="49"/>
      <c r="S20" s="49"/>
      <c r="T20" s="49"/>
      <c r="U20" s="49"/>
      <c r="V20" s="49"/>
      <c r="W20" s="49"/>
      <c r="X20" s="49"/>
      <c r="Y20" s="49"/>
      <c r="Z20" s="49"/>
      <c r="AA20" s="49"/>
      <c r="AB20" s="49"/>
    </row>
    <row r="21" spans="1:28" x14ac:dyDescent="0.25">
      <c r="A21" s="40" t="s">
        <v>497</v>
      </c>
      <c r="B21" s="49" t="s">
        <v>68</v>
      </c>
      <c r="C21" s="49"/>
      <c r="D21" s="49"/>
      <c r="E21" s="49"/>
      <c r="F21" s="49"/>
      <c r="G21" s="49"/>
      <c r="H21" s="49"/>
      <c r="I21" s="49"/>
      <c r="J21" s="49"/>
      <c r="K21" s="49"/>
      <c r="L21" s="49"/>
      <c r="M21" s="49"/>
      <c r="P21" s="40" t="s">
        <v>497</v>
      </c>
      <c r="Q21" s="49" t="s">
        <v>68</v>
      </c>
      <c r="R21" s="49"/>
      <c r="S21" s="49"/>
      <c r="T21" s="49"/>
      <c r="U21" s="49"/>
      <c r="V21" s="49"/>
      <c r="W21" s="49"/>
      <c r="X21" s="49"/>
      <c r="Y21" s="49"/>
      <c r="Z21" s="49"/>
      <c r="AA21" s="49"/>
      <c r="AB21" s="49"/>
    </row>
    <row r="23" spans="1:28" x14ac:dyDescent="0.25">
      <c r="A23" s="23" t="str">
        <f>HYPERLINK("#'Factor List'!A1", "Back to Factor List")</f>
        <v>Back to Factor List</v>
      </c>
      <c r="B23" s="23" t="str">
        <f>HYPERLINK("#'Assumptions'!A1", "Assumptions")</f>
        <v>Assumptions</v>
      </c>
    </row>
    <row r="26" spans="1:28" s="59" customFormat="1" ht="13" x14ac:dyDescent="0.25">
      <c r="A26" s="58" t="s">
        <v>546</v>
      </c>
      <c r="B26" s="58">
        <v>0</v>
      </c>
      <c r="C26" s="58">
        <v>1</v>
      </c>
      <c r="D26" s="58">
        <v>2</v>
      </c>
      <c r="E26" s="58">
        <v>3</v>
      </c>
      <c r="F26" s="58">
        <v>4</v>
      </c>
      <c r="G26" s="58">
        <v>5</v>
      </c>
      <c r="H26" s="58">
        <v>6</v>
      </c>
      <c r="I26" s="58">
        <v>7</v>
      </c>
      <c r="J26" s="58">
        <v>8</v>
      </c>
      <c r="K26" s="58">
        <v>9</v>
      </c>
      <c r="L26" s="58">
        <v>10</v>
      </c>
      <c r="M26" s="58">
        <v>11</v>
      </c>
      <c r="P26" s="58" t="s">
        <v>546</v>
      </c>
      <c r="Q26" s="58">
        <v>0</v>
      </c>
      <c r="R26" s="58">
        <v>1</v>
      </c>
      <c r="S26" s="58">
        <v>2</v>
      </c>
      <c r="T26" s="58">
        <v>3</v>
      </c>
      <c r="U26" s="58">
        <v>4</v>
      </c>
      <c r="V26" s="58">
        <v>5</v>
      </c>
      <c r="W26" s="58">
        <v>6</v>
      </c>
      <c r="X26" s="58">
        <v>7</v>
      </c>
      <c r="Y26" s="58">
        <v>8</v>
      </c>
      <c r="Z26" s="58">
        <v>9</v>
      </c>
      <c r="AA26" s="58">
        <v>10</v>
      </c>
      <c r="AB26" s="58">
        <v>11</v>
      </c>
    </row>
    <row r="27" spans="1:28" x14ac:dyDescent="0.25">
      <c r="A27" s="43">
        <v>50</v>
      </c>
      <c r="B27" s="44">
        <v>0.216</v>
      </c>
      <c r="C27" s="44">
        <v>0.21199999999999999</v>
      </c>
      <c r="D27" s="44">
        <v>0.20899999999999999</v>
      </c>
      <c r="E27" s="44">
        <v>0.20499999999999999</v>
      </c>
      <c r="F27" s="44">
        <v>0.20200000000000001</v>
      </c>
      <c r="G27" s="44">
        <v>0.19800000000000001</v>
      </c>
      <c r="H27" s="44">
        <v>0.19500000000000001</v>
      </c>
      <c r="I27" s="44">
        <v>0.191</v>
      </c>
      <c r="J27" s="44">
        <v>0.187</v>
      </c>
      <c r="K27" s="44">
        <v>0.184</v>
      </c>
      <c r="L27" s="44">
        <v>0.18</v>
      </c>
      <c r="M27" s="44">
        <v>0.17699999999999999</v>
      </c>
      <c r="P27" s="43">
        <v>50</v>
      </c>
      <c r="Q27" s="44">
        <v>1.0720000000000001</v>
      </c>
      <c r="R27" s="44">
        <v>1.0740000000000001</v>
      </c>
      <c r="S27" s="44">
        <v>1.0760000000000001</v>
      </c>
      <c r="T27" s="44">
        <v>1.077</v>
      </c>
      <c r="U27" s="44">
        <v>1.079</v>
      </c>
      <c r="V27" s="44">
        <v>1.081</v>
      </c>
      <c r="W27" s="44">
        <v>1.083</v>
      </c>
      <c r="X27" s="44">
        <v>1.0840000000000001</v>
      </c>
      <c r="Y27" s="44">
        <v>1.0860000000000001</v>
      </c>
      <c r="Z27" s="44">
        <v>1.0880000000000001</v>
      </c>
      <c r="AA27" s="44">
        <v>1.0900000000000001</v>
      </c>
      <c r="AB27" s="44">
        <v>1.091</v>
      </c>
    </row>
    <row r="28" spans="1:28" x14ac:dyDescent="0.25">
      <c r="A28" s="43">
        <v>51</v>
      </c>
      <c r="B28" s="44">
        <v>0.17299999999999999</v>
      </c>
      <c r="C28" s="44">
        <v>0.16900000000000001</v>
      </c>
      <c r="D28" s="44">
        <v>0.16600000000000001</v>
      </c>
      <c r="E28" s="44">
        <v>0.16200000000000001</v>
      </c>
      <c r="F28" s="44">
        <v>0.159</v>
      </c>
      <c r="G28" s="44">
        <v>0.155</v>
      </c>
      <c r="H28" s="44">
        <v>0.152</v>
      </c>
      <c r="I28" s="44">
        <v>0.14799999999999999</v>
      </c>
      <c r="J28" s="44">
        <v>0.14399999999999999</v>
      </c>
      <c r="K28" s="44">
        <v>0.14099999999999999</v>
      </c>
      <c r="L28" s="44">
        <v>0.13700000000000001</v>
      </c>
      <c r="M28" s="44">
        <v>0.13400000000000001</v>
      </c>
      <c r="P28" s="43">
        <v>51</v>
      </c>
      <c r="Q28" s="44">
        <v>1.093</v>
      </c>
      <c r="R28" s="44">
        <v>1.095</v>
      </c>
      <c r="S28" s="44">
        <v>1.097</v>
      </c>
      <c r="T28" s="44">
        <v>1.099</v>
      </c>
      <c r="U28" s="44">
        <v>1.1000000000000001</v>
      </c>
      <c r="V28" s="44">
        <v>1.1020000000000001</v>
      </c>
      <c r="W28" s="44">
        <v>1.1040000000000001</v>
      </c>
      <c r="X28" s="44">
        <v>1.1060000000000001</v>
      </c>
      <c r="Y28" s="44">
        <v>1.1080000000000001</v>
      </c>
      <c r="Z28" s="44">
        <v>1.1100000000000001</v>
      </c>
      <c r="AA28" s="44">
        <v>1.111</v>
      </c>
      <c r="AB28" s="44">
        <v>1.113</v>
      </c>
    </row>
    <row r="29" spans="1:28" x14ac:dyDescent="0.25">
      <c r="A29" s="43">
        <v>52</v>
      </c>
      <c r="B29" s="44">
        <v>0.13</v>
      </c>
      <c r="C29" s="44">
        <v>0.126</v>
      </c>
      <c r="D29" s="44">
        <v>0.123</v>
      </c>
      <c r="E29" s="44">
        <v>0.11899999999999999</v>
      </c>
      <c r="F29" s="44">
        <v>0.11600000000000001</v>
      </c>
      <c r="G29" s="44">
        <v>0.112</v>
      </c>
      <c r="H29" s="44">
        <v>0.109</v>
      </c>
      <c r="I29" s="44">
        <v>0.105</v>
      </c>
      <c r="J29" s="44">
        <v>0.10100000000000001</v>
      </c>
      <c r="K29" s="44">
        <v>9.8000000000000004E-2</v>
      </c>
      <c r="L29" s="44">
        <v>9.4E-2</v>
      </c>
      <c r="M29" s="44">
        <v>9.0999999999999998E-2</v>
      </c>
      <c r="P29" s="43">
        <v>52</v>
      </c>
      <c r="Q29" s="44">
        <v>1.115</v>
      </c>
      <c r="R29" s="44">
        <v>1.117</v>
      </c>
      <c r="S29" s="44">
        <v>1.119</v>
      </c>
      <c r="T29" s="44">
        <v>1.121</v>
      </c>
      <c r="U29" s="44">
        <v>1.123</v>
      </c>
      <c r="V29" s="44">
        <v>1.125</v>
      </c>
      <c r="W29" s="44">
        <v>1.127</v>
      </c>
      <c r="X29" s="44">
        <v>1.1279999999999999</v>
      </c>
      <c r="Y29" s="44">
        <v>1.1299999999999999</v>
      </c>
      <c r="Z29" s="44">
        <v>1.1319999999999999</v>
      </c>
      <c r="AA29" s="44">
        <v>1.1339999999999999</v>
      </c>
      <c r="AB29" s="44">
        <v>1.1359999999999999</v>
      </c>
    </row>
    <row r="30" spans="1:28" x14ac:dyDescent="0.25">
      <c r="A30" s="43">
        <v>53</v>
      </c>
      <c r="B30" s="44">
        <v>8.6999999999999994E-2</v>
      </c>
      <c r="C30" s="44">
        <v>8.3000000000000004E-2</v>
      </c>
      <c r="D30" s="44">
        <v>0.08</v>
      </c>
      <c r="E30" s="44">
        <v>7.5999999999999998E-2</v>
      </c>
      <c r="F30" s="44">
        <v>7.1999999999999995E-2</v>
      </c>
      <c r="G30" s="44">
        <v>6.9000000000000006E-2</v>
      </c>
      <c r="H30" s="44">
        <v>6.5000000000000002E-2</v>
      </c>
      <c r="I30" s="44">
        <v>6.0999999999999999E-2</v>
      </c>
      <c r="J30" s="44">
        <v>5.8000000000000003E-2</v>
      </c>
      <c r="K30" s="44">
        <v>5.3999999999999999E-2</v>
      </c>
      <c r="L30" s="44">
        <v>0.05</v>
      </c>
      <c r="M30" s="44">
        <v>4.7E-2</v>
      </c>
      <c r="P30" s="43">
        <v>53</v>
      </c>
      <c r="Q30" s="44">
        <v>1.1379999999999999</v>
      </c>
      <c r="R30" s="44">
        <v>1.1399999999999999</v>
      </c>
      <c r="S30" s="44">
        <v>1.1419999999999999</v>
      </c>
      <c r="T30" s="44">
        <v>1.1439999999999999</v>
      </c>
      <c r="U30" s="44">
        <v>1.145</v>
      </c>
      <c r="V30" s="44">
        <v>1.147</v>
      </c>
      <c r="W30" s="44">
        <v>1.149</v>
      </c>
      <c r="X30" s="44">
        <v>1.151</v>
      </c>
      <c r="Y30" s="44">
        <v>1.153</v>
      </c>
      <c r="Z30" s="44">
        <v>1.155</v>
      </c>
      <c r="AA30" s="44">
        <v>1.1559999999999999</v>
      </c>
      <c r="AB30" s="44">
        <v>1.1579999999999999</v>
      </c>
    </row>
    <row r="31" spans="1:28" x14ac:dyDescent="0.25">
      <c r="A31" s="43">
        <v>54</v>
      </c>
      <c r="B31" s="44">
        <v>4.2999999999999997E-2</v>
      </c>
      <c r="C31" s="44">
        <v>3.9E-2</v>
      </c>
      <c r="D31" s="44">
        <v>3.5999999999999997E-2</v>
      </c>
      <c r="E31" s="44">
        <v>3.2000000000000001E-2</v>
      </c>
      <c r="F31" s="44">
        <v>2.9000000000000001E-2</v>
      </c>
      <c r="G31" s="44">
        <v>2.5000000000000001E-2</v>
      </c>
      <c r="H31" s="44">
        <v>2.1999999999999999E-2</v>
      </c>
      <c r="I31" s="44">
        <v>1.7999999999999999E-2</v>
      </c>
      <c r="J31" s="44">
        <v>1.4E-2</v>
      </c>
      <c r="K31" s="44">
        <v>1.0999999999999999E-2</v>
      </c>
      <c r="L31" s="44">
        <v>7.0000000000000001E-3</v>
      </c>
      <c r="M31" s="44">
        <v>4.0000000000000001E-3</v>
      </c>
      <c r="P31" s="43">
        <v>54</v>
      </c>
      <c r="Q31" s="44">
        <v>1.1599999999999999</v>
      </c>
      <c r="R31" s="44">
        <v>1.1619999999999999</v>
      </c>
      <c r="S31" s="44">
        <v>1.1639999999999999</v>
      </c>
      <c r="T31" s="44">
        <v>1.1659999999999999</v>
      </c>
      <c r="U31" s="44">
        <v>1.1679999999999999</v>
      </c>
      <c r="V31" s="44">
        <v>1.17</v>
      </c>
      <c r="W31" s="44">
        <v>1.1719999999999999</v>
      </c>
      <c r="X31" s="44">
        <v>1.1739999999999999</v>
      </c>
      <c r="Y31" s="44">
        <v>1.1759999999999999</v>
      </c>
      <c r="Z31" s="44">
        <v>1.1779999999999999</v>
      </c>
      <c r="AA31" s="44">
        <v>1.18</v>
      </c>
      <c r="AB31" s="44">
        <v>1.1819999999999999</v>
      </c>
    </row>
    <row r="32" spans="1:28" x14ac:dyDescent="0.25">
      <c r="A32" s="43">
        <v>55</v>
      </c>
      <c r="B32" s="44">
        <v>0</v>
      </c>
      <c r="C32" s="44"/>
      <c r="D32" s="44"/>
      <c r="E32" s="44"/>
      <c r="F32" s="44"/>
      <c r="G32" s="44"/>
      <c r="H32" s="44"/>
      <c r="I32" s="44"/>
      <c r="J32" s="44"/>
      <c r="K32" s="44"/>
      <c r="L32" s="44"/>
      <c r="M32" s="44"/>
      <c r="P32" s="43">
        <v>55</v>
      </c>
      <c r="Q32" s="44">
        <v>1.1839999999999999</v>
      </c>
      <c r="R32" s="44"/>
      <c r="S32" s="44"/>
      <c r="T32" s="44"/>
      <c r="U32" s="44"/>
      <c r="V32" s="44"/>
      <c r="W32" s="44"/>
      <c r="X32" s="44"/>
      <c r="Y32" s="44"/>
      <c r="Z32" s="44"/>
      <c r="AA32" s="44"/>
      <c r="AB32" s="44"/>
    </row>
  </sheetData>
  <sheetProtection algorithmName="SHA-512" hashValue="MetkagxuyuucMr0en/wAsOXu3pjIyxiLe8jFp2kVJhnTBVEB5j1eoJp4dOfozt3/MxYHh8QySfYm5GfB+Tru/w==" saltValue="v5iu7I6AcjegTBNAvC6G5A==" spinCount="100000" sheet="1" objects="1" scenarios="1"/>
  <conditionalFormatting sqref="A6:A21">
    <cfRule type="expression" dxfId="641" priority="5" stopIfTrue="1">
      <formula>MOD(ROW(),2)=0</formula>
    </cfRule>
    <cfRule type="expression" dxfId="640" priority="6" stopIfTrue="1">
      <formula>MOD(ROW(),2)&lt;&gt;0</formula>
    </cfRule>
  </conditionalFormatting>
  <conditionalFormatting sqref="B6:M21">
    <cfRule type="expression" dxfId="639" priority="7" stopIfTrue="1">
      <formula>MOD(ROW(),2)=0</formula>
    </cfRule>
    <cfRule type="expression" dxfId="638" priority="8" stopIfTrue="1">
      <formula>MOD(ROW(),2)&lt;&gt;0</formula>
    </cfRule>
  </conditionalFormatting>
  <conditionalFormatting sqref="A26:A32">
    <cfRule type="expression" dxfId="637" priority="9" stopIfTrue="1">
      <formula>MOD(ROW(),2)=0</formula>
    </cfRule>
    <cfRule type="expression" dxfId="636" priority="10" stopIfTrue="1">
      <formula>MOD(ROW(),2)&lt;&gt;0</formula>
    </cfRule>
  </conditionalFormatting>
  <conditionalFormatting sqref="B26:M32">
    <cfRule type="expression" dxfId="635" priority="11" stopIfTrue="1">
      <formula>MOD(ROW(),2)=0</formula>
    </cfRule>
    <cfRule type="expression" dxfId="634" priority="12" stopIfTrue="1">
      <formula>MOD(ROW(),2)&lt;&gt;0</formula>
    </cfRule>
  </conditionalFormatting>
  <conditionalFormatting sqref="P6:P21">
    <cfRule type="expression" dxfId="633" priority="13" stopIfTrue="1">
      <formula>MOD(ROW(),2)=0</formula>
    </cfRule>
    <cfRule type="expression" dxfId="632" priority="14" stopIfTrue="1">
      <formula>MOD(ROW(),2)&lt;&gt;0</formula>
    </cfRule>
  </conditionalFormatting>
  <conditionalFormatting sqref="Q6:AB21">
    <cfRule type="expression" dxfId="631" priority="15" stopIfTrue="1">
      <formula>MOD(ROW(),2)=0</formula>
    </cfRule>
    <cfRule type="expression" dxfId="630" priority="16" stopIfTrue="1">
      <formula>MOD(ROW(),2)&lt;&gt;0</formula>
    </cfRule>
  </conditionalFormatting>
  <conditionalFormatting sqref="P26:P32">
    <cfRule type="expression" dxfId="629" priority="17" stopIfTrue="1">
      <formula>MOD(ROW(),2)=0</formula>
    </cfRule>
    <cfRule type="expression" dxfId="628" priority="18" stopIfTrue="1">
      <formula>MOD(ROW(),2)&lt;&gt;0</formula>
    </cfRule>
  </conditionalFormatting>
  <conditionalFormatting sqref="Q26:AB32">
    <cfRule type="expression" dxfId="627" priority="19" stopIfTrue="1">
      <formula>MOD(ROW(),2)=0</formula>
    </cfRule>
    <cfRule type="expression" dxfId="626" priority="20" stopIfTrue="1">
      <formula>MOD(ROW(),2)&lt;&gt;0</formula>
    </cfRule>
  </conditionalFormatting>
  <pageMargins left="0.7" right="0.7" top="0.75" bottom="0.75" header="0.3" footer="0.3"/>
  <tableParts count="2">
    <tablePart r:id="rId1"/>
    <tablePart r:id="rId2"/>
  </tableParts>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591A5F-1076-4047-A3BC-78691731AE9A}">
  <sheetPr codeName="Sheet45"/>
  <dimension ref="A1:M37"/>
  <sheetViews>
    <sheetView showGridLines="0" workbookViewId="0">
      <selection activeCell="A6" sqref="A6"/>
    </sheetView>
  </sheetViews>
  <sheetFormatPr defaultRowHeight="12.5" x14ac:dyDescent="0.25"/>
  <cols>
    <col min="1" max="1" width="31.54296875" customWidth="1"/>
    <col min="2" max="13"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ERF - x-411</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v>2008</v>
      </c>
      <c r="C8" s="49"/>
      <c r="D8" s="49"/>
      <c r="E8" s="49"/>
      <c r="F8" s="49"/>
      <c r="G8" s="49"/>
      <c r="H8" s="49"/>
      <c r="I8" s="49"/>
      <c r="J8" s="49"/>
      <c r="K8" s="49"/>
      <c r="L8" s="49"/>
      <c r="M8" s="49"/>
    </row>
    <row r="9" spans="1:13" x14ac:dyDescent="0.25">
      <c r="A9" s="40" t="s">
        <v>141</v>
      </c>
      <c r="B9" s="49" t="s">
        <v>251</v>
      </c>
      <c r="C9" s="49"/>
      <c r="D9" s="49"/>
      <c r="E9" s="49"/>
      <c r="F9" s="49"/>
      <c r="G9" s="49"/>
      <c r="H9" s="49"/>
      <c r="I9" s="49"/>
      <c r="J9" s="49"/>
      <c r="K9" s="49"/>
      <c r="L9" s="49"/>
      <c r="M9" s="49"/>
    </row>
    <row r="10" spans="1:13" x14ac:dyDescent="0.25">
      <c r="A10" s="40" t="s">
        <v>6</v>
      </c>
      <c r="B10" s="49" t="s">
        <v>296</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253</v>
      </c>
      <c r="C12" s="49"/>
      <c r="D12" s="49"/>
      <c r="E12" s="49"/>
      <c r="F12" s="49"/>
      <c r="G12" s="49"/>
      <c r="H12" s="49"/>
      <c r="I12" s="49"/>
      <c r="J12" s="49"/>
      <c r="K12" s="49"/>
      <c r="L12" s="49"/>
      <c r="M12" s="49"/>
    </row>
    <row r="13" spans="1:13" x14ac:dyDescent="0.25">
      <c r="A13" s="40" t="s">
        <v>494</v>
      </c>
      <c r="B13" s="49">
        <v>2</v>
      </c>
      <c r="C13" s="49"/>
      <c r="D13" s="49"/>
      <c r="E13" s="49"/>
      <c r="F13" s="49"/>
      <c r="G13" s="49"/>
      <c r="H13" s="49"/>
      <c r="I13" s="49"/>
      <c r="J13" s="49"/>
      <c r="K13" s="49"/>
      <c r="L13" s="49"/>
      <c r="M13" s="49"/>
    </row>
    <row r="14" spans="1:13" x14ac:dyDescent="0.25">
      <c r="A14" s="40" t="s">
        <v>145</v>
      </c>
      <c r="B14" s="49">
        <v>411</v>
      </c>
      <c r="C14" s="49"/>
      <c r="D14" s="49"/>
      <c r="E14" s="49"/>
      <c r="F14" s="49"/>
      <c r="G14" s="49"/>
      <c r="H14" s="49"/>
      <c r="I14" s="49"/>
      <c r="J14" s="49"/>
      <c r="K14" s="49"/>
      <c r="L14" s="49"/>
      <c r="M14" s="49"/>
    </row>
    <row r="15" spans="1:13" x14ac:dyDescent="0.25">
      <c r="A15" s="40" t="s">
        <v>495</v>
      </c>
      <c r="B15" s="49" t="s">
        <v>297</v>
      </c>
      <c r="C15" s="49"/>
      <c r="D15" s="49"/>
      <c r="E15" s="49"/>
      <c r="F15" s="49"/>
      <c r="G15" s="49"/>
      <c r="H15" s="49"/>
      <c r="I15" s="49"/>
      <c r="J15" s="49"/>
      <c r="K15" s="49"/>
      <c r="L15" s="49"/>
      <c r="M15" s="49"/>
    </row>
    <row r="16" spans="1:13" x14ac:dyDescent="0.25">
      <c r="A16" s="40" t="s">
        <v>147</v>
      </c>
      <c r="B16" s="49" t="s">
        <v>298</v>
      </c>
      <c r="C16" s="49"/>
      <c r="D16" s="49"/>
      <c r="E16" s="49"/>
      <c r="F16" s="49"/>
      <c r="G16" s="49"/>
      <c r="H16" s="49"/>
      <c r="I16" s="49"/>
      <c r="J16" s="49"/>
      <c r="K16" s="49"/>
      <c r="L16" s="49"/>
      <c r="M16" s="49"/>
    </row>
    <row r="17" spans="1:13" x14ac:dyDescent="0.25">
      <c r="A17" s="41" t="s">
        <v>496</v>
      </c>
      <c r="B17" s="49"/>
      <c r="C17" s="49"/>
      <c r="D17" s="49"/>
      <c r="E17" s="49"/>
      <c r="F17" s="49"/>
      <c r="G17" s="49"/>
      <c r="H17" s="49"/>
      <c r="I17" s="49"/>
      <c r="J17" s="49"/>
      <c r="K17" s="49"/>
      <c r="L17" s="49"/>
      <c r="M17" s="49"/>
    </row>
    <row r="18" spans="1:13" x14ac:dyDescent="0.25">
      <c r="A18" s="40" t="s">
        <v>149</v>
      </c>
      <c r="B18" s="50">
        <v>45107</v>
      </c>
      <c r="C18" s="50"/>
      <c r="D18" s="50"/>
      <c r="E18" s="50"/>
      <c r="F18" s="50"/>
      <c r="G18" s="50"/>
      <c r="H18" s="50"/>
      <c r="I18" s="50"/>
      <c r="J18" s="50"/>
      <c r="K18" s="50"/>
      <c r="L18" s="50"/>
      <c r="M18" s="50"/>
    </row>
    <row r="19" spans="1:13" x14ac:dyDescent="0.25">
      <c r="A19" s="40" t="s">
        <v>150</v>
      </c>
      <c r="B19" s="50">
        <v>45107</v>
      </c>
      <c r="C19" s="50"/>
      <c r="D19" s="50"/>
      <c r="E19" s="50"/>
      <c r="F19" s="50"/>
      <c r="G19" s="50"/>
      <c r="H19" s="50"/>
      <c r="I19" s="50"/>
      <c r="J19" s="50"/>
      <c r="K19" s="50"/>
      <c r="L19" s="50"/>
      <c r="M19" s="50"/>
    </row>
    <row r="20" spans="1:13" x14ac:dyDescent="0.25">
      <c r="A20" s="40" t="s">
        <v>151</v>
      </c>
      <c r="B20" s="49" t="s">
        <v>160</v>
      </c>
      <c r="C20" s="49"/>
      <c r="D20" s="49"/>
      <c r="E20" s="49"/>
      <c r="F20" s="49"/>
      <c r="G20" s="49"/>
      <c r="H20" s="49"/>
      <c r="I20" s="49"/>
      <c r="J20" s="49"/>
      <c r="K20" s="49"/>
      <c r="L20" s="49"/>
      <c r="M20" s="49"/>
    </row>
    <row r="21" spans="1:13" x14ac:dyDescent="0.25">
      <c r="A21" s="40" t="s">
        <v>497</v>
      </c>
      <c r="B21" s="49" t="s">
        <v>68</v>
      </c>
      <c r="C21" s="49"/>
      <c r="D21" s="49"/>
      <c r="E21" s="49"/>
      <c r="F21" s="49"/>
      <c r="G21" s="49"/>
      <c r="H21" s="49"/>
      <c r="I21" s="49"/>
      <c r="J21" s="49"/>
      <c r="K21" s="49"/>
      <c r="L21" s="49"/>
      <c r="M21" s="49"/>
    </row>
    <row r="23" spans="1:13" x14ac:dyDescent="0.25">
      <c r="A23" s="23" t="str">
        <f>HYPERLINK("#'Factor List'!A1", "Back to Factor List")</f>
        <v>Back to Factor List</v>
      </c>
      <c r="B23" s="23" t="str">
        <f>HYPERLINK("#'Assumptions'!A1", "Assumptions")</f>
        <v>Assumptions</v>
      </c>
    </row>
    <row r="26" spans="1:13" s="59" customFormat="1" ht="13" x14ac:dyDescent="0.25">
      <c r="A26" s="58" t="s">
        <v>546</v>
      </c>
      <c r="B26" s="58">
        <v>0</v>
      </c>
      <c r="C26" s="58">
        <v>1</v>
      </c>
      <c r="D26" s="58">
        <v>2</v>
      </c>
      <c r="E26" s="58">
        <v>3</v>
      </c>
      <c r="F26" s="58">
        <v>4</v>
      </c>
      <c r="G26" s="58">
        <v>5</v>
      </c>
      <c r="H26" s="58">
        <v>6</v>
      </c>
      <c r="I26" s="58">
        <v>7</v>
      </c>
      <c r="J26" s="58">
        <v>8</v>
      </c>
      <c r="K26" s="58">
        <v>9</v>
      </c>
      <c r="L26" s="58">
        <v>10</v>
      </c>
      <c r="M26" s="58">
        <v>11</v>
      </c>
    </row>
    <row r="27" spans="1:13" x14ac:dyDescent="0.25">
      <c r="A27" s="43">
        <v>55</v>
      </c>
      <c r="B27" s="44">
        <v>2.1999999999999999E-2</v>
      </c>
      <c r="C27" s="44">
        <v>2.1999999999999999E-2</v>
      </c>
      <c r="D27" s="44">
        <v>2.1999999999999999E-2</v>
      </c>
      <c r="E27" s="44">
        <v>2.1999999999999999E-2</v>
      </c>
      <c r="F27" s="44">
        <v>2.1000000000000001E-2</v>
      </c>
      <c r="G27" s="44">
        <v>2.1000000000000001E-2</v>
      </c>
      <c r="H27" s="44">
        <v>2.1000000000000001E-2</v>
      </c>
      <c r="I27" s="44">
        <v>2.1000000000000001E-2</v>
      </c>
      <c r="J27" s="44">
        <v>2.1000000000000001E-2</v>
      </c>
      <c r="K27" s="44">
        <v>2.1000000000000001E-2</v>
      </c>
      <c r="L27" s="44">
        <v>0.02</v>
      </c>
      <c r="M27" s="44">
        <v>0.02</v>
      </c>
    </row>
    <row r="28" spans="1:13" x14ac:dyDescent="0.25">
      <c r="A28" s="43">
        <v>56</v>
      </c>
      <c r="B28" s="44">
        <v>0.02</v>
      </c>
      <c r="C28" s="44">
        <v>0.02</v>
      </c>
      <c r="D28" s="44">
        <v>0.02</v>
      </c>
      <c r="E28" s="44">
        <v>0.02</v>
      </c>
      <c r="F28" s="44">
        <v>0.02</v>
      </c>
      <c r="G28" s="44">
        <v>0.02</v>
      </c>
      <c r="H28" s="44">
        <v>0.02</v>
      </c>
      <c r="I28" s="44">
        <v>1.9E-2</v>
      </c>
      <c r="J28" s="44">
        <v>1.9E-2</v>
      </c>
      <c r="K28" s="44">
        <v>1.9E-2</v>
      </c>
      <c r="L28" s="44">
        <v>1.9E-2</v>
      </c>
      <c r="M28" s="44">
        <v>1.9E-2</v>
      </c>
    </row>
    <row r="29" spans="1:13" x14ac:dyDescent="0.25">
      <c r="A29" s="43">
        <v>57</v>
      </c>
      <c r="B29" s="44">
        <v>1.9E-2</v>
      </c>
      <c r="C29" s="44">
        <v>1.9E-2</v>
      </c>
      <c r="D29" s="44">
        <v>1.9E-2</v>
      </c>
      <c r="E29" s="44">
        <v>1.9E-2</v>
      </c>
      <c r="F29" s="44">
        <v>1.7999999999999999E-2</v>
      </c>
      <c r="G29" s="44">
        <v>1.7999999999999999E-2</v>
      </c>
      <c r="H29" s="44">
        <v>1.7999999999999999E-2</v>
      </c>
      <c r="I29" s="44">
        <v>1.7999999999999999E-2</v>
      </c>
      <c r="J29" s="44">
        <v>1.7999999999999999E-2</v>
      </c>
      <c r="K29" s="44">
        <v>1.7999999999999999E-2</v>
      </c>
      <c r="L29" s="44">
        <v>1.7000000000000001E-2</v>
      </c>
      <c r="M29" s="44">
        <v>1.7000000000000001E-2</v>
      </c>
    </row>
    <row r="30" spans="1:13" x14ac:dyDescent="0.25">
      <c r="A30" s="43">
        <v>58</v>
      </c>
      <c r="B30" s="44">
        <v>1.7000000000000001E-2</v>
      </c>
      <c r="C30" s="44">
        <v>1.7000000000000001E-2</v>
      </c>
      <c r="D30" s="44">
        <v>1.7000000000000001E-2</v>
      </c>
      <c r="E30" s="44">
        <v>1.7000000000000001E-2</v>
      </c>
      <c r="F30" s="44">
        <v>1.7000000000000001E-2</v>
      </c>
      <c r="G30" s="44">
        <v>1.7000000000000001E-2</v>
      </c>
      <c r="H30" s="44">
        <v>1.7000000000000001E-2</v>
      </c>
      <c r="I30" s="44">
        <v>1.6E-2</v>
      </c>
      <c r="J30" s="44">
        <v>1.6E-2</v>
      </c>
      <c r="K30" s="44">
        <v>1.6E-2</v>
      </c>
      <c r="L30" s="44">
        <v>1.6E-2</v>
      </c>
      <c r="M30" s="44">
        <v>1.6E-2</v>
      </c>
    </row>
    <row r="31" spans="1:13" x14ac:dyDescent="0.25">
      <c r="A31" s="43">
        <v>59</v>
      </c>
      <c r="B31" s="44">
        <v>1.6E-2</v>
      </c>
      <c r="C31" s="44">
        <v>1.6E-2</v>
      </c>
      <c r="D31" s="44">
        <v>1.6E-2</v>
      </c>
      <c r="E31" s="44">
        <v>1.6E-2</v>
      </c>
      <c r="F31" s="44">
        <v>1.4999999999999999E-2</v>
      </c>
      <c r="G31" s="44">
        <v>1.4999999999999999E-2</v>
      </c>
      <c r="H31" s="44">
        <v>1.4999999999999999E-2</v>
      </c>
      <c r="I31" s="44">
        <v>1.4999999999999999E-2</v>
      </c>
      <c r="J31" s="44">
        <v>1.4999999999999999E-2</v>
      </c>
      <c r="K31" s="44">
        <v>1.4999999999999999E-2</v>
      </c>
      <c r="L31" s="44">
        <v>1.4E-2</v>
      </c>
      <c r="M31" s="44">
        <v>1.4E-2</v>
      </c>
    </row>
    <row r="32" spans="1:13" x14ac:dyDescent="0.25">
      <c r="A32" s="43">
        <v>60</v>
      </c>
      <c r="B32" s="44">
        <v>1.4E-2</v>
      </c>
      <c r="C32" s="44">
        <v>1.4E-2</v>
      </c>
      <c r="D32" s="44">
        <v>1.4E-2</v>
      </c>
      <c r="E32" s="44">
        <v>1.4E-2</v>
      </c>
      <c r="F32" s="44">
        <v>1.2999999999999999E-2</v>
      </c>
      <c r="G32" s="44">
        <v>1.2999999999999999E-2</v>
      </c>
      <c r="H32" s="44">
        <v>1.2999999999999999E-2</v>
      </c>
      <c r="I32" s="44">
        <v>1.2999999999999999E-2</v>
      </c>
      <c r="J32" s="44">
        <v>1.2999999999999999E-2</v>
      </c>
      <c r="K32" s="44">
        <v>1.2999999999999999E-2</v>
      </c>
      <c r="L32" s="44">
        <v>1.2E-2</v>
      </c>
      <c r="M32" s="44">
        <v>1.2E-2</v>
      </c>
    </row>
    <row r="33" spans="1:13" x14ac:dyDescent="0.25">
      <c r="A33" s="43">
        <v>61</v>
      </c>
      <c r="B33" s="44">
        <v>1.2E-2</v>
      </c>
      <c r="C33" s="44">
        <v>1.2E-2</v>
      </c>
      <c r="D33" s="44">
        <v>1.2E-2</v>
      </c>
      <c r="E33" s="44">
        <v>1.0999999999999999E-2</v>
      </c>
      <c r="F33" s="44">
        <v>1.0999999999999999E-2</v>
      </c>
      <c r="G33" s="44">
        <v>1.0999999999999999E-2</v>
      </c>
      <c r="H33" s="44">
        <v>1.0999999999999999E-2</v>
      </c>
      <c r="I33" s="44">
        <v>0.01</v>
      </c>
      <c r="J33" s="44">
        <v>0.01</v>
      </c>
      <c r="K33" s="44">
        <v>0.01</v>
      </c>
      <c r="L33" s="44">
        <v>0.01</v>
      </c>
      <c r="M33" s="44">
        <v>8.9999999999999993E-3</v>
      </c>
    </row>
    <row r="34" spans="1:13" x14ac:dyDescent="0.25">
      <c r="A34" s="43">
        <v>62</v>
      </c>
      <c r="B34" s="44">
        <v>8.9999999999999993E-3</v>
      </c>
      <c r="C34" s="44">
        <v>8.9999999999999993E-3</v>
      </c>
      <c r="D34" s="44">
        <v>8.9999999999999993E-3</v>
      </c>
      <c r="E34" s="44">
        <v>8.0000000000000002E-3</v>
      </c>
      <c r="F34" s="44">
        <v>8.0000000000000002E-3</v>
      </c>
      <c r="G34" s="44">
        <v>8.0000000000000002E-3</v>
      </c>
      <c r="H34" s="44">
        <v>8.0000000000000002E-3</v>
      </c>
      <c r="I34" s="44">
        <v>7.0000000000000001E-3</v>
      </c>
      <c r="J34" s="44">
        <v>7.0000000000000001E-3</v>
      </c>
      <c r="K34" s="44">
        <v>7.0000000000000001E-3</v>
      </c>
      <c r="L34" s="44">
        <v>7.0000000000000001E-3</v>
      </c>
      <c r="M34" s="44">
        <v>6.0000000000000001E-3</v>
      </c>
    </row>
    <row r="35" spans="1:13" x14ac:dyDescent="0.25">
      <c r="A35" s="43">
        <v>63</v>
      </c>
      <c r="B35" s="44">
        <v>6.0000000000000001E-3</v>
      </c>
      <c r="C35" s="44">
        <v>6.0000000000000001E-3</v>
      </c>
      <c r="D35" s="44">
        <v>6.0000000000000001E-3</v>
      </c>
      <c r="E35" s="44">
        <v>5.0000000000000001E-3</v>
      </c>
      <c r="F35" s="44">
        <v>5.0000000000000001E-3</v>
      </c>
      <c r="G35" s="44">
        <v>5.0000000000000001E-3</v>
      </c>
      <c r="H35" s="44">
        <v>5.0000000000000001E-3</v>
      </c>
      <c r="I35" s="44">
        <v>4.0000000000000001E-3</v>
      </c>
      <c r="J35" s="44">
        <v>4.0000000000000001E-3</v>
      </c>
      <c r="K35" s="44">
        <v>4.0000000000000001E-3</v>
      </c>
      <c r="L35" s="44">
        <v>4.0000000000000001E-3</v>
      </c>
      <c r="M35" s="44">
        <v>3.0000000000000001E-3</v>
      </c>
    </row>
    <row r="36" spans="1:13" x14ac:dyDescent="0.25">
      <c r="A36" s="43">
        <v>64</v>
      </c>
      <c r="B36" s="44">
        <v>3.0000000000000001E-3</v>
      </c>
      <c r="C36" s="44">
        <v>3.0000000000000001E-3</v>
      </c>
      <c r="D36" s="44">
        <v>3.0000000000000001E-3</v>
      </c>
      <c r="E36" s="44">
        <v>2E-3</v>
      </c>
      <c r="F36" s="44">
        <v>2E-3</v>
      </c>
      <c r="G36" s="44">
        <v>2E-3</v>
      </c>
      <c r="H36" s="44">
        <v>2E-3</v>
      </c>
      <c r="I36" s="44">
        <v>1E-3</v>
      </c>
      <c r="J36" s="44">
        <v>1E-3</v>
      </c>
      <c r="K36" s="44">
        <v>1E-3</v>
      </c>
      <c r="L36" s="44">
        <v>1E-3</v>
      </c>
      <c r="M36" s="44">
        <v>0</v>
      </c>
    </row>
    <row r="37" spans="1:13" x14ac:dyDescent="0.25">
      <c r="A37" s="43">
        <v>65</v>
      </c>
      <c r="B37" s="44">
        <v>0</v>
      </c>
      <c r="C37" s="44"/>
      <c r="D37" s="44"/>
      <c r="E37" s="44"/>
      <c r="F37" s="44"/>
      <c r="G37" s="44"/>
      <c r="H37" s="44"/>
      <c r="I37" s="44"/>
      <c r="J37" s="44"/>
      <c r="K37" s="44"/>
      <c r="L37" s="44"/>
      <c r="M37" s="44"/>
    </row>
  </sheetData>
  <sheetProtection algorithmName="SHA-512" hashValue="9w5w8tgEmui6eqd5uJ4afX+b9ZrgSw8WQHb3u+Gwg141RUZR59BhTyaea7Apjd7hhEfehjUmaie3Tl3Q5sAJPA==" saltValue="KJWgCPfLS2MmQo/sjjOf2Q==" spinCount="100000" sheet="1" objects="1" scenarios="1"/>
  <conditionalFormatting sqref="A6:A21">
    <cfRule type="expression" dxfId="621" priority="1" stopIfTrue="1">
      <formula>MOD(ROW(),2)=0</formula>
    </cfRule>
    <cfRule type="expression" dxfId="620" priority="2" stopIfTrue="1">
      <formula>MOD(ROW(),2)&lt;&gt;0</formula>
    </cfRule>
  </conditionalFormatting>
  <conditionalFormatting sqref="B6:M21">
    <cfRule type="expression" dxfId="619" priority="3" stopIfTrue="1">
      <formula>MOD(ROW(),2)=0</formula>
    </cfRule>
    <cfRule type="expression" dxfId="618" priority="4" stopIfTrue="1">
      <formula>MOD(ROW(),2)&lt;&gt;0</formula>
    </cfRule>
  </conditionalFormatting>
  <conditionalFormatting sqref="A26:A37">
    <cfRule type="expression" dxfId="617" priority="5" stopIfTrue="1">
      <formula>MOD(ROW(),2)=0</formula>
    </cfRule>
    <cfRule type="expression" dxfId="616" priority="6" stopIfTrue="1">
      <formula>MOD(ROW(),2)&lt;&gt;0</formula>
    </cfRule>
  </conditionalFormatting>
  <conditionalFormatting sqref="B26:M37">
    <cfRule type="expression" dxfId="615" priority="7" stopIfTrue="1">
      <formula>MOD(ROW(),2)=0</formula>
    </cfRule>
    <cfRule type="expression" dxfId="614" priority="8" stopIfTrue="1">
      <formula>MOD(ROW(),2)&lt;&gt;0</formula>
    </cfRule>
  </conditionalFormatting>
  <pageMargins left="0.7" right="0.7" top="0.75" bottom="0.75" header="0.3" footer="0.3"/>
  <tableParts count="1">
    <tablePart r:id="rId1"/>
  </tableParts>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3B0360-D742-43FE-93E0-CBA479C89DD6}">
  <sheetPr codeName="Sheet46"/>
  <dimension ref="A1:M32"/>
  <sheetViews>
    <sheetView showGridLines="0" workbookViewId="0">
      <selection activeCell="A6" sqref="A6"/>
    </sheetView>
  </sheetViews>
  <sheetFormatPr defaultRowHeight="12.5" x14ac:dyDescent="0.25"/>
  <cols>
    <col min="1" max="1" width="31.54296875" customWidth="1"/>
    <col min="2" max="13"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ERF - x-412</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173</v>
      </c>
      <c r="C8" s="49"/>
      <c r="D8" s="49"/>
      <c r="E8" s="49"/>
      <c r="F8" s="49"/>
      <c r="G8" s="49"/>
      <c r="H8" s="49"/>
      <c r="I8" s="49"/>
      <c r="J8" s="49"/>
      <c r="K8" s="49"/>
      <c r="L8" s="49"/>
      <c r="M8" s="49"/>
    </row>
    <row r="9" spans="1:13" x14ac:dyDescent="0.25">
      <c r="A9" s="40" t="s">
        <v>141</v>
      </c>
      <c r="B9" s="49" t="s">
        <v>251</v>
      </c>
      <c r="C9" s="49"/>
      <c r="D9" s="49"/>
      <c r="E9" s="49"/>
      <c r="F9" s="49"/>
      <c r="G9" s="49"/>
      <c r="H9" s="49"/>
      <c r="I9" s="49"/>
      <c r="J9" s="49"/>
      <c r="K9" s="49"/>
      <c r="L9" s="49"/>
      <c r="M9" s="49"/>
    </row>
    <row r="10" spans="1:13" x14ac:dyDescent="0.25">
      <c r="A10" s="40" t="s">
        <v>6</v>
      </c>
      <c r="B10" s="49" t="s">
        <v>299</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253</v>
      </c>
      <c r="C12" s="49"/>
      <c r="D12" s="49"/>
      <c r="E12" s="49"/>
      <c r="F12" s="49"/>
      <c r="G12" s="49"/>
      <c r="H12" s="49"/>
      <c r="I12" s="49"/>
      <c r="J12" s="49"/>
      <c r="K12" s="49"/>
      <c r="L12" s="49"/>
      <c r="M12" s="49"/>
    </row>
    <row r="13" spans="1:13" x14ac:dyDescent="0.25">
      <c r="A13" s="40" t="s">
        <v>494</v>
      </c>
      <c r="B13" s="49">
        <v>1</v>
      </c>
      <c r="C13" s="49"/>
      <c r="D13" s="49"/>
      <c r="E13" s="49"/>
      <c r="F13" s="49"/>
      <c r="G13" s="49"/>
      <c r="H13" s="49"/>
      <c r="I13" s="49"/>
      <c r="J13" s="49"/>
      <c r="K13" s="49"/>
      <c r="L13" s="49"/>
      <c r="M13" s="49"/>
    </row>
    <row r="14" spans="1:13" x14ac:dyDescent="0.25">
      <c r="A14" s="40" t="s">
        <v>145</v>
      </c>
      <c r="B14" s="49">
        <v>412</v>
      </c>
      <c r="C14" s="49"/>
      <c r="D14" s="49"/>
      <c r="E14" s="49"/>
      <c r="F14" s="49"/>
      <c r="G14" s="49"/>
      <c r="H14" s="49"/>
      <c r="I14" s="49"/>
      <c r="J14" s="49"/>
      <c r="K14" s="49"/>
      <c r="L14" s="49"/>
      <c r="M14" s="49"/>
    </row>
    <row r="15" spans="1:13" x14ac:dyDescent="0.25">
      <c r="A15" s="40" t="s">
        <v>495</v>
      </c>
      <c r="B15" s="49" t="s">
        <v>300</v>
      </c>
      <c r="C15" s="49"/>
      <c r="D15" s="49"/>
      <c r="E15" s="49"/>
      <c r="F15" s="49"/>
      <c r="G15" s="49"/>
      <c r="H15" s="49"/>
      <c r="I15" s="49"/>
      <c r="J15" s="49"/>
      <c r="K15" s="49"/>
      <c r="L15" s="49"/>
      <c r="M15" s="49"/>
    </row>
    <row r="16" spans="1:13" x14ac:dyDescent="0.25">
      <c r="A16" s="40" t="s">
        <v>147</v>
      </c>
      <c r="B16" s="49" t="s">
        <v>301</v>
      </c>
      <c r="C16" s="49"/>
      <c r="D16" s="49"/>
      <c r="E16" s="49"/>
      <c r="F16" s="49"/>
      <c r="G16" s="49"/>
      <c r="H16" s="49"/>
      <c r="I16" s="49"/>
      <c r="J16" s="49"/>
      <c r="K16" s="49"/>
      <c r="L16" s="49"/>
      <c r="M16" s="49"/>
    </row>
    <row r="17" spans="1:13" x14ac:dyDescent="0.25">
      <c r="A17" s="41" t="s">
        <v>496</v>
      </c>
      <c r="B17" s="49"/>
      <c r="C17" s="49"/>
      <c r="D17" s="49"/>
      <c r="E17" s="49"/>
      <c r="F17" s="49"/>
      <c r="G17" s="49"/>
      <c r="H17" s="49"/>
      <c r="I17" s="49"/>
      <c r="J17" s="49"/>
      <c r="K17" s="49"/>
      <c r="L17" s="49"/>
      <c r="M17" s="49"/>
    </row>
    <row r="18" spans="1:13" x14ac:dyDescent="0.25">
      <c r="A18" s="40" t="s">
        <v>149</v>
      </c>
      <c r="B18" s="50">
        <v>45107</v>
      </c>
      <c r="C18" s="50"/>
      <c r="D18" s="50"/>
      <c r="E18" s="50"/>
      <c r="F18" s="50"/>
      <c r="G18" s="50"/>
      <c r="H18" s="50"/>
      <c r="I18" s="50"/>
      <c r="J18" s="50"/>
      <c r="K18" s="50"/>
      <c r="L18" s="50"/>
      <c r="M18" s="50"/>
    </row>
    <row r="19" spans="1:13" x14ac:dyDescent="0.25">
      <c r="A19" s="40" t="s">
        <v>150</v>
      </c>
      <c r="B19" s="50">
        <v>45107</v>
      </c>
      <c r="C19" s="50"/>
      <c r="D19" s="50"/>
      <c r="E19" s="50"/>
      <c r="F19" s="50"/>
      <c r="G19" s="50"/>
      <c r="H19" s="50"/>
      <c r="I19" s="50"/>
      <c r="J19" s="50"/>
      <c r="K19" s="50"/>
      <c r="L19" s="50"/>
      <c r="M19" s="50"/>
    </row>
    <row r="20" spans="1:13" x14ac:dyDescent="0.25">
      <c r="A20" s="40" t="s">
        <v>151</v>
      </c>
      <c r="B20" s="49" t="s">
        <v>160</v>
      </c>
      <c r="C20" s="49"/>
      <c r="D20" s="49"/>
      <c r="E20" s="49"/>
      <c r="F20" s="49"/>
      <c r="G20" s="49"/>
      <c r="H20" s="49"/>
      <c r="I20" s="49"/>
      <c r="J20" s="49"/>
      <c r="K20" s="49"/>
      <c r="L20" s="49"/>
      <c r="M20" s="49"/>
    </row>
    <row r="21" spans="1:13" x14ac:dyDescent="0.25">
      <c r="A21" s="40" t="s">
        <v>497</v>
      </c>
      <c r="B21" s="49" t="s">
        <v>68</v>
      </c>
      <c r="C21" s="49"/>
      <c r="D21" s="49"/>
      <c r="E21" s="49"/>
      <c r="F21" s="49"/>
      <c r="G21" s="49"/>
      <c r="H21" s="49"/>
      <c r="I21" s="49"/>
      <c r="J21" s="49"/>
      <c r="K21" s="49"/>
      <c r="L21" s="49"/>
      <c r="M21" s="49"/>
    </row>
    <row r="23" spans="1:13" x14ac:dyDescent="0.25">
      <c r="A23" s="23" t="str">
        <f>HYPERLINK("#'Factor List'!A1", "Back to Factor List")</f>
        <v>Back to Factor List</v>
      </c>
      <c r="B23" s="23" t="str">
        <f>HYPERLINK("#'Assumptions'!A1", "Assumptions")</f>
        <v>Assumptions</v>
      </c>
    </row>
    <row r="26" spans="1:13" s="59" customFormat="1" ht="13" x14ac:dyDescent="0.25">
      <c r="A26" s="58" t="s">
        <v>546</v>
      </c>
      <c r="B26" s="58">
        <v>0</v>
      </c>
      <c r="C26" s="58">
        <v>1</v>
      </c>
      <c r="D26" s="58">
        <v>2</v>
      </c>
      <c r="E26" s="58">
        <v>3</v>
      </c>
      <c r="F26" s="58">
        <v>4</v>
      </c>
      <c r="G26" s="58">
        <v>5</v>
      </c>
      <c r="H26" s="58">
        <v>6</v>
      </c>
      <c r="I26" s="58">
        <v>7</v>
      </c>
      <c r="J26" s="58">
        <v>8</v>
      </c>
      <c r="K26" s="58">
        <v>9</v>
      </c>
      <c r="L26" s="58">
        <v>10</v>
      </c>
      <c r="M26" s="58">
        <v>11</v>
      </c>
    </row>
    <row r="27" spans="1:13" x14ac:dyDescent="0.25">
      <c r="A27" s="43">
        <v>50</v>
      </c>
      <c r="B27" s="44">
        <v>0.83699999999999997</v>
      </c>
      <c r="C27" s="44">
        <v>0.84</v>
      </c>
      <c r="D27" s="44">
        <v>0.84199999999999997</v>
      </c>
      <c r="E27" s="44">
        <v>0.84399999999999997</v>
      </c>
      <c r="F27" s="44">
        <v>0.84699999999999998</v>
      </c>
      <c r="G27" s="44">
        <v>0.84899999999999998</v>
      </c>
      <c r="H27" s="44">
        <v>0.85099999999999998</v>
      </c>
      <c r="I27" s="44">
        <v>0.85399999999999998</v>
      </c>
      <c r="J27" s="44">
        <v>0.85599999999999998</v>
      </c>
      <c r="K27" s="44">
        <v>0.85799999999999998</v>
      </c>
      <c r="L27" s="44">
        <v>0.86099999999999999</v>
      </c>
      <c r="M27" s="44">
        <v>0.86299999999999999</v>
      </c>
    </row>
    <row r="28" spans="1:13" x14ac:dyDescent="0.25">
      <c r="A28" s="43">
        <v>51</v>
      </c>
      <c r="B28" s="44">
        <v>0.86499999999999999</v>
      </c>
      <c r="C28" s="44">
        <v>0.86799999999999999</v>
      </c>
      <c r="D28" s="44">
        <v>0.87</v>
      </c>
      <c r="E28" s="44">
        <v>0.873</v>
      </c>
      <c r="F28" s="44">
        <v>0.875</v>
      </c>
      <c r="G28" s="44">
        <v>0.878</v>
      </c>
      <c r="H28" s="44">
        <v>0.88</v>
      </c>
      <c r="I28" s="44">
        <v>0.88300000000000001</v>
      </c>
      <c r="J28" s="44">
        <v>0.88500000000000001</v>
      </c>
      <c r="K28" s="44">
        <v>0.88800000000000001</v>
      </c>
      <c r="L28" s="44">
        <v>0.89</v>
      </c>
      <c r="M28" s="44">
        <v>0.89300000000000002</v>
      </c>
    </row>
    <row r="29" spans="1:13" x14ac:dyDescent="0.25">
      <c r="A29" s="43">
        <v>52</v>
      </c>
      <c r="B29" s="44">
        <v>0.89500000000000002</v>
      </c>
      <c r="C29" s="44">
        <v>0.89800000000000002</v>
      </c>
      <c r="D29" s="44">
        <v>0.90100000000000002</v>
      </c>
      <c r="E29" s="44">
        <v>0.90300000000000002</v>
      </c>
      <c r="F29" s="44">
        <v>0.90600000000000003</v>
      </c>
      <c r="G29" s="44">
        <v>0.90900000000000003</v>
      </c>
      <c r="H29" s="44">
        <v>0.91100000000000003</v>
      </c>
      <c r="I29" s="44">
        <v>0.91400000000000003</v>
      </c>
      <c r="J29" s="44">
        <v>0.91700000000000004</v>
      </c>
      <c r="K29" s="44">
        <v>0.91900000000000004</v>
      </c>
      <c r="L29" s="44">
        <v>0.92200000000000004</v>
      </c>
      <c r="M29" s="44">
        <v>0.92500000000000004</v>
      </c>
    </row>
    <row r="30" spans="1:13" x14ac:dyDescent="0.25">
      <c r="A30" s="43">
        <v>53</v>
      </c>
      <c r="B30" s="44">
        <v>0.92700000000000005</v>
      </c>
      <c r="C30" s="44">
        <v>0.93</v>
      </c>
      <c r="D30" s="44">
        <v>0.93300000000000005</v>
      </c>
      <c r="E30" s="44">
        <v>0.93600000000000005</v>
      </c>
      <c r="F30" s="44">
        <v>0.93899999999999995</v>
      </c>
      <c r="G30" s="44">
        <v>0.94199999999999995</v>
      </c>
      <c r="H30" s="44">
        <v>0.94499999999999995</v>
      </c>
      <c r="I30" s="44">
        <v>0.94799999999999995</v>
      </c>
      <c r="J30" s="44">
        <v>0.95099999999999996</v>
      </c>
      <c r="K30" s="44">
        <v>0.95399999999999996</v>
      </c>
      <c r="L30" s="44">
        <v>0.95599999999999996</v>
      </c>
      <c r="M30" s="44">
        <v>0.95899999999999996</v>
      </c>
    </row>
    <row r="31" spans="1:13" x14ac:dyDescent="0.25">
      <c r="A31" s="43">
        <v>54</v>
      </c>
      <c r="B31" s="44">
        <v>0.96199999999999997</v>
      </c>
      <c r="C31" s="44">
        <v>0.96499999999999997</v>
      </c>
      <c r="D31" s="44">
        <v>0.96899999999999997</v>
      </c>
      <c r="E31" s="44">
        <v>0.97199999999999998</v>
      </c>
      <c r="F31" s="44">
        <v>0.97499999999999998</v>
      </c>
      <c r="G31" s="44">
        <v>0.97799999999999998</v>
      </c>
      <c r="H31" s="44">
        <v>0.98099999999999998</v>
      </c>
      <c r="I31" s="44">
        <v>0.98399999999999999</v>
      </c>
      <c r="J31" s="44">
        <v>0.98699999999999999</v>
      </c>
      <c r="K31" s="44">
        <v>0.99099999999999999</v>
      </c>
      <c r="L31" s="44">
        <v>0.99399999999999999</v>
      </c>
      <c r="M31" s="44">
        <v>0.997</v>
      </c>
    </row>
    <row r="32" spans="1:13" x14ac:dyDescent="0.25">
      <c r="A32" s="43">
        <v>55</v>
      </c>
      <c r="B32" s="44">
        <v>1</v>
      </c>
      <c r="C32" s="44"/>
      <c r="D32" s="44"/>
      <c r="E32" s="44"/>
      <c r="F32" s="44"/>
      <c r="G32" s="44"/>
      <c r="H32" s="44"/>
      <c r="I32" s="44"/>
      <c r="J32" s="44"/>
      <c r="K32" s="44"/>
      <c r="L32" s="44"/>
      <c r="M32" s="44"/>
    </row>
  </sheetData>
  <sheetProtection algorithmName="SHA-512" hashValue="7/ub6gHvBA0MKRi9v/HXdrPNRg/4bo8c3f/BzNO5rdBARSxVsUrohTxSFZJ/hwlBVVBQnPpfWN3Bx2swI4RyNw==" saltValue="UcHV2g999ys1zxdFkbnoLQ==" spinCount="100000" sheet="1" objects="1" scenarios="1"/>
  <conditionalFormatting sqref="A6:A21">
    <cfRule type="expression" dxfId="611" priority="1" stopIfTrue="1">
      <formula>MOD(ROW(),2)=0</formula>
    </cfRule>
    <cfRule type="expression" dxfId="610" priority="2" stopIfTrue="1">
      <formula>MOD(ROW(),2)&lt;&gt;0</formula>
    </cfRule>
  </conditionalFormatting>
  <conditionalFormatting sqref="B6:M21">
    <cfRule type="expression" dxfId="609" priority="3" stopIfTrue="1">
      <formula>MOD(ROW(),2)=0</formula>
    </cfRule>
    <cfRule type="expression" dxfId="608" priority="4" stopIfTrue="1">
      <formula>MOD(ROW(),2)&lt;&gt;0</formula>
    </cfRule>
  </conditionalFormatting>
  <conditionalFormatting sqref="A26:A32">
    <cfRule type="expression" dxfId="607" priority="5" stopIfTrue="1">
      <formula>MOD(ROW(),2)=0</formula>
    </cfRule>
    <cfRule type="expression" dxfId="606" priority="6" stopIfTrue="1">
      <formula>MOD(ROW(),2)&lt;&gt;0</formula>
    </cfRule>
  </conditionalFormatting>
  <conditionalFormatting sqref="B26:M32">
    <cfRule type="expression" dxfId="605" priority="7" stopIfTrue="1">
      <formula>MOD(ROW(),2)=0</formula>
    </cfRule>
    <cfRule type="expression" dxfId="604" priority="8" stopIfTrue="1">
      <formula>MOD(ROW(),2)&lt;&gt;0</formula>
    </cfRule>
  </conditionalFormatting>
  <pageMargins left="0.7" right="0.7" top="0.75" bottom="0.75" header="0.3" footer="0.3"/>
  <tableParts count="1">
    <tablePart r:id="rId1"/>
  </tableParts>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AFD4EC-37E1-489B-8C6D-4673083B8F96}">
  <sheetPr codeName="Sheet47"/>
  <dimension ref="A1:M32"/>
  <sheetViews>
    <sheetView showGridLines="0" workbookViewId="0">
      <selection activeCell="A6" sqref="A6"/>
    </sheetView>
  </sheetViews>
  <sheetFormatPr defaultRowHeight="12.5" x14ac:dyDescent="0.25"/>
  <cols>
    <col min="1" max="1" width="31.54296875" customWidth="1"/>
    <col min="2" max="13"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ERF - x-413</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173</v>
      </c>
      <c r="C8" s="49"/>
      <c r="D8" s="49"/>
      <c r="E8" s="49"/>
      <c r="F8" s="49"/>
      <c r="G8" s="49"/>
      <c r="H8" s="49"/>
      <c r="I8" s="49"/>
      <c r="J8" s="49"/>
      <c r="K8" s="49"/>
      <c r="L8" s="49"/>
      <c r="M8" s="49"/>
    </row>
    <row r="9" spans="1:13" x14ac:dyDescent="0.25">
      <c r="A9" s="40" t="s">
        <v>141</v>
      </c>
      <c r="B9" s="49" t="s">
        <v>251</v>
      </c>
      <c r="C9" s="49"/>
      <c r="D9" s="49"/>
      <c r="E9" s="49"/>
      <c r="F9" s="49"/>
      <c r="G9" s="49"/>
      <c r="H9" s="49"/>
      <c r="I9" s="49"/>
      <c r="J9" s="49"/>
      <c r="K9" s="49"/>
      <c r="L9" s="49"/>
      <c r="M9" s="49"/>
    </row>
    <row r="10" spans="1:13" x14ac:dyDescent="0.25">
      <c r="A10" s="40" t="s">
        <v>6</v>
      </c>
      <c r="B10" s="49" t="s">
        <v>302</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253</v>
      </c>
      <c r="C12" s="49"/>
      <c r="D12" s="49"/>
      <c r="E12" s="49"/>
      <c r="F12" s="49"/>
      <c r="G12" s="49"/>
      <c r="H12" s="49"/>
      <c r="I12" s="49"/>
      <c r="J12" s="49"/>
      <c r="K12" s="49"/>
      <c r="L12" s="49"/>
      <c r="M12" s="49"/>
    </row>
    <row r="13" spans="1:13" x14ac:dyDescent="0.25">
      <c r="A13" s="40" t="s">
        <v>494</v>
      </c>
      <c r="B13" s="49">
        <v>1</v>
      </c>
      <c r="C13" s="49"/>
      <c r="D13" s="49"/>
      <c r="E13" s="49"/>
      <c r="F13" s="49"/>
      <c r="G13" s="49"/>
      <c r="H13" s="49"/>
      <c r="I13" s="49"/>
      <c r="J13" s="49"/>
      <c r="K13" s="49"/>
      <c r="L13" s="49"/>
      <c r="M13" s="49"/>
    </row>
    <row r="14" spans="1:13" x14ac:dyDescent="0.25">
      <c r="A14" s="40" t="s">
        <v>145</v>
      </c>
      <c r="B14" s="49">
        <v>413</v>
      </c>
      <c r="C14" s="49"/>
      <c r="D14" s="49"/>
      <c r="E14" s="49"/>
      <c r="F14" s="49"/>
      <c r="G14" s="49"/>
      <c r="H14" s="49"/>
      <c r="I14" s="49"/>
      <c r="J14" s="49"/>
      <c r="K14" s="49"/>
      <c r="L14" s="49"/>
      <c r="M14" s="49"/>
    </row>
    <row r="15" spans="1:13" x14ac:dyDescent="0.25">
      <c r="A15" s="40" t="s">
        <v>495</v>
      </c>
      <c r="B15" s="49" t="s">
        <v>303</v>
      </c>
      <c r="C15" s="49"/>
      <c r="D15" s="49"/>
      <c r="E15" s="49"/>
      <c r="F15" s="49"/>
      <c r="G15" s="49"/>
      <c r="H15" s="49"/>
      <c r="I15" s="49"/>
      <c r="J15" s="49"/>
      <c r="K15" s="49"/>
      <c r="L15" s="49"/>
      <c r="M15" s="49"/>
    </row>
    <row r="16" spans="1:13" x14ac:dyDescent="0.25">
      <c r="A16" s="40" t="s">
        <v>147</v>
      </c>
      <c r="B16" s="49" t="s">
        <v>304</v>
      </c>
      <c r="C16" s="49"/>
      <c r="D16" s="49"/>
      <c r="E16" s="49"/>
      <c r="F16" s="49"/>
      <c r="G16" s="49"/>
      <c r="H16" s="49"/>
      <c r="I16" s="49"/>
      <c r="J16" s="49"/>
      <c r="K16" s="49"/>
      <c r="L16" s="49"/>
      <c r="M16" s="49"/>
    </row>
    <row r="17" spans="1:13" x14ac:dyDescent="0.25">
      <c r="A17" s="41" t="s">
        <v>496</v>
      </c>
      <c r="B17" s="49"/>
      <c r="C17" s="49"/>
      <c r="D17" s="49"/>
      <c r="E17" s="49"/>
      <c r="F17" s="49"/>
      <c r="G17" s="49"/>
      <c r="H17" s="49"/>
      <c r="I17" s="49"/>
      <c r="J17" s="49"/>
      <c r="K17" s="49"/>
      <c r="L17" s="49"/>
      <c r="M17" s="49"/>
    </row>
    <row r="18" spans="1:13" x14ac:dyDescent="0.25">
      <c r="A18" s="40" t="s">
        <v>149</v>
      </c>
      <c r="B18" s="50">
        <v>45107</v>
      </c>
      <c r="C18" s="50"/>
      <c r="D18" s="50"/>
      <c r="E18" s="50"/>
      <c r="F18" s="50"/>
      <c r="G18" s="50"/>
      <c r="H18" s="50"/>
      <c r="I18" s="50"/>
      <c r="J18" s="50"/>
      <c r="K18" s="50"/>
      <c r="L18" s="50"/>
      <c r="M18" s="50"/>
    </row>
    <row r="19" spans="1:13" x14ac:dyDescent="0.25">
      <c r="A19" s="40" t="s">
        <v>150</v>
      </c>
      <c r="B19" s="50">
        <v>45107</v>
      </c>
      <c r="C19" s="50"/>
      <c r="D19" s="50"/>
      <c r="E19" s="50"/>
      <c r="F19" s="50"/>
      <c r="G19" s="50"/>
      <c r="H19" s="50"/>
      <c r="I19" s="50"/>
      <c r="J19" s="50"/>
      <c r="K19" s="50"/>
      <c r="L19" s="50"/>
      <c r="M19" s="50"/>
    </row>
    <row r="20" spans="1:13" x14ac:dyDescent="0.25">
      <c r="A20" s="40" t="s">
        <v>151</v>
      </c>
      <c r="B20" s="49" t="s">
        <v>160</v>
      </c>
      <c r="C20" s="49"/>
      <c r="D20" s="49"/>
      <c r="E20" s="49"/>
      <c r="F20" s="49"/>
      <c r="G20" s="49"/>
      <c r="H20" s="49"/>
      <c r="I20" s="49"/>
      <c r="J20" s="49"/>
      <c r="K20" s="49"/>
      <c r="L20" s="49"/>
      <c r="M20" s="49"/>
    </row>
    <row r="21" spans="1:13" x14ac:dyDescent="0.25">
      <c r="A21" s="40" t="s">
        <v>497</v>
      </c>
      <c r="B21" s="49" t="s">
        <v>68</v>
      </c>
      <c r="C21" s="49"/>
      <c r="D21" s="49"/>
      <c r="E21" s="49"/>
      <c r="F21" s="49"/>
      <c r="G21" s="49"/>
      <c r="H21" s="49"/>
      <c r="I21" s="49"/>
      <c r="J21" s="49"/>
      <c r="K21" s="49"/>
      <c r="L21" s="49"/>
      <c r="M21" s="49"/>
    </row>
    <row r="23" spans="1:13" x14ac:dyDescent="0.25">
      <c r="A23" s="23" t="str">
        <f>HYPERLINK("#'Factor List'!A1", "Back to Factor List")</f>
        <v>Back to Factor List</v>
      </c>
      <c r="B23" s="23" t="str">
        <f>HYPERLINK("#'Assumptions'!A1", "Assumptions")</f>
        <v>Assumptions</v>
      </c>
    </row>
    <row r="26" spans="1:13" s="59" customFormat="1" ht="13" x14ac:dyDescent="0.25">
      <c r="A26" s="58" t="s">
        <v>546</v>
      </c>
      <c r="B26" s="58">
        <v>0</v>
      </c>
      <c r="C26" s="58">
        <v>1</v>
      </c>
      <c r="D26" s="58">
        <v>2</v>
      </c>
      <c r="E26" s="58">
        <v>3</v>
      </c>
      <c r="F26" s="58">
        <v>4</v>
      </c>
      <c r="G26" s="58">
        <v>5</v>
      </c>
      <c r="H26" s="58">
        <v>6</v>
      </c>
      <c r="I26" s="58">
        <v>7</v>
      </c>
      <c r="J26" s="58">
        <v>8</v>
      </c>
      <c r="K26" s="58">
        <v>9</v>
      </c>
      <c r="L26" s="58">
        <v>10</v>
      </c>
      <c r="M26" s="58">
        <v>11</v>
      </c>
    </row>
    <row r="27" spans="1:13" x14ac:dyDescent="0.25">
      <c r="A27" s="43">
        <v>50</v>
      </c>
      <c r="B27" s="44">
        <v>0.91900000000000004</v>
      </c>
      <c r="C27" s="44">
        <v>0.92</v>
      </c>
      <c r="D27" s="44">
        <v>0.92200000000000004</v>
      </c>
      <c r="E27" s="44">
        <v>0.92300000000000004</v>
      </c>
      <c r="F27" s="44">
        <v>0.92400000000000004</v>
      </c>
      <c r="G27" s="44">
        <v>0.92600000000000005</v>
      </c>
      <c r="H27" s="44">
        <v>0.92700000000000005</v>
      </c>
      <c r="I27" s="44">
        <v>0.92800000000000005</v>
      </c>
      <c r="J27" s="44">
        <v>0.93</v>
      </c>
      <c r="K27" s="44">
        <v>0.93100000000000005</v>
      </c>
      <c r="L27" s="44">
        <v>0.93200000000000005</v>
      </c>
      <c r="M27" s="44">
        <v>0.93300000000000005</v>
      </c>
    </row>
    <row r="28" spans="1:13" x14ac:dyDescent="0.25">
      <c r="A28" s="43">
        <v>51</v>
      </c>
      <c r="B28" s="44">
        <v>0.93500000000000005</v>
      </c>
      <c r="C28" s="44">
        <v>0.93600000000000005</v>
      </c>
      <c r="D28" s="44">
        <v>0.93700000000000006</v>
      </c>
      <c r="E28" s="44">
        <v>0.93899999999999995</v>
      </c>
      <c r="F28" s="44">
        <v>0.94</v>
      </c>
      <c r="G28" s="44">
        <v>0.94099999999999995</v>
      </c>
      <c r="H28" s="44">
        <v>0.94299999999999995</v>
      </c>
      <c r="I28" s="44">
        <v>0.94399999999999995</v>
      </c>
      <c r="J28" s="44">
        <v>0.94499999999999995</v>
      </c>
      <c r="K28" s="44">
        <v>0.94699999999999995</v>
      </c>
      <c r="L28" s="44">
        <v>0.94799999999999995</v>
      </c>
      <c r="M28" s="44">
        <v>0.94899999999999995</v>
      </c>
    </row>
    <row r="29" spans="1:13" x14ac:dyDescent="0.25">
      <c r="A29" s="43">
        <v>52</v>
      </c>
      <c r="B29" s="44">
        <v>0.95099999999999996</v>
      </c>
      <c r="C29" s="44">
        <v>0.95199999999999996</v>
      </c>
      <c r="D29" s="44">
        <v>0.95299999999999996</v>
      </c>
      <c r="E29" s="44">
        <v>0.95499999999999996</v>
      </c>
      <c r="F29" s="44">
        <v>0.95599999999999996</v>
      </c>
      <c r="G29" s="44">
        <v>0.95699999999999996</v>
      </c>
      <c r="H29" s="44">
        <v>0.95899999999999996</v>
      </c>
      <c r="I29" s="44">
        <v>0.96</v>
      </c>
      <c r="J29" s="44">
        <v>0.96099999999999997</v>
      </c>
      <c r="K29" s="44">
        <v>0.96299999999999997</v>
      </c>
      <c r="L29" s="44">
        <v>0.96399999999999997</v>
      </c>
      <c r="M29" s="44">
        <v>0.96599999999999997</v>
      </c>
    </row>
    <row r="30" spans="1:13" x14ac:dyDescent="0.25">
      <c r="A30" s="43">
        <v>53</v>
      </c>
      <c r="B30" s="44">
        <v>0.96699999999999997</v>
      </c>
      <c r="C30" s="44">
        <v>0.96799999999999997</v>
      </c>
      <c r="D30" s="44">
        <v>0.97</v>
      </c>
      <c r="E30" s="44">
        <v>0.97099999999999997</v>
      </c>
      <c r="F30" s="44">
        <v>0.97199999999999998</v>
      </c>
      <c r="G30" s="44">
        <v>0.97399999999999998</v>
      </c>
      <c r="H30" s="44">
        <v>0.97499999999999998</v>
      </c>
      <c r="I30" s="44">
        <v>0.97599999999999998</v>
      </c>
      <c r="J30" s="44">
        <v>0.97799999999999998</v>
      </c>
      <c r="K30" s="44">
        <v>0.97899999999999998</v>
      </c>
      <c r="L30" s="44">
        <v>0.98099999999999998</v>
      </c>
      <c r="M30" s="44">
        <v>0.98199999999999998</v>
      </c>
    </row>
    <row r="31" spans="1:13" x14ac:dyDescent="0.25">
      <c r="A31" s="43">
        <v>54</v>
      </c>
      <c r="B31" s="44">
        <v>0.98299999999999998</v>
      </c>
      <c r="C31" s="44">
        <v>0.98499999999999999</v>
      </c>
      <c r="D31" s="44">
        <v>0.98599999999999999</v>
      </c>
      <c r="E31" s="44">
        <v>0.98699999999999999</v>
      </c>
      <c r="F31" s="44">
        <v>0.98899999999999999</v>
      </c>
      <c r="G31" s="44">
        <v>0.99</v>
      </c>
      <c r="H31" s="44">
        <v>0.99199999999999999</v>
      </c>
      <c r="I31" s="44">
        <v>0.99299999999999999</v>
      </c>
      <c r="J31" s="44">
        <v>0.99399999999999999</v>
      </c>
      <c r="K31" s="44">
        <v>0.996</v>
      </c>
      <c r="L31" s="44">
        <v>0.997</v>
      </c>
      <c r="M31" s="44">
        <v>0.999</v>
      </c>
    </row>
    <row r="32" spans="1:13" x14ac:dyDescent="0.25">
      <c r="A32" s="43">
        <v>55</v>
      </c>
      <c r="B32" s="44">
        <v>1</v>
      </c>
      <c r="C32" s="44"/>
      <c r="D32" s="44"/>
      <c r="E32" s="44"/>
      <c r="F32" s="44"/>
      <c r="G32" s="44"/>
      <c r="H32" s="44"/>
      <c r="I32" s="44"/>
      <c r="J32" s="44"/>
      <c r="K32" s="44"/>
      <c r="L32" s="44"/>
      <c r="M32" s="44"/>
    </row>
  </sheetData>
  <sheetProtection algorithmName="SHA-512" hashValue="kasDiXf5mOMTJtOoC0GSW6ckKGDk3ffBtw/GkSUxsQqoF4Z/dMj5u41V1eXGT5LewirnFNobCggcFx7bEGeLgA==" saltValue="Nioe76/aWtmbCW0/Xy9MeA==" spinCount="100000" sheet="1" objects="1" scenarios="1"/>
  <conditionalFormatting sqref="A6:A21">
    <cfRule type="expression" dxfId="601" priority="1" stopIfTrue="1">
      <formula>MOD(ROW(),2)=0</formula>
    </cfRule>
    <cfRule type="expression" dxfId="600" priority="2" stopIfTrue="1">
      <formula>MOD(ROW(),2)&lt;&gt;0</formula>
    </cfRule>
  </conditionalFormatting>
  <conditionalFormatting sqref="B6:M21">
    <cfRule type="expression" dxfId="599" priority="3" stopIfTrue="1">
      <formula>MOD(ROW(),2)=0</formula>
    </cfRule>
    <cfRule type="expression" dxfId="598" priority="4" stopIfTrue="1">
      <formula>MOD(ROW(),2)&lt;&gt;0</formula>
    </cfRule>
  </conditionalFormatting>
  <conditionalFormatting sqref="A26:A32">
    <cfRule type="expression" dxfId="597" priority="5" stopIfTrue="1">
      <formula>MOD(ROW(),2)=0</formula>
    </cfRule>
    <cfRule type="expression" dxfId="596" priority="6" stopIfTrue="1">
      <formula>MOD(ROW(),2)&lt;&gt;0</formula>
    </cfRule>
  </conditionalFormatting>
  <conditionalFormatting sqref="B26:M32">
    <cfRule type="expression" dxfId="595" priority="7" stopIfTrue="1">
      <formula>MOD(ROW(),2)=0</formula>
    </cfRule>
    <cfRule type="expression" dxfId="594" priority="8" stopIfTrue="1">
      <formula>MOD(ROW(),2)&lt;&gt;0</formula>
    </cfRule>
  </conditionalFormatting>
  <pageMargins left="0.7" right="0.7" top="0.75" bottom="0.75" header="0.3" footer="0.3"/>
  <tableParts count="1">
    <tablePart r:id="rId1"/>
  </tableParts>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51A4D0-03E5-440E-A37B-4F1AC2AF4D74}">
  <sheetPr codeName="Sheet48"/>
  <dimension ref="A1:M32"/>
  <sheetViews>
    <sheetView showGridLines="0" workbookViewId="0">
      <selection activeCell="A6" sqref="A6"/>
    </sheetView>
  </sheetViews>
  <sheetFormatPr defaultRowHeight="12.5" x14ac:dyDescent="0.25"/>
  <cols>
    <col min="1" max="1" width="31.54296875" customWidth="1"/>
    <col min="2" max="13"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ERF - x-414</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173</v>
      </c>
      <c r="C8" s="49"/>
      <c r="D8" s="49"/>
      <c r="E8" s="49"/>
      <c r="F8" s="49"/>
      <c r="G8" s="49"/>
      <c r="H8" s="49"/>
      <c r="I8" s="49"/>
      <c r="J8" s="49"/>
      <c r="K8" s="49"/>
      <c r="L8" s="49"/>
      <c r="M8" s="49"/>
    </row>
    <row r="9" spans="1:13" x14ac:dyDescent="0.25">
      <c r="A9" s="40" t="s">
        <v>141</v>
      </c>
      <c r="B9" s="49" t="s">
        <v>251</v>
      </c>
      <c r="C9" s="49"/>
      <c r="D9" s="49"/>
      <c r="E9" s="49"/>
      <c r="F9" s="49"/>
      <c r="G9" s="49"/>
      <c r="H9" s="49"/>
      <c r="I9" s="49"/>
      <c r="J9" s="49"/>
      <c r="K9" s="49"/>
      <c r="L9" s="49"/>
      <c r="M9" s="49"/>
    </row>
    <row r="10" spans="1:13" x14ac:dyDescent="0.25">
      <c r="A10" s="40" t="s">
        <v>6</v>
      </c>
      <c r="B10" s="49" t="s">
        <v>305</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253</v>
      </c>
      <c r="C12" s="49"/>
      <c r="D12" s="49"/>
      <c r="E12" s="49"/>
      <c r="F12" s="49"/>
      <c r="G12" s="49"/>
      <c r="H12" s="49"/>
      <c r="I12" s="49"/>
      <c r="J12" s="49"/>
      <c r="K12" s="49"/>
      <c r="L12" s="49"/>
      <c r="M12" s="49"/>
    </row>
    <row r="13" spans="1:13" x14ac:dyDescent="0.25">
      <c r="A13" s="40" t="s">
        <v>494</v>
      </c>
      <c r="B13" s="49">
        <v>1</v>
      </c>
      <c r="C13" s="49"/>
      <c r="D13" s="49"/>
      <c r="E13" s="49"/>
      <c r="F13" s="49"/>
      <c r="G13" s="49"/>
      <c r="H13" s="49"/>
      <c r="I13" s="49"/>
      <c r="J13" s="49"/>
      <c r="K13" s="49"/>
      <c r="L13" s="49"/>
      <c r="M13" s="49"/>
    </row>
    <row r="14" spans="1:13" x14ac:dyDescent="0.25">
      <c r="A14" s="40" t="s">
        <v>145</v>
      </c>
      <c r="B14" s="49">
        <v>414</v>
      </c>
      <c r="C14" s="49"/>
      <c r="D14" s="49"/>
      <c r="E14" s="49"/>
      <c r="F14" s="49"/>
      <c r="G14" s="49"/>
      <c r="H14" s="49"/>
      <c r="I14" s="49"/>
      <c r="J14" s="49"/>
      <c r="K14" s="49"/>
      <c r="L14" s="49"/>
      <c r="M14" s="49"/>
    </row>
    <row r="15" spans="1:13" x14ac:dyDescent="0.25">
      <c r="A15" s="40" t="s">
        <v>495</v>
      </c>
      <c r="B15" s="49" t="s">
        <v>306</v>
      </c>
      <c r="C15" s="49"/>
      <c r="D15" s="49"/>
      <c r="E15" s="49"/>
      <c r="F15" s="49"/>
      <c r="G15" s="49"/>
      <c r="H15" s="49"/>
      <c r="I15" s="49"/>
      <c r="J15" s="49"/>
      <c r="K15" s="49"/>
      <c r="L15" s="49"/>
      <c r="M15" s="49"/>
    </row>
    <row r="16" spans="1:13" x14ac:dyDescent="0.25">
      <c r="A16" s="40" t="s">
        <v>147</v>
      </c>
      <c r="B16" s="49" t="s">
        <v>307</v>
      </c>
      <c r="C16" s="49"/>
      <c r="D16" s="49"/>
      <c r="E16" s="49"/>
      <c r="F16" s="49"/>
      <c r="G16" s="49"/>
      <c r="H16" s="49"/>
      <c r="I16" s="49"/>
      <c r="J16" s="49"/>
      <c r="K16" s="49"/>
      <c r="L16" s="49"/>
      <c r="M16" s="49"/>
    </row>
    <row r="17" spans="1:13" x14ac:dyDescent="0.25">
      <c r="A17" s="41" t="s">
        <v>496</v>
      </c>
      <c r="B17" s="49"/>
      <c r="C17" s="49"/>
      <c r="D17" s="49"/>
      <c r="E17" s="49"/>
      <c r="F17" s="49"/>
      <c r="G17" s="49"/>
      <c r="H17" s="49"/>
      <c r="I17" s="49"/>
      <c r="J17" s="49"/>
      <c r="K17" s="49"/>
      <c r="L17" s="49"/>
      <c r="M17" s="49"/>
    </row>
    <row r="18" spans="1:13" x14ac:dyDescent="0.25">
      <c r="A18" s="40" t="s">
        <v>149</v>
      </c>
      <c r="B18" s="50">
        <v>45107</v>
      </c>
      <c r="C18" s="50"/>
      <c r="D18" s="50"/>
      <c r="E18" s="50"/>
      <c r="F18" s="50"/>
      <c r="G18" s="50"/>
      <c r="H18" s="50"/>
      <c r="I18" s="50"/>
      <c r="J18" s="50"/>
      <c r="K18" s="50"/>
      <c r="L18" s="50"/>
      <c r="M18" s="50"/>
    </row>
    <row r="19" spans="1:13" x14ac:dyDescent="0.25">
      <c r="A19" s="40" t="s">
        <v>150</v>
      </c>
      <c r="B19" s="50">
        <v>45107</v>
      </c>
      <c r="C19" s="50"/>
      <c r="D19" s="50"/>
      <c r="E19" s="50"/>
      <c r="F19" s="50"/>
      <c r="G19" s="50"/>
      <c r="H19" s="50"/>
      <c r="I19" s="50"/>
      <c r="J19" s="50"/>
      <c r="K19" s="50"/>
      <c r="L19" s="50"/>
      <c r="M19" s="50"/>
    </row>
    <row r="20" spans="1:13" x14ac:dyDescent="0.25">
      <c r="A20" s="40" t="s">
        <v>151</v>
      </c>
      <c r="B20" s="49" t="s">
        <v>160</v>
      </c>
      <c r="C20" s="49"/>
      <c r="D20" s="49"/>
      <c r="E20" s="49"/>
      <c r="F20" s="49"/>
      <c r="G20" s="49"/>
      <c r="H20" s="49"/>
      <c r="I20" s="49"/>
      <c r="J20" s="49"/>
      <c r="K20" s="49"/>
      <c r="L20" s="49"/>
      <c r="M20" s="49"/>
    </row>
    <row r="21" spans="1:13" x14ac:dyDescent="0.25">
      <c r="A21" s="40" t="s">
        <v>497</v>
      </c>
      <c r="B21" s="49" t="s">
        <v>68</v>
      </c>
      <c r="C21" s="49"/>
      <c r="D21" s="49"/>
      <c r="E21" s="49"/>
      <c r="F21" s="49"/>
      <c r="G21" s="49"/>
      <c r="H21" s="49"/>
      <c r="I21" s="49"/>
      <c r="J21" s="49"/>
      <c r="K21" s="49"/>
      <c r="L21" s="49"/>
      <c r="M21" s="49"/>
    </row>
    <row r="23" spans="1:13" x14ac:dyDescent="0.25">
      <c r="A23" s="23" t="str">
        <f>HYPERLINK("#'Factor List'!A1", "Back to Factor List")</f>
        <v>Back to Factor List</v>
      </c>
      <c r="B23" s="23" t="str">
        <f>HYPERLINK("#'Assumptions'!A1", "Assumptions")</f>
        <v>Assumptions</v>
      </c>
    </row>
    <row r="26" spans="1:13" s="59" customFormat="1" ht="13" x14ac:dyDescent="0.25">
      <c r="A26" s="58" t="s">
        <v>546</v>
      </c>
      <c r="B26" s="58">
        <v>0</v>
      </c>
      <c r="C26" s="58">
        <v>1</v>
      </c>
      <c r="D26" s="58">
        <v>2</v>
      </c>
      <c r="E26" s="58">
        <v>3</v>
      </c>
      <c r="F26" s="58">
        <v>4</v>
      </c>
      <c r="G26" s="58">
        <v>5</v>
      </c>
      <c r="H26" s="58">
        <v>6</v>
      </c>
      <c r="I26" s="58">
        <v>7</v>
      </c>
      <c r="J26" s="58">
        <v>8</v>
      </c>
      <c r="K26" s="58">
        <v>9</v>
      </c>
      <c r="L26" s="58">
        <v>10</v>
      </c>
      <c r="M26" s="58">
        <v>11</v>
      </c>
    </row>
    <row r="27" spans="1:13" x14ac:dyDescent="0.25">
      <c r="A27" s="43">
        <v>50</v>
      </c>
      <c r="B27" s="44">
        <v>0.19400000000000001</v>
      </c>
      <c r="C27" s="44">
        <v>0.191</v>
      </c>
      <c r="D27" s="44">
        <v>0.188</v>
      </c>
      <c r="E27" s="44">
        <v>0.185</v>
      </c>
      <c r="F27" s="44">
        <v>0.18099999999999999</v>
      </c>
      <c r="G27" s="44">
        <v>0.17799999999999999</v>
      </c>
      <c r="H27" s="44">
        <v>0.17499999999999999</v>
      </c>
      <c r="I27" s="44">
        <v>0.17199999999999999</v>
      </c>
      <c r="J27" s="44">
        <v>0.16900000000000001</v>
      </c>
      <c r="K27" s="44">
        <v>0.16500000000000001</v>
      </c>
      <c r="L27" s="44">
        <v>0.16200000000000001</v>
      </c>
      <c r="M27" s="44">
        <v>0.159</v>
      </c>
    </row>
    <row r="28" spans="1:13" x14ac:dyDescent="0.25">
      <c r="A28" s="43">
        <v>51</v>
      </c>
      <c r="B28" s="44">
        <v>0.156</v>
      </c>
      <c r="C28" s="44">
        <v>0.153</v>
      </c>
      <c r="D28" s="44">
        <v>0.14899999999999999</v>
      </c>
      <c r="E28" s="44">
        <v>0.14599999999999999</v>
      </c>
      <c r="F28" s="44">
        <v>0.14299999999999999</v>
      </c>
      <c r="G28" s="44">
        <v>0.14000000000000001</v>
      </c>
      <c r="H28" s="44">
        <v>0.13600000000000001</v>
      </c>
      <c r="I28" s="44">
        <v>0.13300000000000001</v>
      </c>
      <c r="J28" s="44">
        <v>0.13</v>
      </c>
      <c r="K28" s="44">
        <v>0.127</v>
      </c>
      <c r="L28" s="44">
        <v>0.124</v>
      </c>
      <c r="M28" s="44">
        <v>0.12</v>
      </c>
    </row>
    <row r="29" spans="1:13" x14ac:dyDescent="0.25">
      <c r="A29" s="43">
        <v>52</v>
      </c>
      <c r="B29" s="44">
        <v>0.11700000000000001</v>
      </c>
      <c r="C29" s="44">
        <v>0.114</v>
      </c>
      <c r="D29" s="44">
        <v>0.111</v>
      </c>
      <c r="E29" s="44">
        <v>0.107</v>
      </c>
      <c r="F29" s="44">
        <v>0.104</v>
      </c>
      <c r="G29" s="44">
        <v>0.10100000000000001</v>
      </c>
      <c r="H29" s="44">
        <v>9.8000000000000004E-2</v>
      </c>
      <c r="I29" s="44">
        <v>9.4E-2</v>
      </c>
      <c r="J29" s="44">
        <v>9.0999999999999998E-2</v>
      </c>
      <c r="K29" s="44">
        <v>8.7999999999999995E-2</v>
      </c>
      <c r="L29" s="44">
        <v>8.5000000000000006E-2</v>
      </c>
      <c r="M29" s="44">
        <v>8.1000000000000003E-2</v>
      </c>
    </row>
    <row r="30" spans="1:13" x14ac:dyDescent="0.25">
      <c r="A30" s="43">
        <v>53</v>
      </c>
      <c r="B30" s="44">
        <v>7.8E-2</v>
      </c>
      <c r="C30" s="44">
        <v>7.4999999999999997E-2</v>
      </c>
      <c r="D30" s="44">
        <v>7.1999999999999995E-2</v>
      </c>
      <c r="E30" s="44">
        <v>6.8000000000000005E-2</v>
      </c>
      <c r="F30" s="44">
        <v>6.5000000000000002E-2</v>
      </c>
      <c r="G30" s="44">
        <v>6.2E-2</v>
      </c>
      <c r="H30" s="44">
        <v>5.8999999999999997E-2</v>
      </c>
      <c r="I30" s="44">
        <v>5.5E-2</v>
      </c>
      <c r="J30" s="44">
        <v>5.1999999999999998E-2</v>
      </c>
      <c r="K30" s="44">
        <v>4.9000000000000002E-2</v>
      </c>
      <c r="L30" s="44">
        <v>4.5999999999999999E-2</v>
      </c>
      <c r="M30" s="44">
        <v>4.2000000000000003E-2</v>
      </c>
    </row>
    <row r="31" spans="1:13" x14ac:dyDescent="0.25">
      <c r="A31" s="43">
        <v>54</v>
      </c>
      <c r="B31" s="44">
        <v>3.9E-2</v>
      </c>
      <c r="C31" s="44">
        <v>3.5999999999999997E-2</v>
      </c>
      <c r="D31" s="44">
        <v>3.3000000000000002E-2</v>
      </c>
      <c r="E31" s="44">
        <v>2.9000000000000001E-2</v>
      </c>
      <c r="F31" s="44">
        <v>2.5999999999999999E-2</v>
      </c>
      <c r="G31" s="44">
        <v>2.3E-2</v>
      </c>
      <c r="H31" s="44">
        <v>0.02</v>
      </c>
      <c r="I31" s="44">
        <v>1.6E-2</v>
      </c>
      <c r="J31" s="44">
        <v>1.2999999999999999E-2</v>
      </c>
      <c r="K31" s="44">
        <v>0.01</v>
      </c>
      <c r="L31" s="44">
        <v>7.0000000000000001E-3</v>
      </c>
      <c r="M31" s="44">
        <v>3.0000000000000001E-3</v>
      </c>
    </row>
    <row r="32" spans="1:13" x14ac:dyDescent="0.25">
      <c r="A32" s="43">
        <v>55</v>
      </c>
      <c r="B32" s="44">
        <v>0</v>
      </c>
      <c r="C32" s="44"/>
      <c r="D32" s="44"/>
      <c r="E32" s="44"/>
      <c r="F32" s="44"/>
      <c r="G32" s="44"/>
      <c r="H32" s="44"/>
      <c r="I32" s="44"/>
      <c r="J32" s="44"/>
      <c r="K32" s="44"/>
      <c r="L32" s="44"/>
      <c r="M32" s="44"/>
    </row>
  </sheetData>
  <sheetProtection algorithmName="SHA-512" hashValue="wf6oiF2fiECri1sAZnGklhEWmhGm5nOfC6xX2xY1ED3aq7AmRlfgIMWx903SU14Hvt1GPHd6pPtIA0zWCmofdA==" saltValue="V6+CXVzKwXheDg8xIiS/+w==" spinCount="100000" sheet="1" objects="1" scenarios="1"/>
  <conditionalFormatting sqref="A6:A21">
    <cfRule type="expression" dxfId="591" priority="1" stopIfTrue="1">
      <formula>MOD(ROW(),2)=0</formula>
    </cfRule>
    <cfRule type="expression" dxfId="590" priority="2" stopIfTrue="1">
      <formula>MOD(ROW(),2)&lt;&gt;0</formula>
    </cfRule>
  </conditionalFormatting>
  <conditionalFormatting sqref="B6:M21">
    <cfRule type="expression" dxfId="589" priority="3" stopIfTrue="1">
      <formula>MOD(ROW(),2)=0</formula>
    </cfRule>
    <cfRule type="expression" dxfId="588" priority="4" stopIfTrue="1">
      <formula>MOD(ROW(),2)&lt;&gt;0</formula>
    </cfRule>
  </conditionalFormatting>
  <conditionalFormatting sqref="A26:A32">
    <cfRule type="expression" dxfId="587" priority="5" stopIfTrue="1">
      <formula>MOD(ROW(),2)=0</formula>
    </cfRule>
    <cfRule type="expression" dxfId="586" priority="6" stopIfTrue="1">
      <formula>MOD(ROW(),2)&lt;&gt;0</formula>
    </cfRule>
  </conditionalFormatting>
  <conditionalFormatting sqref="B26:M32">
    <cfRule type="expression" dxfId="585" priority="7" stopIfTrue="1">
      <formula>MOD(ROW(),2)=0</formula>
    </cfRule>
    <cfRule type="expression" dxfId="584" priority="8" stopIfTrue="1">
      <formula>MOD(ROW(),2)&lt;&gt;0</formula>
    </cfRule>
  </conditionalFormatting>
  <pageMargins left="0.7" right="0.7" top="0.75" bottom="0.75" header="0.3" footer="0.3"/>
  <tableParts count="1">
    <tablePart r:id="rId1"/>
  </tableParts>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DEF327-A2B2-4639-A378-2BA430DD9F8B}">
  <sheetPr codeName="Sheet49"/>
  <dimension ref="A1:AB32"/>
  <sheetViews>
    <sheetView showGridLines="0" workbookViewId="0">
      <selection activeCell="A6" sqref="A6"/>
    </sheetView>
  </sheetViews>
  <sheetFormatPr defaultRowHeight="12.5" x14ac:dyDescent="0.25"/>
  <cols>
    <col min="1" max="1" width="31.54296875" customWidth="1"/>
    <col min="2" max="13" width="22.54296875" customWidth="1"/>
    <col min="16" max="16" width="31.54296875" customWidth="1"/>
    <col min="17" max="28" width="22.54296875" customWidth="1"/>
  </cols>
  <sheetData>
    <row r="1" spans="1:28" s="1" customFormat="1" ht="20" x14ac:dyDescent="0.4">
      <c r="A1" s="2" t="s">
        <v>0</v>
      </c>
    </row>
    <row r="2" spans="1:28" s="1" customFormat="1" ht="15.5" x14ac:dyDescent="0.35">
      <c r="A2" s="30" t="s">
        <v>1</v>
      </c>
      <c r="B2" s="3" t="str">
        <f>wb_title</f>
        <v>NHS_EW - Consolidated Factor Spreadsheet</v>
      </c>
    </row>
    <row r="3" spans="1:28" s="1" customFormat="1" ht="15.5" x14ac:dyDescent="0.35">
      <c r="A3" s="30" t="s">
        <v>2</v>
      </c>
      <c r="B3" s="3" t="str">
        <f>TABLE_FACTOR_TYPE_1 &amp; " - x-" &amp; TABLE_SERIES_NUMBER_1</f>
        <v>ERF - x-415</v>
      </c>
    </row>
    <row r="6" spans="1:28" x14ac:dyDescent="0.25">
      <c r="A6" s="40" t="s">
        <v>491</v>
      </c>
      <c r="B6" s="49" t="s">
        <v>492</v>
      </c>
      <c r="C6" s="49"/>
      <c r="D6" s="49"/>
      <c r="E6" s="49"/>
      <c r="F6" s="49"/>
      <c r="G6" s="49"/>
      <c r="H6" s="49"/>
      <c r="I6" s="49"/>
      <c r="J6" s="49"/>
      <c r="K6" s="49"/>
      <c r="L6" s="49"/>
      <c r="M6" s="49"/>
      <c r="P6" s="40" t="s">
        <v>491</v>
      </c>
      <c r="Q6" s="49" t="s">
        <v>492</v>
      </c>
      <c r="R6" s="49"/>
      <c r="S6" s="49"/>
      <c r="T6" s="49"/>
      <c r="U6" s="49"/>
      <c r="V6" s="49"/>
      <c r="W6" s="49"/>
      <c r="X6" s="49"/>
      <c r="Y6" s="49"/>
      <c r="Z6" s="49"/>
      <c r="AA6" s="49"/>
      <c r="AB6" s="49"/>
    </row>
    <row r="7" spans="1:28" x14ac:dyDescent="0.25">
      <c r="A7" s="40" t="s">
        <v>493</v>
      </c>
      <c r="B7" s="49" t="s">
        <v>31</v>
      </c>
      <c r="C7" s="49"/>
      <c r="D7" s="49"/>
      <c r="E7" s="49"/>
      <c r="F7" s="49"/>
      <c r="G7" s="49"/>
      <c r="H7" s="49"/>
      <c r="I7" s="49"/>
      <c r="J7" s="49"/>
      <c r="K7" s="49"/>
      <c r="L7" s="49"/>
      <c r="M7" s="49"/>
      <c r="P7" s="40" t="s">
        <v>493</v>
      </c>
      <c r="Q7" s="49" t="s">
        <v>31</v>
      </c>
      <c r="R7" s="49"/>
      <c r="S7" s="49"/>
      <c r="T7" s="49"/>
      <c r="U7" s="49"/>
      <c r="V7" s="49"/>
      <c r="W7" s="49"/>
      <c r="X7" s="49"/>
      <c r="Y7" s="49"/>
      <c r="Z7" s="49"/>
      <c r="AA7" s="49"/>
      <c r="AB7" s="49"/>
    </row>
    <row r="8" spans="1:28" x14ac:dyDescent="0.25">
      <c r="A8" s="40" t="s">
        <v>140</v>
      </c>
      <c r="B8" s="49" t="s">
        <v>173</v>
      </c>
      <c r="C8" s="49"/>
      <c r="D8" s="49"/>
      <c r="E8" s="49"/>
      <c r="F8" s="49"/>
      <c r="G8" s="49"/>
      <c r="H8" s="49"/>
      <c r="I8" s="49"/>
      <c r="J8" s="49"/>
      <c r="K8" s="49"/>
      <c r="L8" s="49"/>
      <c r="M8" s="49"/>
      <c r="P8" s="40" t="s">
        <v>140</v>
      </c>
      <c r="Q8" s="49" t="s">
        <v>173</v>
      </c>
      <c r="R8" s="49"/>
      <c r="S8" s="49"/>
      <c r="T8" s="49"/>
      <c r="U8" s="49"/>
      <c r="V8" s="49"/>
      <c r="W8" s="49"/>
      <c r="X8" s="49"/>
      <c r="Y8" s="49"/>
      <c r="Z8" s="49"/>
      <c r="AA8" s="49"/>
      <c r="AB8" s="49"/>
    </row>
    <row r="9" spans="1:28" x14ac:dyDescent="0.25">
      <c r="A9" s="40" t="s">
        <v>141</v>
      </c>
      <c r="B9" s="49" t="s">
        <v>251</v>
      </c>
      <c r="C9" s="49"/>
      <c r="D9" s="49"/>
      <c r="E9" s="49"/>
      <c r="F9" s="49"/>
      <c r="G9" s="49"/>
      <c r="H9" s="49"/>
      <c r="I9" s="49"/>
      <c r="J9" s="49"/>
      <c r="K9" s="49"/>
      <c r="L9" s="49"/>
      <c r="M9" s="49"/>
      <c r="P9" s="40" t="s">
        <v>141</v>
      </c>
      <c r="Q9" s="49" t="s">
        <v>251</v>
      </c>
      <c r="R9" s="49"/>
      <c r="S9" s="49"/>
      <c r="T9" s="49"/>
      <c r="U9" s="49"/>
      <c r="V9" s="49"/>
      <c r="W9" s="49"/>
      <c r="X9" s="49"/>
      <c r="Y9" s="49"/>
      <c r="Z9" s="49"/>
      <c r="AA9" s="49"/>
      <c r="AB9" s="49"/>
    </row>
    <row r="10" spans="1:28" x14ac:dyDescent="0.25">
      <c r="A10" s="40" t="s">
        <v>6</v>
      </c>
      <c r="B10" s="49" t="s">
        <v>308</v>
      </c>
      <c r="C10" s="49"/>
      <c r="D10" s="49"/>
      <c r="E10" s="49"/>
      <c r="F10" s="49"/>
      <c r="G10" s="49"/>
      <c r="H10" s="49"/>
      <c r="I10" s="49"/>
      <c r="J10" s="49"/>
      <c r="K10" s="49"/>
      <c r="L10" s="49"/>
      <c r="M10" s="49"/>
      <c r="P10" s="40" t="s">
        <v>6</v>
      </c>
      <c r="Q10" s="49" t="s">
        <v>311</v>
      </c>
      <c r="R10" s="49"/>
      <c r="S10" s="49"/>
      <c r="T10" s="49"/>
      <c r="U10" s="49"/>
      <c r="V10" s="49"/>
      <c r="W10" s="49"/>
      <c r="X10" s="49"/>
      <c r="Y10" s="49"/>
      <c r="Z10" s="49"/>
      <c r="AA10" s="49"/>
      <c r="AB10" s="49"/>
    </row>
    <row r="11" spans="1:28" x14ac:dyDescent="0.25">
      <c r="A11" s="40" t="s">
        <v>142</v>
      </c>
      <c r="B11" s="49" t="s">
        <v>205</v>
      </c>
      <c r="C11" s="49"/>
      <c r="D11" s="49"/>
      <c r="E11" s="49"/>
      <c r="F11" s="49"/>
      <c r="G11" s="49"/>
      <c r="H11" s="49"/>
      <c r="I11" s="49"/>
      <c r="J11" s="49"/>
      <c r="K11" s="49"/>
      <c r="L11" s="49"/>
      <c r="M11" s="49"/>
      <c r="P11" s="40" t="s">
        <v>142</v>
      </c>
      <c r="Q11" s="49" t="s">
        <v>205</v>
      </c>
      <c r="R11" s="49"/>
      <c r="S11" s="49"/>
      <c r="T11" s="49"/>
      <c r="U11" s="49"/>
      <c r="V11" s="49"/>
      <c r="W11" s="49"/>
      <c r="X11" s="49"/>
      <c r="Y11" s="49"/>
      <c r="Z11" s="49"/>
      <c r="AA11" s="49"/>
      <c r="AB11" s="49"/>
    </row>
    <row r="12" spans="1:28" x14ac:dyDescent="0.25">
      <c r="A12" s="40" t="s">
        <v>143</v>
      </c>
      <c r="B12" s="49" t="s">
        <v>253</v>
      </c>
      <c r="C12" s="49"/>
      <c r="D12" s="49"/>
      <c r="E12" s="49"/>
      <c r="F12" s="49"/>
      <c r="G12" s="49"/>
      <c r="H12" s="49"/>
      <c r="I12" s="49"/>
      <c r="J12" s="49"/>
      <c r="K12" s="49"/>
      <c r="L12" s="49"/>
      <c r="M12" s="49"/>
      <c r="P12" s="40" t="s">
        <v>143</v>
      </c>
      <c r="Q12" s="49" t="s">
        <v>253</v>
      </c>
      <c r="R12" s="49"/>
      <c r="S12" s="49"/>
      <c r="T12" s="49"/>
      <c r="U12" s="49"/>
      <c r="V12" s="49"/>
      <c r="W12" s="49"/>
      <c r="X12" s="49"/>
      <c r="Y12" s="49"/>
      <c r="Z12" s="49"/>
      <c r="AA12" s="49"/>
      <c r="AB12" s="49"/>
    </row>
    <row r="13" spans="1:28" x14ac:dyDescent="0.25">
      <c r="A13" s="40" t="s">
        <v>494</v>
      </c>
      <c r="B13" s="49">
        <v>1</v>
      </c>
      <c r="C13" s="49"/>
      <c r="D13" s="49"/>
      <c r="E13" s="49"/>
      <c r="F13" s="49"/>
      <c r="G13" s="49"/>
      <c r="H13" s="49"/>
      <c r="I13" s="49"/>
      <c r="J13" s="49"/>
      <c r="K13" s="49"/>
      <c r="L13" s="49"/>
      <c r="M13" s="49"/>
      <c r="P13" s="40" t="s">
        <v>494</v>
      </c>
      <c r="Q13" s="49">
        <v>1</v>
      </c>
      <c r="R13" s="49"/>
      <c r="S13" s="49"/>
      <c r="T13" s="49"/>
      <c r="U13" s="49"/>
      <c r="V13" s="49"/>
      <c r="W13" s="49"/>
      <c r="X13" s="49"/>
      <c r="Y13" s="49"/>
      <c r="Z13" s="49"/>
      <c r="AA13" s="49"/>
      <c r="AB13" s="49"/>
    </row>
    <row r="14" spans="1:28" x14ac:dyDescent="0.25">
      <c r="A14" s="40" t="s">
        <v>145</v>
      </c>
      <c r="B14" s="49">
        <v>415</v>
      </c>
      <c r="C14" s="49"/>
      <c r="D14" s="49"/>
      <c r="E14" s="49"/>
      <c r="F14" s="49"/>
      <c r="G14" s="49"/>
      <c r="H14" s="49"/>
      <c r="I14" s="49"/>
      <c r="J14" s="49"/>
      <c r="K14" s="49"/>
      <c r="L14" s="49"/>
      <c r="M14" s="49"/>
      <c r="P14" s="40" t="s">
        <v>145</v>
      </c>
      <c r="Q14" s="49">
        <v>415</v>
      </c>
      <c r="R14" s="49"/>
      <c r="S14" s="49"/>
      <c r="T14" s="49"/>
      <c r="U14" s="49"/>
      <c r="V14" s="49"/>
      <c r="W14" s="49"/>
      <c r="X14" s="49"/>
      <c r="Y14" s="49"/>
      <c r="Z14" s="49"/>
      <c r="AA14" s="49"/>
      <c r="AB14" s="49"/>
    </row>
    <row r="15" spans="1:28" x14ac:dyDescent="0.25">
      <c r="A15" s="40" t="s">
        <v>495</v>
      </c>
      <c r="B15" s="49" t="s">
        <v>309</v>
      </c>
      <c r="C15" s="49"/>
      <c r="D15" s="49"/>
      <c r="E15" s="49"/>
      <c r="F15" s="49"/>
      <c r="G15" s="49"/>
      <c r="H15" s="49"/>
      <c r="I15" s="49"/>
      <c r="J15" s="49"/>
      <c r="K15" s="49"/>
      <c r="L15" s="49"/>
      <c r="M15" s="49"/>
      <c r="P15" s="40" t="s">
        <v>495</v>
      </c>
      <c r="Q15" s="49" t="s">
        <v>312</v>
      </c>
      <c r="R15" s="49"/>
      <c r="S15" s="49"/>
      <c r="T15" s="49"/>
      <c r="U15" s="49"/>
      <c r="V15" s="49"/>
      <c r="W15" s="49"/>
      <c r="X15" s="49"/>
      <c r="Y15" s="49"/>
      <c r="Z15" s="49"/>
      <c r="AA15" s="49"/>
      <c r="AB15" s="49"/>
    </row>
    <row r="16" spans="1:28" x14ac:dyDescent="0.25">
      <c r="A16" s="40" t="s">
        <v>147</v>
      </c>
      <c r="B16" s="49" t="s">
        <v>310</v>
      </c>
      <c r="C16" s="49"/>
      <c r="D16" s="49"/>
      <c r="E16" s="49"/>
      <c r="F16" s="49"/>
      <c r="G16" s="49"/>
      <c r="H16" s="49"/>
      <c r="I16" s="49"/>
      <c r="J16" s="49"/>
      <c r="K16" s="49"/>
      <c r="L16" s="49"/>
      <c r="M16" s="49"/>
      <c r="P16" s="40" t="s">
        <v>147</v>
      </c>
      <c r="Q16" s="49" t="s">
        <v>313</v>
      </c>
      <c r="R16" s="49"/>
      <c r="S16" s="49"/>
      <c r="T16" s="49"/>
      <c r="U16" s="49"/>
      <c r="V16" s="49"/>
      <c r="W16" s="49"/>
      <c r="X16" s="49"/>
      <c r="Y16" s="49"/>
      <c r="Z16" s="49"/>
      <c r="AA16" s="49"/>
      <c r="AB16" s="49"/>
    </row>
    <row r="17" spans="1:28" x14ac:dyDescent="0.25">
      <c r="A17" s="41" t="s">
        <v>496</v>
      </c>
      <c r="B17" s="49"/>
      <c r="C17" s="49"/>
      <c r="D17" s="49"/>
      <c r="E17" s="49"/>
      <c r="F17" s="49"/>
      <c r="G17" s="49"/>
      <c r="H17" s="49"/>
      <c r="I17" s="49"/>
      <c r="J17" s="49"/>
      <c r="K17" s="49"/>
      <c r="L17" s="49"/>
      <c r="M17" s="49"/>
      <c r="P17" s="41" t="s">
        <v>496</v>
      </c>
      <c r="Q17" s="49"/>
      <c r="R17" s="49"/>
      <c r="S17" s="49"/>
      <c r="T17" s="49"/>
      <c r="U17" s="49"/>
      <c r="V17" s="49"/>
      <c r="W17" s="49"/>
      <c r="X17" s="49"/>
      <c r="Y17" s="49"/>
      <c r="Z17" s="49"/>
      <c r="AA17" s="49"/>
      <c r="AB17" s="49"/>
    </row>
    <row r="18" spans="1:28" x14ac:dyDescent="0.25">
      <c r="A18" s="40" t="s">
        <v>149</v>
      </c>
      <c r="B18" s="50">
        <v>45107</v>
      </c>
      <c r="C18" s="50"/>
      <c r="D18" s="50"/>
      <c r="E18" s="50"/>
      <c r="F18" s="50"/>
      <c r="G18" s="50"/>
      <c r="H18" s="50"/>
      <c r="I18" s="50"/>
      <c r="J18" s="50"/>
      <c r="K18" s="50"/>
      <c r="L18" s="50"/>
      <c r="M18" s="50"/>
      <c r="P18" s="40" t="s">
        <v>149</v>
      </c>
      <c r="Q18" s="50">
        <v>45107</v>
      </c>
      <c r="R18" s="50"/>
      <c r="S18" s="50"/>
      <c r="T18" s="50"/>
      <c r="U18" s="50"/>
      <c r="V18" s="50"/>
      <c r="W18" s="50"/>
      <c r="X18" s="50"/>
      <c r="Y18" s="50"/>
      <c r="Z18" s="50"/>
      <c r="AA18" s="50"/>
      <c r="AB18" s="50"/>
    </row>
    <row r="19" spans="1:28" x14ac:dyDescent="0.25">
      <c r="A19" s="40" t="s">
        <v>150</v>
      </c>
      <c r="B19" s="50">
        <v>45107</v>
      </c>
      <c r="C19" s="50"/>
      <c r="D19" s="50"/>
      <c r="E19" s="50"/>
      <c r="F19" s="50"/>
      <c r="G19" s="50"/>
      <c r="H19" s="50"/>
      <c r="I19" s="50"/>
      <c r="J19" s="50"/>
      <c r="K19" s="50"/>
      <c r="L19" s="50"/>
      <c r="M19" s="50"/>
      <c r="P19" s="40" t="s">
        <v>150</v>
      </c>
      <c r="Q19" s="50">
        <v>45107</v>
      </c>
      <c r="R19" s="50"/>
      <c r="S19" s="50"/>
      <c r="T19" s="50"/>
      <c r="U19" s="50"/>
      <c r="V19" s="50"/>
      <c r="W19" s="50"/>
      <c r="X19" s="50"/>
      <c r="Y19" s="50"/>
      <c r="Z19" s="50"/>
      <c r="AA19" s="50"/>
      <c r="AB19" s="50"/>
    </row>
    <row r="20" spans="1:28" x14ac:dyDescent="0.25">
      <c r="A20" s="40" t="s">
        <v>151</v>
      </c>
      <c r="B20" s="49" t="s">
        <v>160</v>
      </c>
      <c r="C20" s="49"/>
      <c r="D20" s="49"/>
      <c r="E20" s="49"/>
      <c r="F20" s="49"/>
      <c r="G20" s="49"/>
      <c r="H20" s="49"/>
      <c r="I20" s="49"/>
      <c r="J20" s="49"/>
      <c r="K20" s="49"/>
      <c r="L20" s="49"/>
      <c r="M20" s="49"/>
      <c r="P20" s="40" t="s">
        <v>151</v>
      </c>
      <c r="Q20" s="49" t="s">
        <v>160</v>
      </c>
      <c r="R20" s="49"/>
      <c r="S20" s="49"/>
      <c r="T20" s="49"/>
      <c r="U20" s="49"/>
      <c r="V20" s="49"/>
      <c r="W20" s="49"/>
      <c r="X20" s="49"/>
      <c r="Y20" s="49"/>
      <c r="Z20" s="49"/>
      <c r="AA20" s="49"/>
      <c r="AB20" s="49"/>
    </row>
    <row r="21" spans="1:28" x14ac:dyDescent="0.25">
      <c r="A21" s="40" t="s">
        <v>497</v>
      </c>
      <c r="B21" s="49" t="s">
        <v>68</v>
      </c>
      <c r="C21" s="49"/>
      <c r="D21" s="49"/>
      <c r="E21" s="49"/>
      <c r="F21" s="49"/>
      <c r="G21" s="49"/>
      <c r="H21" s="49"/>
      <c r="I21" s="49"/>
      <c r="J21" s="49"/>
      <c r="K21" s="49"/>
      <c r="L21" s="49"/>
      <c r="M21" s="49"/>
      <c r="P21" s="40" t="s">
        <v>497</v>
      </c>
      <c r="Q21" s="49" t="s">
        <v>68</v>
      </c>
      <c r="R21" s="49"/>
      <c r="S21" s="49"/>
      <c r="T21" s="49"/>
      <c r="U21" s="49"/>
      <c r="V21" s="49"/>
      <c r="W21" s="49"/>
      <c r="X21" s="49"/>
      <c r="Y21" s="49"/>
      <c r="Z21" s="49"/>
      <c r="AA21" s="49"/>
      <c r="AB21" s="49"/>
    </row>
    <row r="23" spans="1:28" x14ac:dyDescent="0.25">
      <c r="A23" s="23" t="str">
        <f>HYPERLINK("#'Factor List'!A1", "Back to Factor List")</f>
        <v>Back to Factor List</v>
      </c>
      <c r="B23" s="23" t="str">
        <f>HYPERLINK("#'Assumptions'!A1", "Assumptions")</f>
        <v>Assumptions</v>
      </c>
    </row>
    <row r="26" spans="1:28" s="59" customFormat="1" ht="13" x14ac:dyDescent="0.25">
      <c r="A26" s="58" t="s">
        <v>546</v>
      </c>
      <c r="B26" s="58">
        <v>0</v>
      </c>
      <c r="C26" s="58">
        <v>1</v>
      </c>
      <c r="D26" s="58">
        <v>2</v>
      </c>
      <c r="E26" s="58">
        <v>3</v>
      </c>
      <c r="F26" s="58">
        <v>4</v>
      </c>
      <c r="G26" s="58">
        <v>5</v>
      </c>
      <c r="H26" s="58">
        <v>6</v>
      </c>
      <c r="I26" s="58">
        <v>7</v>
      </c>
      <c r="J26" s="58">
        <v>8</v>
      </c>
      <c r="K26" s="58">
        <v>9</v>
      </c>
      <c r="L26" s="58">
        <v>10</v>
      </c>
      <c r="M26" s="58">
        <v>11</v>
      </c>
      <c r="P26" s="58" t="s">
        <v>546</v>
      </c>
      <c r="Q26" s="58">
        <v>0</v>
      </c>
      <c r="R26" s="58">
        <v>1</v>
      </c>
      <c r="S26" s="58">
        <v>2</v>
      </c>
      <c r="T26" s="58">
        <v>3</v>
      </c>
      <c r="U26" s="58">
        <v>4</v>
      </c>
      <c r="V26" s="58">
        <v>5</v>
      </c>
      <c r="W26" s="58">
        <v>6</v>
      </c>
      <c r="X26" s="58">
        <v>7</v>
      </c>
      <c r="Y26" s="58">
        <v>8</v>
      </c>
      <c r="Z26" s="58">
        <v>9</v>
      </c>
      <c r="AA26" s="58">
        <v>10</v>
      </c>
      <c r="AB26" s="58">
        <v>11</v>
      </c>
    </row>
    <row r="27" spans="1:28" x14ac:dyDescent="0.25">
      <c r="A27" s="43">
        <v>50</v>
      </c>
      <c r="B27" s="44">
        <v>0.182</v>
      </c>
      <c r="C27" s="44">
        <v>0.17899999999999999</v>
      </c>
      <c r="D27" s="44">
        <v>0.17599999999999999</v>
      </c>
      <c r="E27" s="44">
        <v>0.17299999999999999</v>
      </c>
      <c r="F27" s="44">
        <v>0.17</v>
      </c>
      <c r="G27" s="44">
        <v>0.16700000000000001</v>
      </c>
      <c r="H27" s="44">
        <v>0.16400000000000001</v>
      </c>
      <c r="I27" s="44">
        <v>0.161</v>
      </c>
      <c r="J27" s="44">
        <v>0.158</v>
      </c>
      <c r="K27" s="44">
        <v>0.155</v>
      </c>
      <c r="L27" s="44">
        <v>0.152</v>
      </c>
      <c r="M27" s="44">
        <v>0.14899999999999999</v>
      </c>
      <c r="P27" s="43">
        <v>50</v>
      </c>
      <c r="Q27" s="44">
        <v>0.90600000000000003</v>
      </c>
      <c r="R27" s="44">
        <v>0.90700000000000003</v>
      </c>
      <c r="S27" s="44">
        <v>0.90900000000000003</v>
      </c>
      <c r="T27" s="44">
        <v>0.91</v>
      </c>
      <c r="U27" s="44">
        <v>0.91200000000000003</v>
      </c>
      <c r="V27" s="44">
        <v>0.91300000000000003</v>
      </c>
      <c r="W27" s="44">
        <v>0.91500000000000004</v>
      </c>
      <c r="X27" s="44">
        <v>0.91600000000000004</v>
      </c>
      <c r="Y27" s="44">
        <v>0.91800000000000004</v>
      </c>
      <c r="Z27" s="44">
        <v>0.91900000000000004</v>
      </c>
      <c r="AA27" s="44">
        <v>0.92100000000000004</v>
      </c>
      <c r="AB27" s="44">
        <v>0.92200000000000004</v>
      </c>
    </row>
    <row r="28" spans="1:28" x14ac:dyDescent="0.25">
      <c r="A28" s="43">
        <v>51</v>
      </c>
      <c r="B28" s="44">
        <v>0.14599999999999999</v>
      </c>
      <c r="C28" s="44">
        <v>0.14299999999999999</v>
      </c>
      <c r="D28" s="44">
        <v>0.14000000000000001</v>
      </c>
      <c r="E28" s="44">
        <v>0.13700000000000001</v>
      </c>
      <c r="F28" s="44">
        <v>0.13400000000000001</v>
      </c>
      <c r="G28" s="44">
        <v>0.13100000000000001</v>
      </c>
      <c r="H28" s="44">
        <v>0.128</v>
      </c>
      <c r="I28" s="44">
        <v>0.125</v>
      </c>
      <c r="J28" s="44">
        <v>0.122</v>
      </c>
      <c r="K28" s="44">
        <v>0.11899999999999999</v>
      </c>
      <c r="L28" s="44">
        <v>0.11600000000000001</v>
      </c>
      <c r="M28" s="44">
        <v>0.113</v>
      </c>
      <c r="P28" s="43">
        <v>51</v>
      </c>
      <c r="Q28" s="44">
        <v>0.92400000000000004</v>
      </c>
      <c r="R28" s="44">
        <v>0.92500000000000004</v>
      </c>
      <c r="S28" s="44">
        <v>0.92700000000000005</v>
      </c>
      <c r="T28" s="44">
        <v>0.92800000000000005</v>
      </c>
      <c r="U28" s="44">
        <v>0.93</v>
      </c>
      <c r="V28" s="44">
        <v>0.93200000000000005</v>
      </c>
      <c r="W28" s="44">
        <v>0.93300000000000005</v>
      </c>
      <c r="X28" s="44">
        <v>0.93500000000000005</v>
      </c>
      <c r="Y28" s="44">
        <v>0.93600000000000005</v>
      </c>
      <c r="Z28" s="44">
        <v>0.93799999999999994</v>
      </c>
      <c r="AA28" s="44">
        <v>0.93899999999999995</v>
      </c>
      <c r="AB28" s="44">
        <v>0.94099999999999995</v>
      </c>
    </row>
    <row r="29" spans="1:28" x14ac:dyDescent="0.25">
      <c r="A29" s="43">
        <v>52</v>
      </c>
      <c r="B29" s="44">
        <v>0.11</v>
      </c>
      <c r="C29" s="44">
        <v>0.107</v>
      </c>
      <c r="D29" s="44">
        <v>0.10299999999999999</v>
      </c>
      <c r="E29" s="44">
        <v>0.1</v>
      </c>
      <c r="F29" s="44">
        <v>9.7000000000000003E-2</v>
      </c>
      <c r="G29" s="44">
        <v>9.4E-2</v>
      </c>
      <c r="H29" s="44">
        <v>9.0999999999999998E-2</v>
      </c>
      <c r="I29" s="44">
        <v>8.7999999999999995E-2</v>
      </c>
      <c r="J29" s="44">
        <v>8.5000000000000006E-2</v>
      </c>
      <c r="K29" s="44">
        <v>8.2000000000000003E-2</v>
      </c>
      <c r="L29" s="44">
        <v>7.9000000000000001E-2</v>
      </c>
      <c r="M29" s="44">
        <v>7.5999999999999998E-2</v>
      </c>
      <c r="P29" s="43">
        <v>52</v>
      </c>
      <c r="Q29" s="44">
        <v>0.94199999999999995</v>
      </c>
      <c r="R29" s="44">
        <v>0.94399999999999995</v>
      </c>
      <c r="S29" s="44">
        <v>0.94499999999999995</v>
      </c>
      <c r="T29" s="44">
        <v>0.94699999999999995</v>
      </c>
      <c r="U29" s="44">
        <v>0.94899999999999995</v>
      </c>
      <c r="V29" s="44">
        <v>0.95</v>
      </c>
      <c r="W29" s="44">
        <v>0.95199999999999996</v>
      </c>
      <c r="X29" s="44">
        <v>0.95299999999999996</v>
      </c>
      <c r="Y29" s="44">
        <v>0.95499999999999996</v>
      </c>
      <c r="Z29" s="44">
        <v>0.95599999999999996</v>
      </c>
      <c r="AA29" s="44">
        <v>0.95799999999999996</v>
      </c>
      <c r="AB29" s="44">
        <v>0.96</v>
      </c>
    </row>
    <row r="30" spans="1:28" x14ac:dyDescent="0.25">
      <c r="A30" s="43">
        <v>53</v>
      </c>
      <c r="B30" s="44">
        <v>7.2999999999999995E-2</v>
      </c>
      <c r="C30" s="44">
        <v>7.0000000000000007E-2</v>
      </c>
      <c r="D30" s="44">
        <v>6.7000000000000004E-2</v>
      </c>
      <c r="E30" s="44">
        <v>6.4000000000000001E-2</v>
      </c>
      <c r="F30" s="44">
        <v>6.0999999999999999E-2</v>
      </c>
      <c r="G30" s="44">
        <v>5.8000000000000003E-2</v>
      </c>
      <c r="H30" s="44">
        <v>5.5E-2</v>
      </c>
      <c r="I30" s="44">
        <v>5.1999999999999998E-2</v>
      </c>
      <c r="J30" s="44">
        <v>4.9000000000000002E-2</v>
      </c>
      <c r="K30" s="44">
        <v>4.5999999999999999E-2</v>
      </c>
      <c r="L30" s="44">
        <v>4.2999999999999997E-2</v>
      </c>
      <c r="M30" s="44">
        <v>0.04</v>
      </c>
      <c r="P30" s="43">
        <v>53</v>
      </c>
      <c r="Q30" s="44">
        <v>0.96099999999999997</v>
      </c>
      <c r="R30" s="44">
        <v>0.96299999999999997</v>
      </c>
      <c r="S30" s="44">
        <v>0.96399999999999997</v>
      </c>
      <c r="T30" s="44">
        <v>0.96599999999999997</v>
      </c>
      <c r="U30" s="44">
        <v>0.96799999999999997</v>
      </c>
      <c r="V30" s="44">
        <v>0.96899999999999997</v>
      </c>
      <c r="W30" s="44">
        <v>0.97099999999999997</v>
      </c>
      <c r="X30" s="44">
        <v>0.97199999999999998</v>
      </c>
      <c r="Y30" s="44">
        <v>0.97399999999999998</v>
      </c>
      <c r="Z30" s="44">
        <v>0.97599999999999998</v>
      </c>
      <c r="AA30" s="44">
        <v>0.97699999999999998</v>
      </c>
      <c r="AB30" s="44">
        <v>0.97899999999999998</v>
      </c>
    </row>
    <row r="31" spans="1:28" x14ac:dyDescent="0.25">
      <c r="A31" s="43">
        <v>54</v>
      </c>
      <c r="B31" s="44">
        <v>3.6999999999999998E-2</v>
      </c>
      <c r="C31" s="44">
        <v>3.4000000000000002E-2</v>
      </c>
      <c r="D31" s="44">
        <v>3.1E-2</v>
      </c>
      <c r="E31" s="44">
        <v>2.7E-2</v>
      </c>
      <c r="F31" s="44">
        <v>2.4E-2</v>
      </c>
      <c r="G31" s="44">
        <v>2.1000000000000001E-2</v>
      </c>
      <c r="H31" s="44">
        <v>1.7999999999999999E-2</v>
      </c>
      <c r="I31" s="44">
        <v>1.4999999999999999E-2</v>
      </c>
      <c r="J31" s="44">
        <v>1.2E-2</v>
      </c>
      <c r="K31" s="44">
        <v>8.9999999999999993E-3</v>
      </c>
      <c r="L31" s="44">
        <v>6.0000000000000001E-3</v>
      </c>
      <c r="M31" s="44">
        <v>3.0000000000000001E-3</v>
      </c>
      <c r="P31" s="43">
        <v>54</v>
      </c>
      <c r="Q31" s="44">
        <v>0.98</v>
      </c>
      <c r="R31" s="44">
        <v>0.98199999999999998</v>
      </c>
      <c r="S31" s="44">
        <v>0.98399999999999999</v>
      </c>
      <c r="T31" s="44">
        <v>0.98499999999999999</v>
      </c>
      <c r="U31" s="44">
        <v>0.98699999999999999</v>
      </c>
      <c r="V31" s="44">
        <v>0.98899999999999999</v>
      </c>
      <c r="W31" s="44">
        <v>0.99</v>
      </c>
      <c r="X31" s="44">
        <v>0.99199999999999999</v>
      </c>
      <c r="Y31" s="44">
        <v>0.99299999999999999</v>
      </c>
      <c r="Z31" s="44">
        <v>0.995</v>
      </c>
      <c r="AA31" s="44">
        <v>0.997</v>
      </c>
      <c r="AB31" s="44">
        <v>0.998</v>
      </c>
    </row>
    <row r="32" spans="1:28" x14ac:dyDescent="0.25">
      <c r="A32" s="43">
        <v>55</v>
      </c>
      <c r="B32" s="44">
        <v>0</v>
      </c>
      <c r="C32" s="44"/>
      <c r="D32" s="44"/>
      <c r="E32" s="44"/>
      <c r="F32" s="44"/>
      <c r="G32" s="44"/>
      <c r="H32" s="44"/>
      <c r="I32" s="44"/>
      <c r="J32" s="44"/>
      <c r="K32" s="44"/>
      <c r="L32" s="44"/>
      <c r="M32" s="44"/>
      <c r="P32" s="43">
        <v>55</v>
      </c>
      <c r="Q32" s="44">
        <v>1</v>
      </c>
      <c r="R32" s="44"/>
      <c r="S32" s="44"/>
      <c r="T32" s="44"/>
      <c r="U32" s="44"/>
      <c r="V32" s="44"/>
      <c r="W32" s="44"/>
      <c r="X32" s="44"/>
      <c r="Y32" s="44"/>
      <c r="Z32" s="44"/>
      <c r="AA32" s="44"/>
      <c r="AB32" s="44"/>
    </row>
  </sheetData>
  <sheetProtection algorithmName="SHA-512" hashValue="MKSLpI0nTII2fADgYZYlWe2kdPy0a+f6q3NWTOoWPyPApR/YZVMoUSyCp4ZkclZoeeu607PLpLDqoej1vQ9rwA==" saltValue="mxSEHBqCkl2WakqyQJ9HJw==" spinCount="100000" sheet="1" objects="1" scenarios="1"/>
  <conditionalFormatting sqref="A6:A21">
    <cfRule type="expression" dxfId="581" priority="5" stopIfTrue="1">
      <formula>MOD(ROW(),2)=0</formula>
    </cfRule>
    <cfRule type="expression" dxfId="580" priority="6" stopIfTrue="1">
      <formula>MOD(ROW(),2)&lt;&gt;0</formula>
    </cfRule>
  </conditionalFormatting>
  <conditionalFormatting sqref="B6:M21">
    <cfRule type="expression" dxfId="579" priority="7" stopIfTrue="1">
      <formula>MOD(ROW(),2)=0</formula>
    </cfRule>
    <cfRule type="expression" dxfId="578" priority="8" stopIfTrue="1">
      <formula>MOD(ROW(),2)&lt;&gt;0</formula>
    </cfRule>
  </conditionalFormatting>
  <conditionalFormatting sqref="A26:A32">
    <cfRule type="expression" dxfId="577" priority="9" stopIfTrue="1">
      <formula>MOD(ROW(),2)=0</formula>
    </cfRule>
    <cfRule type="expression" dxfId="576" priority="10" stopIfTrue="1">
      <formula>MOD(ROW(),2)&lt;&gt;0</formula>
    </cfRule>
  </conditionalFormatting>
  <conditionalFormatting sqref="B26:M32">
    <cfRule type="expression" dxfId="575" priority="11" stopIfTrue="1">
      <formula>MOD(ROW(),2)=0</formula>
    </cfRule>
    <cfRule type="expression" dxfId="574" priority="12" stopIfTrue="1">
      <formula>MOD(ROW(),2)&lt;&gt;0</formula>
    </cfRule>
  </conditionalFormatting>
  <conditionalFormatting sqref="P6:P21">
    <cfRule type="expression" dxfId="573" priority="13" stopIfTrue="1">
      <formula>MOD(ROW(),2)=0</formula>
    </cfRule>
    <cfRule type="expression" dxfId="572" priority="14" stopIfTrue="1">
      <formula>MOD(ROW(),2)&lt;&gt;0</formula>
    </cfRule>
  </conditionalFormatting>
  <conditionalFormatting sqref="Q6:AB21">
    <cfRule type="expression" dxfId="571" priority="15" stopIfTrue="1">
      <formula>MOD(ROW(),2)=0</formula>
    </cfRule>
    <cfRule type="expression" dxfId="570" priority="16" stopIfTrue="1">
      <formula>MOD(ROW(),2)&lt;&gt;0</formula>
    </cfRule>
  </conditionalFormatting>
  <conditionalFormatting sqref="P26:P32">
    <cfRule type="expression" dxfId="569" priority="17" stopIfTrue="1">
      <formula>MOD(ROW(),2)=0</formula>
    </cfRule>
    <cfRule type="expression" dxfId="568" priority="18" stopIfTrue="1">
      <formula>MOD(ROW(),2)&lt;&gt;0</formula>
    </cfRule>
  </conditionalFormatting>
  <conditionalFormatting sqref="Q26:AB32">
    <cfRule type="expression" dxfId="567" priority="19" stopIfTrue="1">
      <formula>MOD(ROW(),2)=0</formula>
    </cfRule>
    <cfRule type="expression" dxfId="566" priority="20" stopIfTrue="1">
      <formula>MOD(ROW(),2)&lt;&gt;0</formula>
    </cfRule>
  </conditionalFormatting>
  <pageMargins left="0.7" right="0.7" top="0.75" bottom="0.75" header="0.3" footer="0.3"/>
  <tableParts count="2">
    <tablePart r:id="rId1"/>
    <tablePart r:id="rId2"/>
  </tableParts>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DA9E76-1E9D-48E9-9011-51D43881DD91}">
  <sheetPr codeName="Sheet50"/>
  <dimension ref="A1:M37"/>
  <sheetViews>
    <sheetView showGridLines="0" workbookViewId="0">
      <selection activeCell="A6" sqref="A6"/>
    </sheetView>
  </sheetViews>
  <sheetFormatPr defaultRowHeight="12.5" x14ac:dyDescent="0.25"/>
  <cols>
    <col min="1" max="1" width="31.54296875" customWidth="1"/>
    <col min="2" max="13"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LRF - x-416</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173</v>
      </c>
      <c r="C8" s="49"/>
      <c r="D8" s="49"/>
      <c r="E8" s="49"/>
      <c r="F8" s="49"/>
      <c r="G8" s="49"/>
      <c r="H8" s="49"/>
      <c r="I8" s="49"/>
      <c r="J8" s="49"/>
      <c r="K8" s="49"/>
      <c r="L8" s="49"/>
      <c r="M8" s="49"/>
    </row>
    <row r="9" spans="1:13" x14ac:dyDescent="0.25">
      <c r="A9" s="40" t="s">
        <v>141</v>
      </c>
      <c r="B9" s="49" t="s">
        <v>314</v>
      </c>
      <c r="C9" s="49"/>
      <c r="D9" s="49"/>
      <c r="E9" s="49"/>
      <c r="F9" s="49"/>
      <c r="G9" s="49"/>
      <c r="H9" s="49"/>
      <c r="I9" s="49"/>
      <c r="J9" s="49"/>
      <c r="K9" s="49"/>
      <c r="L9" s="49"/>
      <c r="M9" s="49"/>
    </row>
    <row r="10" spans="1:13" x14ac:dyDescent="0.25">
      <c r="A10" s="40" t="s">
        <v>6</v>
      </c>
      <c r="B10" s="49" t="s">
        <v>315</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253</v>
      </c>
      <c r="C12" s="49"/>
      <c r="D12" s="49"/>
      <c r="E12" s="49"/>
      <c r="F12" s="49"/>
      <c r="G12" s="49"/>
      <c r="H12" s="49"/>
      <c r="I12" s="49"/>
      <c r="J12" s="49"/>
      <c r="K12" s="49"/>
      <c r="L12" s="49"/>
      <c r="M12" s="49"/>
    </row>
    <row r="13" spans="1:13" x14ac:dyDescent="0.25">
      <c r="A13" s="40" t="s">
        <v>494</v>
      </c>
      <c r="B13" s="49">
        <v>2</v>
      </c>
      <c r="C13" s="49"/>
      <c r="D13" s="49"/>
      <c r="E13" s="49"/>
      <c r="F13" s="49"/>
      <c r="G13" s="49"/>
      <c r="H13" s="49"/>
      <c r="I13" s="49"/>
      <c r="J13" s="49"/>
      <c r="K13" s="49"/>
      <c r="L13" s="49"/>
      <c r="M13" s="49"/>
    </row>
    <row r="14" spans="1:13" x14ac:dyDescent="0.25">
      <c r="A14" s="40" t="s">
        <v>145</v>
      </c>
      <c r="B14" s="49">
        <v>416</v>
      </c>
      <c r="C14" s="49"/>
      <c r="D14" s="49"/>
      <c r="E14" s="49"/>
      <c r="F14" s="49"/>
      <c r="G14" s="49"/>
      <c r="H14" s="49"/>
      <c r="I14" s="49"/>
      <c r="J14" s="49"/>
      <c r="K14" s="49"/>
      <c r="L14" s="49"/>
      <c r="M14" s="49"/>
    </row>
    <row r="15" spans="1:13" x14ac:dyDescent="0.25">
      <c r="A15" s="40" t="s">
        <v>495</v>
      </c>
      <c r="B15" s="49" t="s">
        <v>316</v>
      </c>
      <c r="C15" s="49"/>
      <c r="D15" s="49"/>
      <c r="E15" s="49"/>
      <c r="F15" s="49"/>
      <c r="G15" s="49"/>
      <c r="H15" s="49"/>
      <c r="I15" s="49"/>
      <c r="J15" s="49"/>
      <c r="K15" s="49"/>
      <c r="L15" s="49"/>
      <c r="M15" s="49"/>
    </row>
    <row r="16" spans="1:13" x14ac:dyDescent="0.25">
      <c r="A16" s="40" t="s">
        <v>147</v>
      </c>
      <c r="B16" s="49" t="s">
        <v>317</v>
      </c>
      <c r="C16" s="49"/>
      <c r="D16" s="49"/>
      <c r="E16" s="49"/>
      <c r="F16" s="49"/>
      <c r="G16" s="49"/>
      <c r="H16" s="49"/>
      <c r="I16" s="49"/>
      <c r="J16" s="49"/>
      <c r="K16" s="49"/>
      <c r="L16" s="49"/>
      <c r="M16" s="49"/>
    </row>
    <row r="17" spans="1:13" x14ac:dyDescent="0.25">
      <c r="A17" s="41" t="s">
        <v>496</v>
      </c>
      <c r="B17" s="49"/>
      <c r="C17" s="49"/>
      <c r="D17" s="49"/>
      <c r="E17" s="49"/>
      <c r="F17" s="49"/>
      <c r="G17" s="49"/>
      <c r="H17" s="49"/>
      <c r="I17" s="49"/>
      <c r="J17" s="49"/>
      <c r="K17" s="49"/>
      <c r="L17" s="49"/>
      <c r="M17" s="49"/>
    </row>
    <row r="18" spans="1:13" x14ac:dyDescent="0.25">
      <c r="A18" s="40" t="s">
        <v>149</v>
      </c>
      <c r="B18" s="50">
        <v>45107</v>
      </c>
      <c r="C18" s="50"/>
      <c r="D18" s="50"/>
      <c r="E18" s="50"/>
      <c r="F18" s="50"/>
      <c r="G18" s="50"/>
      <c r="H18" s="50"/>
      <c r="I18" s="50"/>
      <c r="J18" s="50"/>
      <c r="K18" s="50"/>
      <c r="L18" s="50"/>
      <c r="M18" s="50"/>
    </row>
    <row r="19" spans="1:13" x14ac:dyDescent="0.25">
      <c r="A19" s="40" t="s">
        <v>150</v>
      </c>
      <c r="B19" s="50">
        <v>45107</v>
      </c>
      <c r="C19" s="50"/>
      <c r="D19" s="50"/>
      <c r="E19" s="50"/>
      <c r="F19" s="50"/>
      <c r="G19" s="50"/>
      <c r="H19" s="50"/>
      <c r="I19" s="50"/>
      <c r="J19" s="50"/>
      <c r="K19" s="50"/>
      <c r="L19" s="50"/>
      <c r="M19" s="50"/>
    </row>
    <row r="20" spans="1:13" x14ac:dyDescent="0.25">
      <c r="A20" s="40" t="s">
        <v>151</v>
      </c>
      <c r="B20" s="49" t="s">
        <v>160</v>
      </c>
      <c r="C20" s="49"/>
      <c r="D20" s="49"/>
      <c r="E20" s="49"/>
      <c r="F20" s="49"/>
      <c r="G20" s="49"/>
      <c r="H20" s="49"/>
      <c r="I20" s="49"/>
      <c r="J20" s="49"/>
      <c r="K20" s="49"/>
      <c r="L20" s="49"/>
      <c r="M20" s="49"/>
    </row>
    <row r="21" spans="1:13" x14ac:dyDescent="0.25">
      <c r="A21" s="40" t="s">
        <v>497</v>
      </c>
      <c r="B21" s="49" t="s">
        <v>68</v>
      </c>
      <c r="C21" s="49"/>
      <c r="D21" s="49"/>
      <c r="E21" s="49"/>
      <c r="F21" s="49"/>
      <c r="G21" s="49"/>
      <c r="H21" s="49"/>
      <c r="I21" s="49"/>
      <c r="J21" s="49"/>
      <c r="K21" s="49"/>
      <c r="L21" s="49"/>
      <c r="M21" s="49"/>
    </row>
    <row r="23" spans="1:13" x14ac:dyDescent="0.25">
      <c r="A23" s="23" t="str">
        <f>HYPERLINK("#'Factor List'!A1", "Back to Factor List")</f>
        <v>Back to Factor List</v>
      </c>
      <c r="B23" s="23" t="str">
        <f>HYPERLINK("#'Assumptions'!A1", "Assumptions")</f>
        <v>Assumptions</v>
      </c>
    </row>
    <row r="26" spans="1:13" s="59" customFormat="1" ht="13" x14ac:dyDescent="0.25">
      <c r="A26" s="58" t="s">
        <v>546</v>
      </c>
      <c r="B26" s="58">
        <v>0</v>
      </c>
      <c r="C26" s="58">
        <v>1</v>
      </c>
      <c r="D26" s="58">
        <v>2</v>
      </c>
      <c r="E26" s="58">
        <v>3</v>
      </c>
      <c r="F26" s="58">
        <v>4</v>
      </c>
      <c r="G26" s="58">
        <v>5</v>
      </c>
      <c r="H26" s="58">
        <v>6</v>
      </c>
      <c r="I26" s="58">
        <v>7</v>
      </c>
      <c r="J26" s="58">
        <v>8</v>
      </c>
      <c r="K26" s="58">
        <v>9</v>
      </c>
      <c r="L26" s="58">
        <v>10</v>
      </c>
      <c r="M26" s="58">
        <v>11</v>
      </c>
    </row>
    <row r="27" spans="1:13" x14ac:dyDescent="0.25">
      <c r="A27" s="43">
        <v>65</v>
      </c>
      <c r="B27" s="44">
        <v>1</v>
      </c>
      <c r="C27" s="44">
        <v>1.0029999999999999</v>
      </c>
      <c r="D27" s="44">
        <v>1.006</v>
      </c>
      <c r="E27" s="44">
        <v>1.0089999999999999</v>
      </c>
      <c r="F27" s="44">
        <v>1.0109999999999999</v>
      </c>
      <c r="G27" s="44">
        <v>1.014</v>
      </c>
      <c r="H27" s="44">
        <v>1.0169999999999999</v>
      </c>
      <c r="I27" s="44">
        <v>1.02</v>
      </c>
      <c r="J27" s="44">
        <v>1.0229999999999999</v>
      </c>
      <c r="K27" s="44">
        <v>1.026</v>
      </c>
      <c r="L27" s="44">
        <v>1.0289999999999999</v>
      </c>
      <c r="M27" s="44">
        <v>1.0309999999999999</v>
      </c>
    </row>
    <row r="28" spans="1:13" x14ac:dyDescent="0.25">
      <c r="A28" s="43">
        <v>66</v>
      </c>
      <c r="B28" s="44">
        <v>1.034</v>
      </c>
      <c r="C28" s="44">
        <v>1.0369999999999999</v>
      </c>
      <c r="D28" s="44">
        <v>1.04</v>
      </c>
      <c r="E28" s="44">
        <v>1.044</v>
      </c>
      <c r="F28" s="44">
        <v>1.0469999999999999</v>
      </c>
      <c r="G28" s="44">
        <v>1.05</v>
      </c>
      <c r="H28" s="44">
        <v>1.0529999999999999</v>
      </c>
      <c r="I28" s="44">
        <v>1.056</v>
      </c>
      <c r="J28" s="44">
        <v>1.0589999999999999</v>
      </c>
      <c r="K28" s="44">
        <v>1.0620000000000001</v>
      </c>
      <c r="L28" s="44">
        <v>1.0649999999999999</v>
      </c>
      <c r="M28" s="44">
        <v>1.0680000000000001</v>
      </c>
    </row>
    <row r="29" spans="1:13" x14ac:dyDescent="0.25">
      <c r="A29" s="43">
        <v>67</v>
      </c>
      <c r="B29" s="44">
        <v>1.071</v>
      </c>
      <c r="C29" s="44">
        <v>1.075</v>
      </c>
      <c r="D29" s="44">
        <v>1.0780000000000001</v>
      </c>
      <c r="E29" s="44">
        <v>1.0820000000000001</v>
      </c>
      <c r="F29" s="44">
        <v>1.085</v>
      </c>
      <c r="G29" s="44">
        <v>1.0880000000000001</v>
      </c>
      <c r="H29" s="44">
        <v>1.0920000000000001</v>
      </c>
      <c r="I29" s="44">
        <v>1.095</v>
      </c>
      <c r="J29" s="44">
        <v>1.099</v>
      </c>
      <c r="K29" s="44">
        <v>1.1020000000000001</v>
      </c>
      <c r="L29" s="44">
        <v>1.105</v>
      </c>
      <c r="M29" s="44">
        <v>1.109</v>
      </c>
    </row>
    <row r="30" spans="1:13" x14ac:dyDescent="0.25">
      <c r="A30" s="43">
        <v>68</v>
      </c>
      <c r="B30" s="44">
        <v>1.1120000000000001</v>
      </c>
      <c r="C30" s="44">
        <v>1.1160000000000001</v>
      </c>
      <c r="D30" s="44">
        <v>1.1200000000000001</v>
      </c>
      <c r="E30" s="44">
        <v>1.123</v>
      </c>
      <c r="F30" s="44">
        <v>1.127</v>
      </c>
      <c r="G30" s="44">
        <v>1.131</v>
      </c>
      <c r="H30" s="44">
        <v>1.135</v>
      </c>
      <c r="I30" s="44">
        <v>1.1379999999999999</v>
      </c>
      <c r="J30" s="44">
        <v>1.1419999999999999</v>
      </c>
      <c r="K30" s="44">
        <v>1.1459999999999999</v>
      </c>
      <c r="L30" s="44">
        <v>1.149</v>
      </c>
      <c r="M30" s="44">
        <v>1.153</v>
      </c>
    </row>
    <row r="31" spans="1:13" x14ac:dyDescent="0.25">
      <c r="A31" s="43">
        <v>69</v>
      </c>
      <c r="B31" s="44">
        <v>1.157</v>
      </c>
      <c r="C31" s="44">
        <v>1.161</v>
      </c>
      <c r="D31" s="44">
        <v>1.165</v>
      </c>
      <c r="E31" s="44">
        <v>1.169</v>
      </c>
      <c r="F31" s="44">
        <v>1.173</v>
      </c>
      <c r="G31" s="44">
        <v>1.177</v>
      </c>
      <c r="H31" s="44">
        <v>1.181</v>
      </c>
      <c r="I31" s="44">
        <v>1.1850000000000001</v>
      </c>
      <c r="J31" s="44">
        <v>1.19</v>
      </c>
      <c r="K31" s="44">
        <v>1.194</v>
      </c>
      <c r="L31" s="44">
        <v>1.198</v>
      </c>
      <c r="M31" s="44">
        <v>1.202</v>
      </c>
    </row>
    <row r="32" spans="1:13" x14ac:dyDescent="0.25">
      <c r="A32" s="43">
        <v>70</v>
      </c>
      <c r="B32" s="44">
        <v>1.206</v>
      </c>
      <c r="C32" s="44">
        <v>1.21</v>
      </c>
      <c r="D32" s="44">
        <v>1.2150000000000001</v>
      </c>
      <c r="E32" s="44">
        <v>1.2190000000000001</v>
      </c>
      <c r="F32" s="44">
        <v>1.224</v>
      </c>
      <c r="G32" s="44">
        <v>1.228</v>
      </c>
      <c r="H32" s="44">
        <v>1.2330000000000001</v>
      </c>
      <c r="I32" s="44">
        <v>1.2370000000000001</v>
      </c>
      <c r="J32" s="44">
        <v>1.242</v>
      </c>
      <c r="K32" s="44">
        <v>1.246</v>
      </c>
      <c r="L32" s="44">
        <v>1.2509999999999999</v>
      </c>
      <c r="M32" s="44">
        <v>1.2549999999999999</v>
      </c>
    </row>
    <row r="33" spans="1:13" x14ac:dyDescent="0.25">
      <c r="A33" s="43">
        <v>71</v>
      </c>
      <c r="B33" s="44">
        <v>1.26</v>
      </c>
      <c r="C33" s="44">
        <v>1.2649999999999999</v>
      </c>
      <c r="D33" s="44">
        <v>1.2689999999999999</v>
      </c>
      <c r="E33" s="44">
        <v>1.274</v>
      </c>
      <c r="F33" s="44">
        <v>1.2789999999999999</v>
      </c>
      <c r="G33" s="44">
        <v>1.284</v>
      </c>
      <c r="H33" s="44">
        <v>1.2889999999999999</v>
      </c>
      <c r="I33" s="44">
        <v>1.294</v>
      </c>
      <c r="J33" s="44">
        <v>1.2989999999999999</v>
      </c>
      <c r="K33" s="44">
        <v>1.304</v>
      </c>
      <c r="L33" s="44">
        <v>1.3089999999999999</v>
      </c>
      <c r="M33" s="44">
        <v>1.3140000000000001</v>
      </c>
    </row>
    <row r="34" spans="1:13" x14ac:dyDescent="0.25">
      <c r="A34" s="43">
        <v>72</v>
      </c>
      <c r="B34" s="44">
        <v>1.3180000000000001</v>
      </c>
      <c r="C34" s="44">
        <v>1.3240000000000001</v>
      </c>
      <c r="D34" s="44">
        <v>1.329</v>
      </c>
      <c r="E34" s="44">
        <v>1.335</v>
      </c>
      <c r="F34" s="44">
        <v>1.34</v>
      </c>
      <c r="G34" s="44">
        <v>1.345</v>
      </c>
      <c r="H34" s="44">
        <v>1.351</v>
      </c>
      <c r="I34" s="44">
        <v>1.3560000000000001</v>
      </c>
      <c r="J34" s="44">
        <v>1.361</v>
      </c>
      <c r="K34" s="44">
        <v>1.367</v>
      </c>
      <c r="L34" s="44">
        <v>1.3720000000000001</v>
      </c>
      <c r="M34" s="44">
        <v>1.377</v>
      </c>
    </row>
    <row r="35" spans="1:13" x14ac:dyDescent="0.25">
      <c r="A35" s="43">
        <v>73</v>
      </c>
      <c r="B35" s="44">
        <v>1.383</v>
      </c>
      <c r="C35" s="44">
        <v>1.389</v>
      </c>
      <c r="D35" s="44">
        <v>1.395</v>
      </c>
      <c r="E35" s="44">
        <v>1.4</v>
      </c>
      <c r="F35" s="44">
        <v>1.4059999999999999</v>
      </c>
      <c r="G35" s="44">
        <v>1.4119999999999999</v>
      </c>
      <c r="H35" s="44">
        <v>1.4179999999999999</v>
      </c>
      <c r="I35" s="44">
        <v>1.4239999999999999</v>
      </c>
      <c r="J35" s="44">
        <v>1.43</v>
      </c>
      <c r="K35" s="44">
        <v>1.4359999999999999</v>
      </c>
      <c r="L35" s="44">
        <v>1.4419999999999999</v>
      </c>
      <c r="M35" s="44">
        <v>1.448</v>
      </c>
    </row>
    <row r="36" spans="1:13" x14ac:dyDescent="0.25">
      <c r="A36" s="43">
        <v>74</v>
      </c>
      <c r="B36" s="44">
        <v>1.4530000000000001</v>
      </c>
      <c r="C36" s="44">
        <v>1.46</v>
      </c>
      <c r="D36" s="44">
        <v>1.466</v>
      </c>
      <c r="E36" s="44">
        <v>1.4730000000000001</v>
      </c>
      <c r="F36" s="44">
        <v>1.4790000000000001</v>
      </c>
      <c r="G36" s="44">
        <v>1.486</v>
      </c>
      <c r="H36" s="44">
        <v>1.492</v>
      </c>
      <c r="I36" s="44">
        <v>1.4990000000000001</v>
      </c>
      <c r="J36" s="44">
        <v>1.5049999999999999</v>
      </c>
      <c r="K36" s="44">
        <v>1.512</v>
      </c>
      <c r="L36" s="44">
        <v>1.518</v>
      </c>
      <c r="M36" s="44">
        <v>1.5249999999999999</v>
      </c>
    </row>
    <row r="37" spans="1:13" x14ac:dyDescent="0.25">
      <c r="A37" s="43">
        <v>75</v>
      </c>
      <c r="B37" s="44">
        <v>1.5309999999999999</v>
      </c>
      <c r="C37" s="44"/>
      <c r="D37" s="44"/>
      <c r="E37" s="44"/>
      <c r="F37" s="44"/>
      <c r="G37" s="44"/>
      <c r="H37" s="44"/>
      <c r="I37" s="44"/>
      <c r="J37" s="44"/>
      <c r="K37" s="44"/>
      <c r="L37" s="44"/>
      <c r="M37" s="44"/>
    </row>
  </sheetData>
  <sheetProtection algorithmName="SHA-512" hashValue="m7Laq0/fBOJ5hZMpMcJMO5iQJf3cZyW73aZqGtksPGmUAUDB/grPhZomzgHLcU27KZ6PWWi7FJGKBhAsY7L8RQ==" saltValue="BrcR9r8UDkFqOV7vIElZbQ==" spinCount="100000" sheet="1" objects="1" scenarios="1"/>
  <conditionalFormatting sqref="A6:A21">
    <cfRule type="expression" dxfId="561" priority="1" stopIfTrue="1">
      <formula>MOD(ROW(),2)=0</formula>
    </cfRule>
    <cfRule type="expression" dxfId="560" priority="2" stopIfTrue="1">
      <formula>MOD(ROW(),2)&lt;&gt;0</formula>
    </cfRule>
  </conditionalFormatting>
  <conditionalFormatting sqref="B6:M21">
    <cfRule type="expression" dxfId="559" priority="3" stopIfTrue="1">
      <formula>MOD(ROW(),2)=0</formula>
    </cfRule>
    <cfRule type="expression" dxfId="558" priority="4" stopIfTrue="1">
      <formula>MOD(ROW(),2)&lt;&gt;0</formula>
    </cfRule>
  </conditionalFormatting>
  <conditionalFormatting sqref="A26:A37">
    <cfRule type="expression" dxfId="557" priority="5" stopIfTrue="1">
      <formula>MOD(ROW(),2)=0</formula>
    </cfRule>
    <cfRule type="expression" dxfId="556" priority="6" stopIfTrue="1">
      <formula>MOD(ROW(),2)&lt;&gt;0</formula>
    </cfRule>
  </conditionalFormatting>
  <conditionalFormatting sqref="B26:M37">
    <cfRule type="expression" dxfId="555" priority="7" stopIfTrue="1">
      <formula>MOD(ROW(),2)=0</formula>
    </cfRule>
    <cfRule type="expression" dxfId="554" priority="8" stopIfTrue="1">
      <formula>MOD(ROW(),2)&lt;&gt;0</formula>
    </cfRule>
  </conditionalFormatting>
  <pageMargins left="0.7" right="0.7" top="0.75" bottom="0.75" header="0.3" footer="0.3"/>
  <tableParts count="1">
    <tablePart r:id="rId1"/>
  </tablePart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47634A-8D21-453F-8A4C-91ABA3C1316D}">
  <sheetPr codeName="Sheet51"/>
  <dimension ref="A1:M37"/>
  <sheetViews>
    <sheetView showGridLines="0" workbookViewId="0">
      <selection activeCell="A6" sqref="A6"/>
    </sheetView>
  </sheetViews>
  <sheetFormatPr defaultRowHeight="12.5" x14ac:dyDescent="0.25"/>
  <cols>
    <col min="1" max="1" width="31.54296875" customWidth="1"/>
    <col min="2" max="13"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LRF - x-417</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173</v>
      </c>
      <c r="C8" s="49"/>
      <c r="D8" s="49"/>
      <c r="E8" s="49"/>
      <c r="F8" s="49"/>
      <c r="G8" s="49"/>
      <c r="H8" s="49"/>
      <c r="I8" s="49"/>
      <c r="J8" s="49"/>
      <c r="K8" s="49"/>
      <c r="L8" s="49"/>
      <c r="M8" s="49"/>
    </row>
    <row r="9" spans="1:13" x14ac:dyDescent="0.25">
      <c r="A9" s="40" t="s">
        <v>141</v>
      </c>
      <c r="B9" s="49" t="s">
        <v>314</v>
      </c>
      <c r="C9" s="49"/>
      <c r="D9" s="49"/>
      <c r="E9" s="49"/>
      <c r="F9" s="49"/>
      <c r="G9" s="49"/>
      <c r="H9" s="49"/>
      <c r="I9" s="49"/>
      <c r="J9" s="49"/>
      <c r="K9" s="49"/>
      <c r="L9" s="49"/>
      <c r="M9" s="49"/>
    </row>
    <row r="10" spans="1:13" x14ac:dyDescent="0.25">
      <c r="A10" s="40" t="s">
        <v>6</v>
      </c>
      <c r="B10" s="49" t="s">
        <v>318</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253</v>
      </c>
      <c r="C12" s="49"/>
      <c r="D12" s="49"/>
      <c r="E12" s="49"/>
      <c r="F12" s="49"/>
      <c r="G12" s="49"/>
      <c r="H12" s="49"/>
      <c r="I12" s="49"/>
      <c r="J12" s="49"/>
      <c r="K12" s="49"/>
      <c r="L12" s="49"/>
      <c r="M12" s="49"/>
    </row>
    <row r="13" spans="1:13" x14ac:dyDescent="0.25">
      <c r="A13" s="40" t="s">
        <v>494</v>
      </c>
      <c r="B13" s="49">
        <v>2</v>
      </c>
      <c r="C13" s="49"/>
      <c r="D13" s="49"/>
      <c r="E13" s="49"/>
      <c r="F13" s="49"/>
      <c r="G13" s="49"/>
      <c r="H13" s="49"/>
      <c r="I13" s="49"/>
      <c r="J13" s="49"/>
      <c r="K13" s="49"/>
      <c r="L13" s="49"/>
      <c r="M13" s="49"/>
    </row>
    <row r="14" spans="1:13" x14ac:dyDescent="0.25">
      <c r="A14" s="40" t="s">
        <v>145</v>
      </c>
      <c r="B14" s="49">
        <v>417</v>
      </c>
      <c r="C14" s="49"/>
      <c r="D14" s="49"/>
      <c r="E14" s="49"/>
      <c r="F14" s="49"/>
      <c r="G14" s="49"/>
      <c r="H14" s="49"/>
      <c r="I14" s="49"/>
      <c r="J14" s="49"/>
      <c r="K14" s="49"/>
      <c r="L14" s="49"/>
      <c r="M14" s="49"/>
    </row>
    <row r="15" spans="1:13" x14ac:dyDescent="0.25">
      <c r="A15" s="40" t="s">
        <v>495</v>
      </c>
      <c r="B15" s="49" t="s">
        <v>319</v>
      </c>
      <c r="C15" s="49"/>
      <c r="D15" s="49"/>
      <c r="E15" s="49"/>
      <c r="F15" s="49"/>
      <c r="G15" s="49"/>
      <c r="H15" s="49"/>
      <c r="I15" s="49"/>
      <c r="J15" s="49"/>
      <c r="K15" s="49"/>
      <c r="L15" s="49"/>
      <c r="M15" s="49"/>
    </row>
    <row r="16" spans="1:13" x14ac:dyDescent="0.25">
      <c r="A16" s="40" t="s">
        <v>147</v>
      </c>
      <c r="B16" s="49" t="s">
        <v>320</v>
      </c>
      <c r="C16" s="49"/>
      <c r="D16" s="49"/>
      <c r="E16" s="49"/>
      <c r="F16" s="49"/>
      <c r="G16" s="49"/>
      <c r="H16" s="49"/>
      <c r="I16" s="49"/>
      <c r="J16" s="49"/>
      <c r="K16" s="49"/>
      <c r="L16" s="49"/>
      <c r="M16" s="49"/>
    </row>
    <row r="17" spans="1:13" x14ac:dyDescent="0.25">
      <c r="A17" s="41" t="s">
        <v>496</v>
      </c>
      <c r="B17" s="49"/>
      <c r="C17" s="49"/>
      <c r="D17" s="49"/>
      <c r="E17" s="49"/>
      <c r="F17" s="49"/>
      <c r="G17" s="49"/>
      <c r="H17" s="49"/>
      <c r="I17" s="49"/>
      <c r="J17" s="49"/>
      <c r="K17" s="49"/>
      <c r="L17" s="49"/>
      <c r="M17" s="49"/>
    </row>
    <row r="18" spans="1:13" x14ac:dyDescent="0.25">
      <c r="A18" s="40" t="s">
        <v>149</v>
      </c>
      <c r="B18" s="50">
        <v>45107</v>
      </c>
      <c r="C18" s="50"/>
      <c r="D18" s="50"/>
      <c r="E18" s="50"/>
      <c r="F18" s="50"/>
      <c r="G18" s="50"/>
      <c r="H18" s="50"/>
      <c r="I18" s="50"/>
      <c r="J18" s="50"/>
      <c r="K18" s="50"/>
      <c r="L18" s="50"/>
      <c r="M18" s="50"/>
    </row>
    <row r="19" spans="1:13" x14ac:dyDescent="0.25">
      <c r="A19" s="40" t="s">
        <v>150</v>
      </c>
      <c r="B19" s="50">
        <v>45107</v>
      </c>
      <c r="C19" s="50"/>
      <c r="D19" s="50"/>
      <c r="E19" s="50"/>
      <c r="F19" s="50"/>
      <c r="G19" s="50"/>
      <c r="H19" s="50"/>
      <c r="I19" s="50"/>
      <c r="J19" s="50"/>
      <c r="K19" s="50"/>
      <c r="L19" s="50"/>
      <c r="M19" s="50"/>
    </row>
    <row r="20" spans="1:13" x14ac:dyDescent="0.25">
      <c r="A20" s="40" t="s">
        <v>151</v>
      </c>
      <c r="B20" s="49" t="s">
        <v>160</v>
      </c>
      <c r="C20" s="49"/>
      <c r="D20" s="49"/>
      <c r="E20" s="49"/>
      <c r="F20" s="49"/>
      <c r="G20" s="49"/>
      <c r="H20" s="49"/>
      <c r="I20" s="49"/>
      <c r="J20" s="49"/>
      <c r="K20" s="49"/>
      <c r="L20" s="49"/>
      <c r="M20" s="49"/>
    </row>
    <row r="21" spans="1:13" x14ac:dyDescent="0.25">
      <c r="A21" s="40" t="s">
        <v>497</v>
      </c>
      <c r="B21" s="49" t="s">
        <v>68</v>
      </c>
      <c r="C21" s="49"/>
      <c r="D21" s="49"/>
      <c r="E21" s="49"/>
      <c r="F21" s="49"/>
      <c r="G21" s="49"/>
      <c r="H21" s="49"/>
      <c r="I21" s="49"/>
      <c r="J21" s="49"/>
      <c r="K21" s="49"/>
      <c r="L21" s="49"/>
      <c r="M21" s="49"/>
    </row>
    <row r="23" spans="1:13" x14ac:dyDescent="0.25">
      <c r="A23" s="23" t="str">
        <f>HYPERLINK("#'Factor List'!A1", "Back to Factor List")</f>
        <v>Back to Factor List</v>
      </c>
      <c r="B23" s="23" t="str">
        <f>HYPERLINK("#'Assumptions'!A1", "Assumptions")</f>
        <v>Assumptions</v>
      </c>
    </row>
    <row r="26" spans="1:13" s="59" customFormat="1" ht="13" x14ac:dyDescent="0.25">
      <c r="A26" s="58" t="s">
        <v>546</v>
      </c>
      <c r="B26" s="58">
        <v>0</v>
      </c>
      <c r="C26" s="58">
        <v>1</v>
      </c>
      <c r="D26" s="58">
        <v>2</v>
      </c>
      <c r="E26" s="58">
        <v>3</v>
      </c>
      <c r="F26" s="58">
        <v>4</v>
      </c>
      <c r="G26" s="58">
        <v>5</v>
      </c>
      <c r="H26" s="58">
        <v>6</v>
      </c>
      <c r="I26" s="58">
        <v>7</v>
      </c>
      <c r="J26" s="58">
        <v>8</v>
      </c>
      <c r="K26" s="58">
        <v>9</v>
      </c>
      <c r="L26" s="58">
        <v>10</v>
      </c>
      <c r="M26" s="58">
        <v>11</v>
      </c>
    </row>
    <row r="27" spans="1:13" x14ac:dyDescent="0.25">
      <c r="A27" s="43">
        <v>65</v>
      </c>
      <c r="B27" s="44">
        <v>1</v>
      </c>
      <c r="C27" s="44">
        <v>1.0029999999999999</v>
      </c>
      <c r="D27" s="44">
        <v>1.006</v>
      </c>
      <c r="E27" s="44">
        <v>1.01</v>
      </c>
      <c r="F27" s="44">
        <v>1.0129999999999999</v>
      </c>
      <c r="G27" s="44">
        <v>1.016</v>
      </c>
      <c r="H27" s="44">
        <v>1.0189999999999999</v>
      </c>
      <c r="I27" s="44">
        <v>1.0229999999999999</v>
      </c>
      <c r="J27" s="44">
        <v>1.026</v>
      </c>
      <c r="K27" s="44">
        <v>1.0289999999999999</v>
      </c>
      <c r="L27" s="44">
        <v>1.032</v>
      </c>
      <c r="M27" s="44">
        <v>1.0349999999999999</v>
      </c>
    </row>
    <row r="28" spans="1:13" x14ac:dyDescent="0.25">
      <c r="A28" s="43">
        <v>66</v>
      </c>
      <c r="B28" s="44">
        <v>1.0389999999999999</v>
      </c>
      <c r="C28" s="44">
        <v>1.042</v>
      </c>
      <c r="D28" s="44">
        <v>1.046</v>
      </c>
      <c r="E28" s="44">
        <v>1.05</v>
      </c>
      <c r="F28" s="44">
        <v>1.054</v>
      </c>
      <c r="G28" s="44">
        <v>1.0569999999999999</v>
      </c>
      <c r="H28" s="44">
        <v>1.0609999999999999</v>
      </c>
      <c r="I28" s="44">
        <v>1.0649999999999999</v>
      </c>
      <c r="J28" s="44">
        <v>1.069</v>
      </c>
      <c r="K28" s="44">
        <v>1.0720000000000001</v>
      </c>
      <c r="L28" s="44">
        <v>1.0760000000000001</v>
      </c>
      <c r="M28" s="44">
        <v>1.08</v>
      </c>
    </row>
    <row r="29" spans="1:13" x14ac:dyDescent="0.25">
      <c r="A29" s="43">
        <v>67</v>
      </c>
      <c r="B29" s="44">
        <v>1.0840000000000001</v>
      </c>
      <c r="C29" s="44">
        <v>1.0880000000000001</v>
      </c>
      <c r="D29" s="44">
        <v>1.0920000000000001</v>
      </c>
      <c r="E29" s="44">
        <v>1.0960000000000001</v>
      </c>
      <c r="F29" s="44">
        <v>1.1000000000000001</v>
      </c>
      <c r="G29" s="44">
        <v>1.1040000000000001</v>
      </c>
      <c r="H29" s="44">
        <v>1.1080000000000001</v>
      </c>
      <c r="I29" s="44">
        <v>1.1120000000000001</v>
      </c>
      <c r="J29" s="44">
        <v>1.1160000000000001</v>
      </c>
      <c r="K29" s="44">
        <v>1.1200000000000001</v>
      </c>
      <c r="L29" s="44">
        <v>1.125</v>
      </c>
      <c r="M29" s="44">
        <v>1.129</v>
      </c>
    </row>
    <row r="30" spans="1:13" x14ac:dyDescent="0.25">
      <c r="A30" s="43">
        <v>68</v>
      </c>
      <c r="B30" s="44">
        <v>1.133</v>
      </c>
      <c r="C30" s="44">
        <v>1.137</v>
      </c>
      <c r="D30" s="44">
        <v>1.1419999999999999</v>
      </c>
      <c r="E30" s="44">
        <v>1.1459999999999999</v>
      </c>
      <c r="F30" s="44">
        <v>1.151</v>
      </c>
      <c r="G30" s="44">
        <v>1.155</v>
      </c>
      <c r="H30" s="44">
        <v>1.159</v>
      </c>
      <c r="I30" s="44">
        <v>1.1639999999999999</v>
      </c>
      <c r="J30" s="44">
        <v>1.1679999999999999</v>
      </c>
      <c r="K30" s="44">
        <v>1.173</v>
      </c>
      <c r="L30" s="44">
        <v>1.177</v>
      </c>
      <c r="M30" s="44">
        <v>1.1819999999999999</v>
      </c>
    </row>
    <row r="31" spans="1:13" x14ac:dyDescent="0.25">
      <c r="A31" s="43">
        <v>69</v>
      </c>
      <c r="B31" s="44">
        <v>1.1859999999999999</v>
      </c>
      <c r="C31" s="44">
        <v>1.1910000000000001</v>
      </c>
      <c r="D31" s="44">
        <v>1.196</v>
      </c>
      <c r="E31" s="44">
        <v>1.2010000000000001</v>
      </c>
      <c r="F31" s="44">
        <v>1.206</v>
      </c>
      <c r="G31" s="44">
        <v>1.21</v>
      </c>
      <c r="H31" s="44">
        <v>1.2150000000000001</v>
      </c>
      <c r="I31" s="44">
        <v>1.22</v>
      </c>
      <c r="J31" s="44">
        <v>1.2250000000000001</v>
      </c>
      <c r="K31" s="44">
        <v>1.23</v>
      </c>
      <c r="L31" s="44">
        <v>1.2350000000000001</v>
      </c>
      <c r="M31" s="44">
        <v>1.24</v>
      </c>
    </row>
    <row r="32" spans="1:13" x14ac:dyDescent="0.25">
      <c r="A32" s="43">
        <v>70</v>
      </c>
      <c r="B32" s="44">
        <v>1.244</v>
      </c>
      <c r="C32" s="44">
        <v>1.25</v>
      </c>
      <c r="D32" s="44">
        <v>1.2549999999999999</v>
      </c>
      <c r="E32" s="44">
        <v>1.26</v>
      </c>
      <c r="F32" s="44">
        <v>1.266</v>
      </c>
      <c r="G32" s="44">
        <v>1.2709999999999999</v>
      </c>
      <c r="H32" s="44">
        <v>1.276</v>
      </c>
      <c r="I32" s="44">
        <v>1.282</v>
      </c>
      <c r="J32" s="44">
        <v>1.2869999999999999</v>
      </c>
      <c r="K32" s="44">
        <v>1.292</v>
      </c>
      <c r="L32" s="44">
        <v>1.2969999999999999</v>
      </c>
      <c r="M32" s="44">
        <v>1.3029999999999999</v>
      </c>
    </row>
    <row r="33" spans="1:13" x14ac:dyDescent="0.25">
      <c r="A33" s="43">
        <v>71</v>
      </c>
      <c r="B33" s="44">
        <v>1.3080000000000001</v>
      </c>
      <c r="C33" s="44">
        <v>1.3149999999999999</v>
      </c>
      <c r="D33" s="44">
        <v>1.3220000000000001</v>
      </c>
      <c r="E33" s="44">
        <v>1.329</v>
      </c>
      <c r="F33" s="44">
        <v>1.3360000000000001</v>
      </c>
      <c r="G33" s="44">
        <v>1.343</v>
      </c>
      <c r="H33" s="44">
        <v>1.35</v>
      </c>
      <c r="I33" s="44">
        <v>1.357</v>
      </c>
      <c r="J33" s="44">
        <v>1.3640000000000001</v>
      </c>
      <c r="K33" s="44">
        <v>1.371</v>
      </c>
      <c r="L33" s="44">
        <v>1.3779999999999999</v>
      </c>
      <c r="M33" s="44">
        <v>1.385</v>
      </c>
    </row>
    <row r="34" spans="1:13" x14ac:dyDescent="0.25">
      <c r="A34" s="43">
        <v>72</v>
      </c>
      <c r="B34" s="44">
        <v>1.3919999999999999</v>
      </c>
      <c r="C34" s="44">
        <v>1.4</v>
      </c>
      <c r="D34" s="44">
        <v>1.407</v>
      </c>
      <c r="E34" s="44">
        <v>1.415</v>
      </c>
      <c r="F34" s="44">
        <v>1.423</v>
      </c>
      <c r="G34" s="44">
        <v>1.43</v>
      </c>
      <c r="H34" s="44">
        <v>1.4379999999999999</v>
      </c>
      <c r="I34" s="44">
        <v>1.446</v>
      </c>
      <c r="J34" s="44">
        <v>1.4530000000000001</v>
      </c>
      <c r="K34" s="44">
        <v>1.4610000000000001</v>
      </c>
      <c r="L34" s="44">
        <v>1.4690000000000001</v>
      </c>
      <c r="M34" s="44">
        <v>1.476</v>
      </c>
    </row>
    <row r="35" spans="1:13" x14ac:dyDescent="0.25">
      <c r="A35" s="43">
        <v>73</v>
      </c>
      <c r="B35" s="44">
        <v>1.484</v>
      </c>
      <c r="C35" s="44">
        <v>1.4930000000000001</v>
      </c>
      <c r="D35" s="44">
        <v>1.5009999999999999</v>
      </c>
      <c r="E35" s="44">
        <v>1.51</v>
      </c>
      <c r="F35" s="44">
        <v>1.518</v>
      </c>
      <c r="G35" s="44">
        <v>1.5269999999999999</v>
      </c>
      <c r="H35" s="44">
        <v>1.5349999999999999</v>
      </c>
      <c r="I35" s="44">
        <v>1.544</v>
      </c>
      <c r="J35" s="44">
        <v>1.552</v>
      </c>
      <c r="K35" s="44">
        <v>1.5609999999999999</v>
      </c>
      <c r="L35" s="44">
        <v>1.569</v>
      </c>
      <c r="M35" s="44">
        <v>1.577</v>
      </c>
    </row>
    <row r="36" spans="1:13" x14ac:dyDescent="0.25">
      <c r="A36" s="43">
        <v>74</v>
      </c>
      <c r="B36" s="44">
        <v>1.5860000000000001</v>
      </c>
      <c r="C36" s="44">
        <v>1.595</v>
      </c>
      <c r="D36" s="44">
        <v>1.605</v>
      </c>
      <c r="E36" s="44">
        <v>1.6140000000000001</v>
      </c>
      <c r="F36" s="44">
        <v>1.623</v>
      </c>
      <c r="G36" s="44">
        <v>1.633</v>
      </c>
      <c r="H36" s="44">
        <v>1.6419999999999999</v>
      </c>
      <c r="I36" s="44">
        <v>1.6519999999999999</v>
      </c>
      <c r="J36" s="44">
        <v>1.661</v>
      </c>
      <c r="K36" s="44">
        <v>1.67</v>
      </c>
      <c r="L36" s="44">
        <v>1.68</v>
      </c>
      <c r="M36" s="44">
        <v>1.6890000000000001</v>
      </c>
    </row>
    <row r="37" spans="1:13" x14ac:dyDescent="0.25">
      <c r="A37" s="43">
        <v>75</v>
      </c>
      <c r="B37" s="44">
        <v>1.6990000000000001</v>
      </c>
      <c r="C37" s="44"/>
      <c r="D37" s="44"/>
      <c r="E37" s="44"/>
      <c r="F37" s="44"/>
      <c r="G37" s="44"/>
      <c r="H37" s="44"/>
      <c r="I37" s="44"/>
      <c r="J37" s="44"/>
      <c r="K37" s="44"/>
      <c r="L37" s="44"/>
      <c r="M37" s="44"/>
    </row>
  </sheetData>
  <sheetProtection algorithmName="SHA-512" hashValue="486IHHtDB4MniafaB1mFy6KPMvKLjVAdolDv3K3yTLXXxPqb4qRw64ctRkJkKVqJG/LrvnYlzI77FD7UE+uKaQ==" saltValue="lMXUWBH8gM2/O6buMscgjQ==" spinCount="100000" sheet="1" objects="1" scenarios="1"/>
  <conditionalFormatting sqref="A6:A21">
    <cfRule type="expression" dxfId="551" priority="1" stopIfTrue="1">
      <formula>MOD(ROW(),2)=0</formula>
    </cfRule>
    <cfRule type="expression" dxfId="550" priority="2" stopIfTrue="1">
      <formula>MOD(ROW(),2)&lt;&gt;0</formula>
    </cfRule>
  </conditionalFormatting>
  <conditionalFormatting sqref="B6:M21">
    <cfRule type="expression" dxfId="549" priority="3" stopIfTrue="1">
      <formula>MOD(ROW(),2)=0</formula>
    </cfRule>
    <cfRule type="expression" dxfId="548" priority="4" stopIfTrue="1">
      <formula>MOD(ROW(),2)&lt;&gt;0</formula>
    </cfRule>
  </conditionalFormatting>
  <conditionalFormatting sqref="A26:A37">
    <cfRule type="expression" dxfId="547" priority="5" stopIfTrue="1">
      <formula>MOD(ROW(),2)=0</formula>
    </cfRule>
    <cfRule type="expression" dxfId="546" priority="6" stopIfTrue="1">
      <formula>MOD(ROW(),2)&lt;&gt;0</formula>
    </cfRule>
  </conditionalFormatting>
  <conditionalFormatting sqref="B26:M37">
    <cfRule type="expression" dxfId="545" priority="7" stopIfTrue="1">
      <formula>MOD(ROW(),2)=0</formula>
    </cfRule>
    <cfRule type="expression" dxfId="544" priority="8" stopIfTrue="1">
      <formula>MOD(ROW(),2)&lt;&gt;0</formula>
    </cfRule>
  </conditionalFormatting>
  <pageMargins left="0.7" right="0.7" top="0.75" bottom="0.75" header="0.3" footer="0.3"/>
  <tableParts count="1">
    <tablePart r:id="rId1"/>
  </tableParts>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61EE67-843D-43B7-AAD2-6148476B298A}">
  <sheetPr codeName="Sheet52"/>
  <dimension ref="A1:M37"/>
  <sheetViews>
    <sheetView showGridLines="0" workbookViewId="0">
      <selection activeCell="A6" sqref="A6"/>
    </sheetView>
  </sheetViews>
  <sheetFormatPr defaultRowHeight="12.5" x14ac:dyDescent="0.25"/>
  <cols>
    <col min="1" max="1" width="31.54296875" customWidth="1"/>
    <col min="2" max="13"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LRF - x-418</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173</v>
      </c>
      <c r="C8" s="49"/>
      <c r="D8" s="49"/>
      <c r="E8" s="49"/>
      <c r="F8" s="49"/>
      <c r="G8" s="49"/>
      <c r="H8" s="49"/>
      <c r="I8" s="49"/>
      <c r="J8" s="49"/>
      <c r="K8" s="49"/>
      <c r="L8" s="49"/>
      <c r="M8" s="49"/>
    </row>
    <row r="9" spans="1:13" x14ac:dyDescent="0.25">
      <c r="A9" s="40" t="s">
        <v>141</v>
      </c>
      <c r="B9" s="49" t="s">
        <v>314</v>
      </c>
      <c r="C9" s="49"/>
      <c r="D9" s="49"/>
      <c r="E9" s="49"/>
      <c r="F9" s="49"/>
      <c r="G9" s="49"/>
      <c r="H9" s="49"/>
      <c r="I9" s="49"/>
      <c r="J9" s="49"/>
      <c r="K9" s="49"/>
      <c r="L9" s="49"/>
      <c r="M9" s="49"/>
    </row>
    <row r="10" spans="1:13" x14ac:dyDescent="0.25">
      <c r="A10" s="40" t="s">
        <v>6</v>
      </c>
      <c r="B10" s="49" t="s">
        <v>321</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253</v>
      </c>
      <c r="C12" s="49"/>
      <c r="D12" s="49"/>
      <c r="E12" s="49"/>
      <c r="F12" s="49"/>
      <c r="G12" s="49"/>
      <c r="H12" s="49"/>
      <c r="I12" s="49"/>
      <c r="J12" s="49"/>
      <c r="K12" s="49"/>
      <c r="L12" s="49"/>
      <c r="M12" s="49"/>
    </row>
    <row r="13" spans="1:13" x14ac:dyDescent="0.25">
      <c r="A13" s="40" t="s">
        <v>494</v>
      </c>
      <c r="B13" s="49">
        <v>2</v>
      </c>
      <c r="C13" s="49"/>
      <c r="D13" s="49"/>
      <c r="E13" s="49"/>
      <c r="F13" s="49"/>
      <c r="G13" s="49"/>
      <c r="H13" s="49"/>
      <c r="I13" s="49"/>
      <c r="J13" s="49"/>
      <c r="K13" s="49"/>
      <c r="L13" s="49"/>
      <c r="M13" s="49"/>
    </row>
    <row r="14" spans="1:13" x14ac:dyDescent="0.25">
      <c r="A14" s="40" t="s">
        <v>145</v>
      </c>
      <c r="B14" s="49">
        <v>418</v>
      </c>
      <c r="C14" s="49"/>
      <c r="D14" s="49"/>
      <c r="E14" s="49"/>
      <c r="F14" s="49"/>
      <c r="G14" s="49"/>
      <c r="H14" s="49"/>
      <c r="I14" s="49"/>
      <c r="J14" s="49"/>
      <c r="K14" s="49"/>
      <c r="L14" s="49"/>
      <c r="M14" s="49"/>
    </row>
    <row r="15" spans="1:13" x14ac:dyDescent="0.25">
      <c r="A15" s="40" t="s">
        <v>495</v>
      </c>
      <c r="B15" s="49" t="s">
        <v>322</v>
      </c>
      <c r="C15" s="49"/>
      <c r="D15" s="49"/>
      <c r="E15" s="49"/>
      <c r="F15" s="49"/>
      <c r="G15" s="49"/>
      <c r="H15" s="49"/>
      <c r="I15" s="49"/>
      <c r="J15" s="49"/>
      <c r="K15" s="49"/>
      <c r="L15" s="49"/>
      <c r="M15" s="49"/>
    </row>
    <row r="16" spans="1:13" x14ac:dyDescent="0.25">
      <c r="A16" s="40" t="s">
        <v>147</v>
      </c>
      <c r="B16" s="49" t="s">
        <v>323</v>
      </c>
      <c r="C16" s="49"/>
      <c r="D16" s="49"/>
      <c r="E16" s="49"/>
      <c r="F16" s="49"/>
      <c r="G16" s="49"/>
      <c r="H16" s="49"/>
      <c r="I16" s="49"/>
      <c r="J16" s="49"/>
      <c r="K16" s="49"/>
      <c r="L16" s="49"/>
      <c r="M16" s="49"/>
    </row>
    <row r="17" spans="1:13" x14ac:dyDescent="0.25">
      <c r="A17" s="41" t="s">
        <v>496</v>
      </c>
      <c r="B17" s="49"/>
      <c r="C17" s="49"/>
      <c r="D17" s="49"/>
      <c r="E17" s="49"/>
      <c r="F17" s="49"/>
      <c r="G17" s="49"/>
      <c r="H17" s="49"/>
      <c r="I17" s="49"/>
      <c r="J17" s="49"/>
      <c r="K17" s="49"/>
      <c r="L17" s="49"/>
      <c r="M17" s="49"/>
    </row>
    <row r="18" spans="1:13" x14ac:dyDescent="0.25">
      <c r="A18" s="40" t="s">
        <v>149</v>
      </c>
      <c r="B18" s="50">
        <v>45107</v>
      </c>
      <c r="C18" s="50"/>
      <c r="D18" s="50"/>
      <c r="E18" s="50"/>
      <c r="F18" s="50"/>
      <c r="G18" s="50"/>
      <c r="H18" s="50"/>
      <c r="I18" s="50"/>
      <c r="J18" s="50"/>
      <c r="K18" s="50"/>
      <c r="L18" s="50"/>
      <c r="M18" s="50"/>
    </row>
    <row r="19" spans="1:13" x14ac:dyDescent="0.25">
      <c r="A19" s="40" t="s">
        <v>150</v>
      </c>
      <c r="B19" s="50">
        <v>45107</v>
      </c>
      <c r="C19" s="50"/>
      <c r="D19" s="50"/>
      <c r="E19" s="50"/>
      <c r="F19" s="50"/>
      <c r="G19" s="50"/>
      <c r="H19" s="50"/>
      <c r="I19" s="50"/>
      <c r="J19" s="50"/>
      <c r="K19" s="50"/>
      <c r="L19" s="50"/>
      <c r="M19" s="50"/>
    </row>
    <row r="20" spans="1:13" x14ac:dyDescent="0.25">
      <c r="A20" s="40" t="s">
        <v>151</v>
      </c>
      <c r="B20" s="49" t="s">
        <v>160</v>
      </c>
      <c r="C20" s="49"/>
      <c r="D20" s="49"/>
      <c r="E20" s="49"/>
      <c r="F20" s="49"/>
      <c r="G20" s="49"/>
      <c r="H20" s="49"/>
      <c r="I20" s="49"/>
      <c r="J20" s="49"/>
      <c r="K20" s="49"/>
      <c r="L20" s="49"/>
      <c r="M20" s="49"/>
    </row>
    <row r="21" spans="1:13" x14ac:dyDescent="0.25">
      <c r="A21" s="40" t="s">
        <v>497</v>
      </c>
      <c r="B21" s="49" t="s">
        <v>68</v>
      </c>
      <c r="C21" s="49"/>
      <c r="D21" s="49"/>
      <c r="E21" s="49"/>
      <c r="F21" s="49"/>
      <c r="G21" s="49"/>
      <c r="H21" s="49"/>
      <c r="I21" s="49"/>
      <c r="J21" s="49"/>
      <c r="K21" s="49"/>
      <c r="L21" s="49"/>
      <c r="M21" s="49"/>
    </row>
    <row r="23" spans="1:13" x14ac:dyDescent="0.25">
      <c r="A23" s="23" t="str">
        <f>HYPERLINK("#'Factor List'!A1", "Back to Factor List")</f>
        <v>Back to Factor List</v>
      </c>
      <c r="B23" s="23" t="str">
        <f>HYPERLINK("#'Assumptions'!A1", "Assumptions")</f>
        <v>Assumptions</v>
      </c>
    </row>
    <row r="26" spans="1:13" s="59" customFormat="1" ht="13" x14ac:dyDescent="0.25">
      <c r="A26" s="58" t="s">
        <v>546</v>
      </c>
      <c r="B26" s="58">
        <v>0</v>
      </c>
      <c r="C26" s="58">
        <v>1</v>
      </c>
      <c r="D26" s="58">
        <v>2</v>
      </c>
      <c r="E26" s="58">
        <v>3</v>
      </c>
      <c r="F26" s="58">
        <v>4</v>
      </c>
      <c r="G26" s="58">
        <v>5</v>
      </c>
      <c r="H26" s="58">
        <v>6</v>
      </c>
      <c r="I26" s="58">
        <v>7</v>
      </c>
      <c r="J26" s="58">
        <v>8</v>
      </c>
      <c r="K26" s="58">
        <v>9</v>
      </c>
      <c r="L26" s="58">
        <v>10</v>
      </c>
      <c r="M26" s="58">
        <v>11</v>
      </c>
    </row>
    <row r="27" spans="1:13" x14ac:dyDescent="0.25">
      <c r="A27" s="43">
        <v>65</v>
      </c>
      <c r="B27" s="44">
        <v>1</v>
      </c>
      <c r="C27" s="44">
        <v>1.004</v>
      </c>
      <c r="D27" s="44">
        <v>1.0089999999999999</v>
      </c>
      <c r="E27" s="44">
        <v>1.0129999999999999</v>
      </c>
      <c r="F27" s="44">
        <v>1.0169999999999999</v>
      </c>
      <c r="G27" s="44">
        <v>1.022</v>
      </c>
      <c r="H27" s="44">
        <v>1.026</v>
      </c>
      <c r="I27" s="44">
        <v>1.0309999999999999</v>
      </c>
      <c r="J27" s="44">
        <v>1.0349999999999999</v>
      </c>
      <c r="K27" s="44">
        <v>1.0389999999999999</v>
      </c>
      <c r="L27" s="44">
        <v>1.044</v>
      </c>
      <c r="M27" s="44">
        <v>1.048</v>
      </c>
    </row>
    <row r="28" spans="1:13" x14ac:dyDescent="0.25">
      <c r="A28" s="43">
        <v>66</v>
      </c>
      <c r="B28" s="44">
        <v>1.052</v>
      </c>
      <c r="C28" s="44">
        <v>1.0569999999999999</v>
      </c>
      <c r="D28" s="44">
        <v>1.0620000000000001</v>
      </c>
      <c r="E28" s="44">
        <v>1.0669999999999999</v>
      </c>
      <c r="F28" s="44">
        <v>1.0720000000000001</v>
      </c>
      <c r="G28" s="44">
        <v>1.0760000000000001</v>
      </c>
      <c r="H28" s="44">
        <v>1.081</v>
      </c>
      <c r="I28" s="44">
        <v>1.0860000000000001</v>
      </c>
      <c r="J28" s="44">
        <v>1.091</v>
      </c>
      <c r="K28" s="44">
        <v>1.095</v>
      </c>
      <c r="L28" s="44">
        <v>1.1000000000000001</v>
      </c>
      <c r="M28" s="44">
        <v>1.105</v>
      </c>
    </row>
    <row r="29" spans="1:13" x14ac:dyDescent="0.25">
      <c r="A29" s="43">
        <v>67</v>
      </c>
      <c r="B29" s="44">
        <v>1.1100000000000001</v>
      </c>
      <c r="C29" s="44">
        <v>1.115</v>
      </c>
      <c r="D29" s="44">
        <v>1.1200000000000001</v>
      </c>
      <c r="E29" s="44">
        <v>1.125</v>
      </c>
      <c r="F29" s="44">
        <v>1.1299999999999999</v>
      </c>
      <c r="G29" s="44">
        <v>1.1359999999999999</v>
      </c>
      <c r="H29" s="44">
        <v>1.141</v>
      </c>
      <c r="I29" s="44">
        <v>1.1459999999999999</v>
      </c>
      <c r="J29" s="44">
        <v>1.151</v>
      </c>
      <c r="K29" s="44">
        <v>1.157</v>
      </c>
      <c r="L29" s="44">
        <v>1.1619999999999999</v>
      </c>
      <c r="M29" s="44">
        <v>1.167</v>
      </c>
    </row>
    <row r="30" spans="1:13" x14ac:dyDescent="0.25">
      <c r="A30" s="43">
        <v>68</v>
      </c>
      <c r="B30" s="44">
        <v>1.1719999999999999</v>
      </c>
      <c r="C30" s="44">
        <v>1.1779999999999999</v>
      </c>
      <c r="D30" s="44">
        <v>1.1839999999999999</v>
      </c>
      <c r="E30" s="44">
        <v>1.1890000000000001</v>
      </c>
      <c r="F30" s="44">
        <v>1.1950000000000001</v>
      </c>
      <c r="G30" s="44">
        <v>1.2010000000000001</v>
      </c>
      <c r="H30" s="44">
        <v>1.206</v>
      </c>
      <c r="I30" s="44">
        <v>1.212</v>
      </c>
      <c r="J30" s="44">
        <v>1.218</v>
      </c>
      <c r="K30" s="44">
        <v>1.224</v>
      </c>
      <c r="L30" s="44">
        <v>1.2290000000000001</v>
      </c>
      <c r="M30" s="44">
        <v>1.2350000000000001</v>
      </c>
    </row>
    <row r="31" spans="1:13" x14ac:dyDescent="0.25">
      <c r="A31" s="43">
        <v>69</v>
      </c>
      <c r="B31" s="44">
        <v>1.2410000000000001</v>
      </c>
      <c r="C31" s="44">
        <v>1.2470000000000001</v>
      </c>
      <c r="D31" s="44">
        <v>1.2529999999999999</v>
      </c>
      <c r="E31" s="44">
        <v>1.26</v>
      </c>
      <c r="F31" s="44">
        <v>1.266</v>
      </c>
      <c r="G31" s="44">
        <v>1.272</v>
      </c>
      <c r="H31" s="44">
        <v>1.278</v>
      </c>
      <c r="I31" s="44">
        <v>1.2849999999999999</v>
      </c>
      <c r="J31" s="44">
        <v>1.2909999999999999</v>
      </c>
      <c r="K31" s="44">
        <v>1.2969999999999999</v>
      </c>
      <c r="L31" s="44">
        <v>1.304</v>
      </c>
      <c r="M31" s="44">
        <v>1.31</v>
      </c>
    </row>
    <row r="32" spans="1:13" x14ac:dyDescent="0.25">
      <c r="A32" s="43">
        <v>70</v>
      </c>
      <c r="B32" s="44">
        <v>1.3160000000000001</v>
      </c>
      <c r="C32" s="44">
        <v>1.323</v>
      </c>
      <c r="D32" s="44">
        <v>1.33</v>
      </c>
      <c r="E32" s="44">
        <v>1.337</v>
      </c>
      <c r="F32" s="44">
        <v>1.3440000000000001</v>
      </c>
      <c r="G32" s="44">
        <v>1.351</v>
      </c>
      <c r="H32" s="44">
        <v>1.3580000000000001</v>
      </c>
      <c r="I32" s="44">
        <v>1.365</v>
      </c>
      <c r="J32" s="44">
        <v>1.371</v>
      </c>
      <c r="K32" s="44">
        <v>1.3779999999999999</v>
      </c>
      <c r="L32" s="44">
        <v>1.385</v>
      </c>
      <c r="M32" s="44">
        <v>1.3919999999999999</v>
      </c>
    </row>
    <row r="33" spans="1:13" x14ac:dyDescent="0.25">
      <c r="A33" s="43">
        <v>71</v>
      </c>
      <c r="B33" s="44">
        <v>1.399</v>
      </c>
      <c r="C33" s="44">
        <v>1.407</v>
      </c>
      <c r="D33" s="44">
        <v>1.4139999999999999</v>
      </c>
      <c r="E33" s="44">
        <v>1.4219999999999999</v>
      </c>
      <c r="F33" s="44">
        <v>1.429</v>
      </c>
      <c r="G33" s="44">
        <v>1.4370000000000001</v>
      </c>
      <c r="H33" s="44">
        <v>1.4450000000000001</v>
      </c>
      <c r="I33" s="44">
        <v>1.452</v>
      </c>
      <c r="J33" s="44">
        <v>1.46</v>
      </c>
      <c r="K33" s="44">
        <v>1.4670000000000001</v>
      </c>
      <c r="L33" s="44">
        <v>1.4750000000000001</v>
      </c>
      <c r="M33" s="44">
        <v>1.4830000000000001</v>
      </c>
    </row>
    <row r="34" spans="1:13" x14ac:dyDescent="0.25">
      <c r="A34" s="43">
        <v>72</v>
      </c>
      <c r="B34" s="44">
        <v>1.49</v>
      </c>
      <c r="C34" s="44">
        <v>1.4990000000000001</v>
      </c>
      <c r="D34" s="44">
        <v>1.5069999999999999</v>
      </c>
      <c r="E34" s="44">
        <v>1.5149999999999999</v>
      </c>
      <c r="F34" s="44">
        <v>1.524</v>
      </c>
      <c r="G34" s="44">
        <v>1.532</v>
      </c>
      <c r="H34" s="44">
        <v>1.54</v>
      </c>
      <c r="I34" s="44">
        <v>1.5489999999999999</v>
      </c>
      <c r="J34" s="44">
        <v>1.5569999999999999</v>
      </c>
      <c r="K34" s="44">
        <v>1.5649999999999999</v>
      </c>
      <c r="L34" s="44">
        <v>1.5740000000000001</v>
      </c>
      <c r="M34" s="44">
        <v>1.5820000000000001</v>
      </c>
    </row>
    <row r="35" spans="1:13" x14ac:dyDescent="0.25">
      <c r="A35" s="43">
        <v>73</v>
      </c>
      <c r="B35" s="44">
        <v>1.591</v>
      </c>
      <c r="C35" s="44">
        <v>1.6</v>
      </c>
      <c r="D35" s="44">
        <v>1.609</v>
      </c>
      <c r="E35" s="44">
        <v>1.6180000000000001</v>
      </c>
      <c r="F35" s="44">
        <v>1.6279999999999999</v>
      </c>
      <c r="G35" s="44">
        <v>1.637</v>
      </c>
      <c r="H35" s="44">
        <v>1.6459999999999999</v>
      </c>
      <c r="I35" s="44">
        <v>1.655</v>
      </c>
      <c r="J35" s="44">
        <v>1.6639999999999999</v>
      </c>
      <c r="K35" s="44">
        <v>1.6739999999999999</v>
      </c>
      <c r="L35" s="44">
        <v>1.6830000000000001</v>
      </c>
      <c r="M35" s="44">
        <v>1.6919999999999999</v>
      </c>
    </row>
    <row r="36" spans="1:13" x14ac:dyDescent="0.25">
      <c r="A36" s="43">
        <v>74</v>
      </c>
      <c r="B36" s="44">
        <v>1.7010000000000001</v>
      </c>
      <c r="C36" s="44">
        <v>1.712</v>
      </c>
      <c r="D36" s="44">
        <v>1.722</v>
      </c>
      <c r="E36" s="44">
        <v>1.732</v>
      </c>
      <c r="F36" s="44">
        <v>1.742</v>
      </c>
      <c r="G36" s="44">
        <v>1.752</v>
      </c>
      <c r="H36" s="44">
        <v>1.7629999999999999</v>
      </c>
      <c r="I36" s="44">
        <v>1.7729999999999999</v>
      </c>
      <c r="J36" s="44">
        <v>1.7829999999999999</v>
      </c>
      <c r="K36" s="44">
        <v>1.7929999999999999</v>
      </c>
      <c r="L36" s="44">
        <v>1.8029999999999999</v>
      </c>
      <c r="M36" s="44">
        <v>1.8140000000000001</v>
      </c>
    </row>
    <row r="37" spans="1:13" x14ac:dyDescent="0.25">
      <c r="A37" s="43">
        <v>75</v>
      </c>
      <c r="B37" s="44">
        <v>1.8240000000000001</v>
      </c>
      <c r="C37" s="44"/>
      <c r="D37" s="44"/>
      <c r="E37" s="44"/>
      <c r="F37" s="44"/>
      <c r="G37" s="44"/>
      <c r="H37" s="44"/>
      <c r="I37" s="44"/>
      <c r="J37" s="44"/>
      <c r="K37" s="44"/>
      <c r="L37" s="44"/>
      <c r="M37" s="44"/>
    </row>
  </sheetData>
  <sheetProtection algorithmName="SHA-512" hashValue="yLdIA2WIfzIDsHKn08yw81OJdNH6FhrsgaI6r7MOwMiRHtZDSzAv4jlHSEChu2IoN6dphs1kHynbuyUw3zqkyQ==" saltValue="VRGdfaZxeBC+fgTBU31K7w==" spinCount="100000" sheet="1" objects="1" scenarios="1"/>
  <conditionalFormatting sqref="A6:A21">
    <cfRule type="expression" dxfId="541" priority="1" stopIfTrue="1">
      <formula>MOD(ROW(),2)=0</formula>
    </cfRule>
    <cfRule type="expression" dxfId="540" priority="2" stopIfTrue="1">
      <formula>MOD(ROW(),2)&lt;&gt;0</formula>
    </cfRule>
  </conditionalFormatting>
  <conditionalFormatting sqref="B6:M21">
    <cfRule type="expression" dxfId="539" priority="3" stopIfTrue="1">
      <formula>MOD(ROW(),2)=0</formula>
    </cfRule>
    <cfRule type="expression" dxfId="538" priority="4" stopIfTrue="1">
      <formula>MOD(ROW(),2)&lt;&gt;0</formula>
    </cfRule>
  </conditionalFormatting>
  <conditionalFormatting sqref="A26:A37">
    <cfRule type="expression" dxfId="537" priority="5" stopIfTrue="1">
      <formula>MOD(ROW(),2)=0</formula>
    </cfRule>
    <cfRule type="expression" dxfId="536" priority="6" stopIfTrue="1">
      <formula>MOD(ROW(),2)&lt;&gt;0</formula>
    </cfRule>
  </conditionalFormatting>
  <conditionalFormatting sqref="B26:M37">
    <cfRule type="expression" dxfId="535" priority="7" stopIfTrue="1">
      <formula>MOD(ROW(),2)=0</formula>
    </cfRule>
    <cfRule type="expression" dxfId="534" priority="8" stopIfTrue="1">
      <formula>MOD(ROW(),2)&lt;&gt;0</formula>
    </cfRule>
  </conditionalFormatting>
  <pageMargins left="0.7" right="0.7" top="0.75" bottom="0.75" header="0.3" footer="0.3"/>
  <tableParts count="1">
    <tablePart r:id="rId1"/>
  </tableParts>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9161B0-1DA7-4B94-B53A-98C2570AC6C5}">
  <sheetPr codeName="Sheet53"/>
  <dimension ref="A1:M37"/>
  <sheetViews>
    <sheetView showGridLines="0" workbookViewId="0">
      <selection activeCell="A6" sqref="A6"/>
    </sheetView>
  </sheetViews>
  <sheetFormatPr defaultRowHeight="12.5" x14ac:dyDescent="0.25"/>
  <cols>
    <col min="1" max="1" width="31.54296875" customWidth="1"/>
    <col min="2" max="13"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LRF - x-419</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173</v>
      </c>
      <c r="C8" s="49"/>
      <c r="D8" s="49"/>
      <c r="E8" s="49"/>
      <c r="F8" s="49"/>
      <c r="G8" s="49"/>
      <c r="H8" s="49"/>
      <c r="I8" s="49"/>
      <c r="J8" s="49"/>
      <c r="K8" s="49"/>
      <c r="L8" s="49"/>
      <c r="M8" s="49"/>
    </row>
    <row r="9" spans="1:13" x14ac:dyDescent="0.25">
      <c r="A9" s="40" t="s">
        <v>141</v>
      </c>
      <c r="B9" s="49" t="s">
        <v>314</v>
      </c>
      <c r="C9" s="49"/>
      <c r="D9" s="49"/>
      <c r="E9" s="49"/>
      <c r="F9" s="49"/>
      <c r="G9" s="49"/>
      <c r="H9" s="49"/>
      <c r="I9" s="49"/>
      <c r="J9" s="49"/>
      <c r="K9" s="49"/>
      <c r="L9" s="49"/>
      <c r="M9" s="49"/>
    </row>
    <row r="10" spans="1:13" x14ac:dyDescent="0.25">
      <c r="A10" s="40" t="s">
        <v>6</v>
      </c>
      <c r="B10" s="49" t="s">
        <v>324</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253</v>
      </c>
      <c r="C12" s="49"/>
      <c r="D12" s="49"/>
      <c r="E12" s="49"/>
      <c r="F12" s="49"/>
      <c r="G12" s="49"/>
      <c r="H12" s="49"/>
      <c r="I12" s="49"/>
      <c r="J12" s="49"/>
      <c r="K12" s="49"/>
      <c r="L12" s="49"/>
      <c r="M12" s="49"/>
    </row>
    <row r="13" spans="1:13" x14ac:dyDescent="0.25">
      <c r="A13" s="40" t="s">
        <v>494</v>
      </c>
      <c r="B13" s="49">
        <v>2</v>
      </c>
      <c r="C13" s="49"/>
      <c r="D13" s="49"/>
      <c r="E13" s="49"/>
      <c r="F13" s="49"/>
      <c r="G13" s="49"/>
      <c r="H13" s="49"/>
      <c r="I13" s="49"/>
      <c r="J13" s="49"/>
      <c r="K13" s="49"/>
      <c r="L13" s="49"/>
      <c r="M13" s="49"/>
    </row>
    <row r="14" spans="1:13" x14ac:dyDescent="0.25">
      <c r="A14" s="40" t="s">
        <v>145</v>
      </c>
      <c r="B14" s="49">
        <v>419</v>
      </c>
      <c r="C14" s="49"/>
      <c r="D14" s="49"/>
      <c r="E14" s="49"/>
      <c r="F14" s="49"/>
      <c r="G14" s="49"/>
      <c r="H14" s="49"/>
      <c r="I14" s="49"/>
      <c r="J14" s="49"/>
      <c r="K14" s="49"/>
      <c r="L14" s="49"/>
      <c r="M14" s="49"/>
    </row>
    <row r="15" spans="1:13" x14ac:dyDescent="0.25">
      <c r="A15" s="40" t="s">
        <v>495</v>
      </c>
      <c r="B15" s="49" t="s">
        <v>325</v>
      </c>
      <c r="C15" s="49"/>
      <c r="D15" s="49"/>
      <c r="E15" s="49"/>
      <c r="F15" s="49"/>
      <c r="G15" s="49"/>
      <c r="H15" s="49"/>
      <c r="I15" s="49"/>
      <c r="J15" s="49"/>
      <c r="K15" s="49"/>
      <c r="L15" s="49"/>
      <c r="M15" s="49"/>
    </row>
    <row r="16" spans="1:13" x14ac:dyDescent="0.25">
      <c r="A16" s="40" t="s">
        <v>147</v>
      </c>
      <c r="B16" s="49" t="s">
        <v>326</v>
      </c>
      <c r="C16" s="49"/>
      <c r="D16" s="49"/>
      <c r="E16" s="49"/>
      <c r="F16" s="49"/>
      <c r="G16" s="49"/>
      <c r="H16" s="49"/>
      <c r="I16" s="49"/>
      <c r="J16" s="49"/>
      <c r="K16" s="49"/>
      <c r="L16" s="49"/>
      <c r="M16" s="49"/>
    </row>
    <row r="17" spans="1:13" x14ac:dyDescent="0.25">
      <c r="A17" s="41" t="s">
        <v>496</v>
      </c>
      <c r="B17" s="49"/>
      <c r="C17" s="49"/>
      <c r="D17" s="49"/>
      <c r="E17" s="49"/>
      <c r="F17" s="49"/>
      <c r="G17" s="49"/>
      <c r="H17" s="49"/>
      <c r="I17" s="49"/>
      <c r="J17" s="49"/>
      <c r="K17" s="49"/>
      <c r="L17" s="49"/>
      <c r="M17" s="49"/>
    </row>
    <row r="18" spans="1:13" x14ac:dyDescent="0.25">
      <c r="A18" s="40" t="s">
        <v>149</v>
      </c>
      <c r="B18" s="50">
        <v>45107</v>
      </c>
      <c r="C18" s="50"/>
      <c r="D18" s="50"/>
      <c r="E18" s="50"/>
      <c r="F18" s="50"/>
      <c r="G18" s="50"/>
      <c r="H18" s="50"/>
      <c r="I18" s="50"/>
      <c r="J18" s="50"/>
      <c r="K18" s="50"/>
      <c r="L18" s="50"/>
      <c r="M18" s="50"/>
    </row>
    <row r="19" spans="1:13" x14ac:dyDescent="0.25">
      <c r="A19" s="40" t="s">
        <v>150</v>
      </c>
      <c r="B19" s="50">
        <v>45107</v>
      </c>
      <c r="C19" s="50"/>
      <c r="D19" s="50"/>
      <c r="E19" s="50"/>
      <c r="F19" s="50"/>
      <c r="G19" s="50"/>
      <c r="H19" s="50"/>
      <c r="I19" s="50"/>
      <c r="J19" s="50"/>
      <c r="K19" s="50"/>
      <c r="L19" s="50"/>
      <c r="M19" s="50"/>
    </row>
    <row r="20" spans="1:13" x14ac:dyDescent="0.25">
      <c r="A20" s="40" t="s">
        <v>151</v>
      </c>
      <c r="B20" s="49" t="s">
        <v>160</v>
      </c>
      <c r="C20" s="49"/>
      <c r="D20" s="49"/>
      <c r="E20" s="49"/>
      <c r="F20" s="49"/>
      <c r="G20" s="49"/>
      <c r="H20" s="49"/>
      <c r="I20" s="49"/>
      <c r="J20" s="49"/>
      <c r="K20" s="49"/>
      <c r="L20" s="49"/>
      <c r="M20" s="49"/>
    </row>
    <row r="21" spans="1:13" x14ac:dyDescent="0.25">
      <c r="A21" s="40" t="s">
        <v>497</v>
      </c>
      <c r="B21" s="49" t="s">
        <v>68</v>
      </c>
      <c r="C21" s="49"/>
      <c r="D21" s="49"/>
      <c r="E21" s="49"/>
      <c r="F21" s="49"/>
      <c r="G21" s="49"/>
      <c r="H21" s="49"/>
      <c r="I21" s="49"/>
      <c r="J21" s="49"/>
      <c r="K21" s="49"/>
      <c r="L21" s="49"/>
      <c r="M21" s="49"/>
    </row>
    <row r="23" spans="1:13" x14ac:dyDescent="0.25">
      <c r="A23" s="23" t="str">
        <f>HYPERLINK("#'Factor List'!A1", "Back to Factor List")</f>
        <v>Back to Factor List</v>
      </c>
      <c r="B23" s="23" t="str">
        <f>HYPERLINK("#'Assumptions'!A1", "Assumptions")</f>
        <v>Assumptions</v>
      </c>
    </row>
    <row r="26" spans="1:13" s="59" customFormat="1" ht="13" x14ac:dyDescent="0.25">
      <c r="A26" s="58" t="s">
        <v>546</v>
      </c>
      <c r="B26" s="58">
        <v>0</v>
      </c>
      <c r="C26" s="58">
        <v>1</v>
      </c>
      <c r="D26" s="58">
        <v>2</v>
      </c>
      <c r="E26" s="58">
        <v>3</v>
      </c>
      <c r="F26" s="58">
        <v>4</v>
      </c>
      <c r="G26" s="58">
        <v>5</v>
      </c>
      <c r="H26" s="58">
        <v>6</v>
      </c>
      <c r="I26" s="58">
        <v>7</v>
      </c>
      <c r="J26" s="58">
        <v>8</v>
      </c>
      <c r="K26" s="58">
        <v>9</v>
      </c>
      <c r="L26" s="58">
        <v>10</v>
      </c>
      <c r="M26" s="58">
        <v>11</v>
      </c>
    </row>
    <row r="27" spans="1:13" x14ac:dyDescent="0.25">
      <c r="A27" s="43">
        <v>65</v>
      </c>
      <c r="B27" s="44">
        <v>0</v>
      </c>
      <c r="C27" s="44">
        <v>0</v>
      </c>
      <c r="D27" s="44">
        <v>0</v>
      </c>
      <c r="E27" s="44">
        <v>0</v>
      </c>
      <c r="F27" s="44">
        <v>0</v>
      </c>
      <c r="G27" s="44">
        <v>0</v>
      </c>
      <c r="H27" s="44">
        <v>0</v>
      </c>
      <c r="I27" s="44">
        <v>0</v>
      </c>
      <c r="J27" s="44">
        <v>0</v>
      </c>
      <c r="K27" s="44">
        <v>0</v>
      </c>
      <c r="L27" s="44">
        <v>0</v>
      </c>
      <c r="M27" s="44">
        <v>0</v>
      </c>
    </row>
    <row r="28" spans="1:13" x14ac:dyDescent="0.25">
      <c r="A28" s="43">
        <v>66</v>
      </c>
      <c r="B28" s="44">
        <v>0</v>
      </c>
      <c r="C28" s="44">
        <v>0</v>
      </c>
      <c r="D28" s="44">
        <v>0</v>
      </c>
      <c r="E28" s="44">
        <v>0</v>
      </c>
      <c r="F28" s="44">
        <v>0</v>
      </c>
      <c r="G28" s="44">
        <v>0</v>
      </c>
      <c r="H28" s="44">
        <v>0</v>
      </c>
      <c r="I28" s="44">
        <v>0</v>
      </c>
      <c r="J28" s="44">
        <v>0</v>
      </c>
      <c r="K28" s="44">
        <v>0</v>
      </c>
      <c r="L28" s="44">
        <v>0</v>
      </c>
      <c r="M28" s="44">
        <v>0</v>
      </c>
    </row>
    <row r="29" spans="1:13" x14ac:dyDescent="0.25">
      <c r="A29" s="43">
        <v>67</v>
      </c>
      <c r="B29" s="44">
        <v>0</v>
      </c>
      <c r="C29" s="44">
        <v>0</v>
      </c>
      <c r="D29" s="44">
        <v>0</v>
      </c>
      <c r="E29" s="44">
        <v>0</v>
      </c>
      <c r="F29" s="44">
        <v>0</v>
      </c>
      <c r="G29" s="44">
        <v>0</v>
      </c>
      <c r="H29" s="44">
        <v>0</v>
      </c>
      <c r="I29" s="44">
        <v>0</v>
      </c>
      <c r="J29" s="44">
        <v>0</v>
      </c>
      <c r="K29" s="44">
        <v>0</v>
      </c>
      <c r="L29" s="44">
        <v>0</v>
      </c>
      <c r="M29" s="44">
        <v>0</v>
      </c>
    </row>
    <row r="30" spans="1:13" x14ac:dyDescent="0.25">
      <c r="A30" s="43">
        <v>68</v>
      </c>
      <c r="B30" s="44">
        <v>0</v>
      </c>
      <c r="C30" s="44">
        <v>0</v>
      </c>
      <c r="D30" s="44">
        <v>0</v>
      </c>
      <c r="E30" s="44">
        <v>0</v>
      </c>
      <c r="F30" s="44">
        <v>0</v>
      </c>
      <c r="G30" s="44">
        <v>0</v>
      </c>
      <c r="H30" s="44">
        <v>0</v>
      </c>
      <c r="I30" s="44">
        <v>0</v>
      </c>
      <c r="J30" s="44">
        <v>0</v>
      </c>
      <c r="K30" s="44">
        <v>0</v>
      </c>
      <c r="L30" s="44">
        <v>0</v>
      </c>
      <c r="M30" s="44">
        <v>0</v>
      </c>
    </row>
    <row r="31" spans="1:13" x14ac:dyDescent="0.25">
      <c r="A31" s="43">
        <v>69</v>
      </c>
      <c r="B31" s="44">
        <v>0</v>
      </c>
      <c r="C31" s="44">
        <v>0</v>
      </c>
      <c r="D31" s="44">
        <v>0</v>
      </c>
      <c r="E31" s="44">
        <v>0</v>
      </c>
      <c r="F31" s="44">
        <v>0</v>
      </c>
      <c r="G31" s="44">
        <v>0</v>
      </c>
      <c r="H31" s="44">
        <v>0</v>
      </c>
      <c r="I31" s="44">
        <v>0</v>
      </c>
      <c r="J31" s="44">
        <v>0</v>
      </c>
      <c r="K31" s="44">
        <v>0</v>
      </c>
      <c r="L31" s="44">
        <v>0</v>
      </c>
      <c r="M31" s="44">
        <v>0</v>
      </c>
    </row>
    <row r="32" spans="1:13" x14ac:dyDescent="0.25">
      <c r="A32" s="43">
        <v>70</v>
      </c>
      <c r="B32" s="44">
        <v>0</v>
      </c>
      <c r="C32" s="44">
        <v>0</v>
      </c>
      <c r="D32" s="44">
        <v>0</v>
      </c>
      <c r="E32" s="44">
        <v>0</v>
      </c>
      <c r="F32" s="44">
        <v>0</v>
      </c>
      <c r="G32" s="44">
        <v>0</v>
      </c>
      <c r="H32" s="44">
        <v>0</v>
      </c>
      <c r="I32" s="44">
        <v>0</v>
      </c>
      <c r="J32" s="44">
        <v>0</v>
      </c>
      <c r="K32" s="44">
        <v>0</v>
      </c>
      <c r="L32" s="44">
        <v>0</v>
      </c>
      <c r="M32" s="44">
        <v>0</v>
      </c>
    </row>
    <row r="33" spans="1:13" x14ac:dyDescent="0.25">
      <c r="A33" s="43">
        <v>71</v>
      </c>
      <c r="B33" s="44">
        <v>0</v>
      </c>
      <c r="C33" s="44">
        <v>0</v>
      </c>
      <c r="D33" s="44">
        <v>0</v>
      </c>
      <c r="E33" s="44">
        <v>0</v>
      </c>
      <c r="F33" s="44">
        <v>0</v>
      </c>
      <c r="G33" s="44">
        <v>0</v>
      </c>
      <c r="H33" s="44">
        <v>0</v>
      </c>
      <c r="I33" s="44">
        <v>0</v>
      </c>
      <c r="J33" s="44">
        <v>0</v>
      </c>
      <c r="K33" s="44">
        <v>0</v>
      </c>
      <c r="L33" s="44">
        <v>0</v>
      </c>
      <c r="M33" s="44">
        <v>0</v>
      </c>
    </row>
    <row r="34" spans="1:13" x14ac:dyDescent="0.25">
      <c r="A34" s="43">
        <v>72</v>
      </c>
      <c r="B34" s="44">
        <v>0</v>
      </c>
      <c r="C34" s="44">
        <v>0</v>
      </c>
      <c r="D34" s="44">
        <v>0</v>
      </c>
      <c r="E34" s="44">
        <v>0</v>
      </c>
      <c r="F34" s="44">
        <v>0</v>
      </c>
      <c r="G34" s="44">
        <v>0</v>
      </c>
      <c r="H34" s="44">
        <v>0</v>
      </c>
      <c r="I34" s="44">
        <v>0</v>
      </c>
      <c r="J34" s="44">
        <v>0</v>
      </c>
      <c r="K34" s="44">
        <v>0</v>
      </c>
      <c r="L34" s="44">
        <v>0</v>
      </c>
      <c r="M34" s="44">
        <v>0</v>
      </c>
    </row>
    <row r="35" spans="1:13" x14ac:dyDescent="0.25">
      <c r="A35" s="43">
        <v>73</v>
      </c>
      <c r="B35" s="44">
        <v>0</v>
      </c>
      <c r="C35" s="44">
        <v>0</v>
      </c>
      <c r="D35" s="44">
        <v>0</v>
      </c>
      <c r="E35" s="44">
        <v>0</v>
      </c>
      <c r="F35" s="44">
        <v>0</v>
      </c>
      <c r="G35" s="44">
        <v>0</v>
      </c>
      <c r="H35" s="44">
        <v>0</v>
      </c>
      <c r="I35" s="44">
        <v>0</v>
      </c>
      <c r="J35" s="44">
        <v>0</v>
      </c>
      <c r="K35" s="44">
        <v>0</v>
      </c>
      <c r="L35" s="44">
        <v>0</v>
      </c>
      <c r="M35" s="44">
        <v>0</v>
      </c>
    </row>
    <row r="36" spans="1:13" x14ac:dyDescent="0.25">
      <c r="A36" s="43">
        <v>74</v>
      </c>
      <c r="B36" s="44">
        <v>0</v>
      </c>
      <c r="C36" s="44">
        <v>0</v>
      </c>
      <c r="D36" s="44">
        <v>0</v>
      </c>
      <c r="E36" s="44">
        <v>0</v>
      </c>
      <c r="F36" s="44">
        <v>0</v>
      </c>
      <c r="G36" s="44">
        <v>0</v>
      </c>
      <c r="H36" s="44">
        <v>0</v>
      </c>
      <c r="I36" s="44">
        <v>0</v>
      </c>
      <c r="J36" s="44">
        <v>0</v>
      </c>
      <c r="K36" s="44">
        <v>0</v>
      </c>
      <c r="L36" s="44">
        <v>0</v>
      </c>
      <c r="M36" s="44">
        <v>0</v>
      </c>
    </row>
    <row r="37" spans="1:13" x14ac:dyDescent="0.25">
      <c r="A37" s="43">
        <v>75</v>
      </c>
      <c r="B37" s="44">
        <v>0</v>
      </c>
      <c r="C37" s="44"/>
      <c r="D37" s="44"/>
      <c r="E37" s="44"/>
      <c r="F37" s="44"/>
      <c r="G37" s="44"/>
      <c r="H37" s="44"/>
      <c r="I37" s="44"/>
      <c r="J37" s="44"/>
      <c r="K37" s="44"/>
      <c r="L37" s="44"/>
      <c r="M37" s="44"/>
    </row>
  </sheetData>
  <sheetProtection algorithmName="SHA-512" hashValue="xIOvJPxwWiZxYjKPcsp4xxuV1778t/xrOxRFZOdCzgEMiDGlacJAvX4AQQFm74szoe6v4G3vIngzumbIhW1yxw==" saltValue="45sR2ENwcbCuPhCnbCQS2w==" spinCount="100000" sheet="1" objects="1" scenarios="1"/>
  <conditionalFormatting sqref="A6:A21">
    <cfRule type="expression" dxfId="531" priority="1" stopIfTrue="1">
      <formula>MOD(ROW(),2)=0</formula>
    </cfRule>
    <cfRule type="expression" dxfId="530" priority="2" stopIfTrue="1">
      <formula>MOD(ROW(),2)&lt;&gt;0</formula>
    </cfRule>
  </conditionalFormatting>
  <conditionalFormatting sqref="B6:M21">
    <cfRule type="expression" dxfId="529" priority="3" stopIfTrue="1">
      <formula>MOD(ROW(),2)=0</formula>
    </cfRule>
    <cfRule type="expression" dxfId="528" priority="4" stopIfTrue="1">
      <formula>MOD(ROW(),2)&lt;&gt;0</formula>
    </cfRule>
  </conditionalFormatting>
  <conditionalFormatting sqref="A26:A37">
    <cfRule type="expression" dxfId="527" priority="5" stopIfTrue="1">
      <formula>MOD(ROW(),2)=0</formula>
    </cfRule>
    <cfRule type="expression" dxfId="526" priority="6" stopIfTrue="1">
      <formula>MOD(ROW(),2)&lt;&gt;0</formula>
    </cfRule>
  </conditionalFormatting>
  <conditionalFormatting sqref="B26:M37">
    <cfRule type="expression" dxfId="525" priority="7" stopIfTrue="1">
      <formula>MOD(ROW(),2)=0</formula>
    </cfRule>
    <cfRule type="expression" dxfId="524" priority="8" stopIfTrue="1">
      <formula>MOD(ROW(),2)&lt;&gt;0</formula>
    </cfRule>
  </conditionalFormatting>
  <pageMargins left="0.7" right="0.7" top="0.75" bottom="0.75" header="0.3" footer="0.3"/>
  <tableParts count="1">
    <tablePart r:id="rId1"/>
  </tableParts>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AD5A87-1982-4B36-9201-4AA07F7D1DFE}">
  <sheetPr codeName="Sheet54"/>
  <dimension ref="A1:M40"/>
  <sheetViews>
    <sheetView showGridLines="0" workbookViewId="0">
      <selection activeCell="A6" sqref="A6"/>
    </sheetView>
  </sheetViews>
  <sheetFormatPr defaultRowHeight="12.5" x14ac:dyDescent="0.25"/>
  <cols>
    <col min="1" max="1" width="31.54296875" customWidth="1"/>
    <col min="2" max="13"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ERF - x-420</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153</v>
      </c>
      <c r="C8" s="49"/>
      <c r="D8" s="49"/>
      <c r="E8" s="49"/>
      <c r="F8" s="49"/>
      <c r="G8" s="49"/>
      <c r="H8" s="49"/>
      <c r="I8" s="49"/>
      <c r="J8" s="49"/>
      <c r="K8" s="49"/>
      <c r="L8" s="49"/>
      <c r="M8" s="49"/>
    </row>
    <row r="9" spans="1:13" x14ac:dyDescent="0.25">
      <c r="A9" s="40" t="s">
        <v>141</v>
      </c>
      <c r="B9" s="49" t="s">
        <v>251</v>
      </c>
      <c r="C9" s="49"/>
      <c r="D9" s="49"/>
      <c r="E9" s="49"/>
      <c r="F9" s="49"/>
      <c r="G9" s="49"/>
      <c r="H9" s="49"/>
      <c r="I9" s="49"/>
      <c r="J9" s="49"/>
      <c r="K9" s="49"/>
      <c r="L9" s="49"/>
      <c r="M9" s="49"/>
    </row>
    <row r="10" spans="1:13" x14ac:dyDescent="0.25">
      <c r="A10" s="40" t="s">
        <v>6</v>
      </c>
      <c r="B10" s="49" t="s">
        <v>327</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328</v>
      </c>
      <c r="C12" s="49"/>
      <c r="D12" s="49"/>
      <c r="E12" s="49"/>
      <c r="F12" s="49"/>
      <c r="G12" s="49"/>
      <c r="H12" s="49"/>
      <c r="I12" s="49"/>
      <c r="J12" s="49"/>
      <c r="K12" s="49"/>
      <c r="L12" s="49"/>
      <c r="M12" s="49"/>
    </row>
    <row r="13" spans="1:13" x14ac:dyDescent="0.25">
      <c r="A13" s="40" t="s">
        <v>494</v>
      </c>
      <c r="B13" s="49">
        <v>0</v>
      </c>
      <c r="C13" s="49"/>
      <c r="D13" s="49"/>
      <c r="E13" s="49"/>
      <c r="F13" s="49"/>
      <c r="G13" s="49"/>
      <c r="H13" s="49"/>
      <c r="I13" s="49"/>
      <c r="J13" s="49"/>
      <c r="K13" s="49"/>
      <c r="L13" s="49"/>
      <c r="M13" s="49"/>
    </row>
    <row r="14" spans="1:13" x14ac:dyDescent="0.25">
      <c r="A14" s="40" t="s">
        <v>145</v>
      </c>
      <c r="B14" s="49">
        <v>420</v>
      </c>
      <c r="C14" s="49"/>
      <c r="D14" s="49"/>
      <c r="E14" s="49"/>
      <c r="F14" s="49"/>
      <c r="G14" s="49"/>
      <c r="H14" s="49"/>
      <c r="I14" s="49"/>
      <c r="J14" s="49"/>
      <c r="K14" s="49"/>
      <c r="L14" s="49"/>
      <c r="M14" s="49"/>
    </row>
    <row r="15" spans="1:13" x14ac:dyDescent="0.25">
      <c r="A15" s="40" t="s">
        <v>495</v>
      </c>
      <c r="B15" s="49" t="s">
        <v>329</v>
      </c>
      <c r="C15" s="49"/>
      <c r="D15" s="49"/>
      <c r="E15" s="49"/>
      <c r="F15" s="49"/>
      <c r="G15" s="49"/>
      <c r="H15" s="49"/>
      <c r="I15" s="49"/>
      <c r="J15" s="49"/>
      <c r="K15" s="49"/>
      <c r="L15" s="49"/>
      <c r="M15" s="49"/>
    </row>
    <row r="16" spans="1:13" x14ac:dyDescent="0.25">
      <c r="A16" s="40" t="s">
        <v>147</v>
      </c>
      <c r="B16" s="49" t="s">
        <v>255</v>
      </c>
      <c r="C16" s="49"/>
      <c r="D16" s="49"/>
      <c r="E16" s="49"/>
      <c r="F16" s="49"/>
      <c r="G16" s="49"/>
      <c r="H16" s="49"/>
      <c r="I16" s="49"/>
      <c r="J16" s="49"/>
      <c r="K16" s="49"/>
      <c r="L16" s="49"/>
      <c r="M16" s="49"/>
    </row>
    <row r="17" spans="1:13" x14ac:dyDescent="0.25">
      <c r="A17" s="41" t="s">
        <v>496</v>
      </c>
      <c r="B17" s="49"/>
      <c r="C17" s="49"/>
      <c r="D17" s="49"/>
      <c r="E17" s="49"/>
      <c r="F17" s="49"/>
      <c r="G17" s="49"/>
      <c r="H17" s="49"/>
      <c r="I17" s="49"/>
      <c r="J17" s="49"/>
      <c r="K17" s="49"/>
      <c r="L17" s="49"/>
      <c r="M17" s="49"/>
    </row>
    <row r="18" spans="1:13" x14ac:dyDescent="0.25">
      <c r="A18" s="40" t="s">
        <v>149</v>
      </c>
      <c r="B18" s="50">
        <v>45107</v>
      </c>
      <c r="C18" s="50"/>
      <c r="D18" s="50"/>
      <c r="E18" s="50"/>
      <c r="F18" s="50"/>
      <c r="G18" s="50"/>
      <c r="H18" s="50"/>
      <c r="I18" s="50"/>
      <c r="J18" s="50"/>
      <c r="K18" s="50"/>
      <c r="L18" s="50"/>
      <c r="M18" s="50"/>
    </row>
    <row r="19" spans="1:13" x14ac:dyDescent="0.25">
      <c r="A19" s="40" t="s">
        <v>150</v>
      </c>
      <c r="B19" s="50">
        <v>45107</v>
      </c>
      <c r="C19" s="50"/>
      <c r="D19" s="50"/>
      <c r="E19" s="50"/>
      <c r="F19" s="50"/>
      <c r="G19" s="50"/>
      <c r="H19" s="50"/>
      <c r="I19" s="50"/>
      <c r="J19" s="50"/>
      <c r="K19" s="50"/>
      <c r="L19" s="50"/>
      <c r="M19" s="50"/>
    </row>
    <row r="20" spans="1:13" x14ac:dyDescent="0.25">
      <c r="A20" s="40" t="s">
        <v>151</v>
      </c>
      <c r="B20" s="49" t="s">
        <v>160</v>
      </c>
      <c r="C20" s="49"/>
      <c r="D20" s="49"/>
      <c r="E20" s="49"/>
      <c r="F20" s="49"/>
      <c r="G20" s="49"/>
      <c r="H20" s="49"/>
      <c r="I20" s="49"/>
      <c r="J20" s="49"/>
      <c r="K20" s="49"/>
      <c r="L20" s="49"/>
      <c r="M20" s="49"/>
    </row>
    <row r="21" spans="1:13" x14ac:dyDescent="0.25">
      <c r="A21" s="40" t="s">
        <v>497</v>
      </c>
      <c r="B21" s="49" t="s">
        <v>68</v>
      </c>
      <c r="C21" s="49"/>
      <c r="D21" s="49"/>
      <c r="E21" s="49"/>
      <c r="F21" s="49"/>
      <c r="G21" s="49"/>
      <c r="H21" s="49"/>
      <c r="I21" s="49"/>
      <c r="J21" s="49"/>
      <c r="K21" s="49"/>
      <c r="L21" s="49"/>
      <c r="M21" s="49"/>
    </row>
    <row r="23" spans="1:13" x14ac:dyDescent="0.25">
      <c r="A23" s="23" t="str">
        <f>HYPERLINK("#'Factor List'!A1", "Back to Factor List")</f>
        <v>Back to Factor List</v>
      </c>
      <c r="B23" s="23" t="str">
        <f>HYPERLINK("#'Assumptions'!A1", "Assumptions")</f>
        <v>Assumptions</v>
      </c>
    </row>
    <row r="26" spans="1:13" s="59" customFormat="1" ht="13" x14ac:dyDescent="0.25">
      <c r="A26" s="58" t="s">
        <v>548</v>
      </c>
      <c r="B26" s="58">
        <v>0</v>
      </c>
      <c r="C26" s="58">
        <v>1</v>
      </c>
      <c r="D26" s="58">
        <v>2</v>
      </c>
      <c r="E26" s="58">
        <v>3</v>
      </c>
      <c r="F26" s="58">
        <v>4</v>
      </c>
      <c r="G26" s="58">
        <v>5</v>
      </c>
      <c r="H26" s="58">
        <v>6</v>
      </c>
      <c r="I26" s="58">
        <v>7</v>
      </c>
      <c r="J26" s="58">
        <v>8</v>
      </c>
      <c r="K26" s="58">
        <v>9</v>
      </c>
      <c r="L26" s="58">
        <v>10</v>
      </c>
      <c r="M26" s="58">
        <v>11</v>
      </c>
    </row>
    <row r="27" spans="1:13" x14ac:dyDescent="0.25">
      <c r="A27" s="43">
        <v>0</v>
      </c>
      <c r="B27" s="44">
        <v>1</v>
      </c>
      <c r="C27" s="44">
        <v>0.996</v>
      </c>
      <c r="D27" s="44">
        <v>0.99099999999999999</v>
      </c>
      <c r="E27" s="44">
        <v>0.98699999999999999</v>
      </c>
      <c r="F27" s="44">
        <v>0.98299999999999998</v>
      </c>
      <c r="G27" s="44">
        <v>0.97799999999999998</v>
      </c>
      <c r="H27" s="44">
        <v>0.97399999999999998</v>
      </c>
      <c r="I27" s="44">
        <v>0.96899999999999997</v>
      </c>
      <c r="J27" s="44">
        <v>0.96499999999999997</v>
      </c>
      <c r="K27" s="44">
        <v>0.96099999999999997</v>
      </c>
      <c r="L27" s="44">
        <v>0.95599999999999996</v>
      </c>
      <c r="M27" s="44">
        <v>0.95199999999999996</v>
      </c>
    </row>
    <row r="28" spans="1:13" x14ac:dyDescent="0.25">
      <c r="A28" s="43">
        <v>1</v>
      </c>
      <c r="B28" s="44">
        <v>0.94799999999999995</v>
      </c>
      <c r="C28" s="44">
        <v>0.94399999999999995</v>
      </c>
      <c r="D28" s="44">
        <v>0.93899999999999995</v>
      </c>
      <c r="E28" s="44">
        <v>0.93500000000000005</v>
      </c>
      <c r="F28" s="44">
        <v>0.93100000000000005</v>
      </c>
      <c r="G28" s="44">
        <v>0.92700000000000005</v>
      </c>
      <c r="H28" s="44">
        <v>0.92300000000000004</v>
      </c>
      <c r="I28" s="44">
        <v>0.91900000000000004</v>
      </c>
      <c r="J28" s="44">
        <v>0.91500000000000004</v>
      </c>
      <c r="K28" s="44">
        <v>0.91100000000000003</v>
      </c>
      <c r="L28" s="44">
        <v>0.90700000000000003</v>
      </c>
      <c r="M28" s="44">
        <v>0.90300000000000002</v>
      </c>
    </row>
    <row r="29" spans="1:13" x14ac:dyDescent="0.25">
      <c r="A29" s="43">
        <v>2</v>
      </c>
      <c r="B29" s="44">
        <v>0.89900000000000002</v>
      </c>
      <c r="C29" s="44">
        <v>0.89600000000000002</v>
      </c>
      <c r="D29" s="44">
        <v>0.89200000000000002</v>
      </c>
      <c r="E29" s="44">
        <v>0.88800000000000001</v>
      </c>
      <c r="F29" s="44">
        <v>0.88500000000000001</v>
      </c>
      <c r="G29" s="44">
        <v>0.88100000000000001</v>
      </c>
      <c r="H29" s="44">
        <v>0.877</v>
      </c>
      <c r="I29" s="44">
        <v>0.874</v>
      </c>
      <c r="J29" s="44">
        <v>0.87</v>
      </c>
      <c r="K29" s="44">
        <v>0.86599999999999999</v>
      </c>
      <c r="L29" s="44">
        <v>0.86299999999999999</v>
      </c>
      <c r="M29" s="44">
        <v>0.85899999999999999</v>
      </c>
    </row>
    <row r="30" spans="1:13" x14ac:dyDescent="0.25">
      <c r="A30" s="43">
        <v>3</v>
      </c>
      <c r="B30" s="44">
        <v>0.85499999999999998</v>
      </c>
      <c r="C30" s="44">
        <v>0.85199999999999998</v>
      </c>
      <c r="D30" s="44">
        <v>0.84899999999999998</v>
      </c>
      <c r="E30" s="44">
        <v>0.84499999999999997</v>
      </c>
      <c r="F30" s="44">
        <v>0.84199999999999997</v>
      </c>
      <c r="G30" s="44">
        <v>0.83899999999999997</v>
      </c>
      <c r="H30" s="44">
        <v>0.83499999999999996</v>
      </c>
      <c r="I30" s="44">
        <v>0.83199999999999996</v>
      </c>
      <c r="J30" s="44">
        <v>0.82799999999999996</v>
      </c>
      <c r="K30" s="44">
        <v>0.82499999999999996</v>
      </c>
      <c r="L30" s="44">
        <v>0.82199999999999995</v>
      </c>
      <c r="M30" s="44">
        <v>0.81799999999999995</v>
      </c>
    </row>
    <row r="31" spans="1:13" x14ac:dyDescent="0.25">
      <c r="A31" s="43">
        <v>4</v>
      </c>
      <c r="B31" s="44">
        <v>0.81499999999999995</v>
      </c>
      <c r="C31" s="44">
        <v>0.81200000000000006</v>
      </c>
      <c r="D31" s="44">
        <v>0.80900000000000005</v>
      </c>
      <c r="E31" s="44">
        <v>0.80600000000000005</v>
      </c>
      <c r="F31" s="44">
        <v>0.80200000000000005</v>
      </c>
      <c r="G31" s="44">
        <v>0.79900000000000004</v>
      </c>
      <c r="H31" s="44">
        <v>0.79600000000000004</v>
      </c>
      <c r="I31" s="44">
        <v>0.79300000000000004</v>
      </c>
      <c r="J31" s="44">
        <v>0.79</v>
      </c>
      <c r="K31" s="44">
        <v>0.78700000000000003</v>
      </c>
      <c r="L31" s="44">
        <v>0.78400000000000003</v>
      </c>
      <c r="M31" s="44">
        <v>0.78100000000000003</v>
      </c>
    </row>
    <row r="32" spans="1:13" x14ac:dyDescent="0.25">
      <c r="A32" s="43">
        <v>5</v>
      </c>
      <c r="B32" s="44">
        <v>0.77700000000000002</v>
      </c>
      <c r="C32" s="44">
        <v>0.77500000000000002</v>
      </c>
      <c r="D32" s="44">
        <v>0.77200000000000002</v>
      </c>
      <c r="E32" s="44">
        <v>0.76900000000000002</v>
      </c>
      <c r="F32" s="44">
        <v>0.76600000000000001</v>
      </c>
      <c r="G32" s="44">
        <v>0.76300000000000001</v>
      </c>
      <c r="H32" s="44">
        <v>0.76</v>
      </c>
      <c r="I32" s="44">
        <v>0.75700000000000001</v>
      </c>
      <c r="J32" s="44">
        <v>0.754</v>
      </c>
      <c r="K32" s="44">
        <v>0.752</v>
      </c>
      <c r="L32" s="44">
        <v>0.749</v>
      </c>
      <c r="M32" s="44">
        <v>0.746</v>
      </c>
    </row>
    <row r="33" spans="1:13" x14ac:dyDescent="0.25">
      <c r="A33" s="43">
        <v>6</v>
      </c>
      <c r="B33" s="44">
        <v>0.74299999999999999</v>
      </c>
      <c r="C33" s="44">
        <v>0.74</v>
      </c>
      <c r="D33" s="44">
        <v>0.73799999999999999</v>
      </c>
      <c r="E33" s="44">
        <v>0.73499999999999999</v>
      </c>
      <c r="F33" s="44">
        <v>0.73199999999999998</v>
      </c>
      <c r="G33" s="44">
        <v>0.73</v>
      </c>
      <c r="H33" s="44">
        <v>0.72699999999999998</v>
      </c>
      <c r="I33" s="44">
        <v>0.72399999999999998</v>
      </c>
      <c r="J33" s="44">
        <v>0.72099999999999997</v>
      </c>
      <c r="K33" s="44">
        <v>0.71899999999999997</v>
      </c>
      <c r="L33" s="44">
        <v>0.71599999999999997</v>
      </c>
      <c r="M33" s="44">
        <v>0.71299999999999997</v>
      </c>
    </row>
    <row r="34" spans="1:13" x14ac:dyDescent="0.25">
      <c r="A34" s="43">
        <v>7</v>
      </c>
      <c r="B34" s="44">
        <v>0.71099999999999997</v>
      </c>
      <c r="C34" s="44">
        <v>0.70799999999999996</v>
      </c>
      <c r="D34" s="44">
        <v>0.70599999999999996</v>
      </c>
      <c r="E34" s="44">
        <v>0.70299999999999996</v>
      </c>
      <c r="F34" s="44">
        <v>0.70099999999999996</v>
      </c>
      <c r="G34" s="44">
        <v>0.69799999999999995</v>
      </c>
      <c r="H34" s="44">
        <v>0.69599999999999995</v>
      </c>
      <c r="I34" s="44">
        <v>0.69299999999999995</v>
      </c>
      <c r="J34" s="44">
        <v>0.69099999999999995</v>
      </c>
      <c r="K34" s="44">
        <v>0.68799999999999994</v>
      </c>
      <c r="L34" s="44">
        <v>0.68600000000000005</v>
      </c>
      <c r="M34" s="44">
        <v>0.68300000000000005</v>
      </c>
    </row>
    <row r="35" spans="1:13" x14ac:dyDescent="0.25">
      <c r="A35" s="43">
        <v>8</v>
      </c>
      <c r="B35" s="44">
        <v>0.68100000000000005</v>
      </c>
      <c r="C35" s="44">
        <v>0.67900000000000005</v>
      </c>
      <c r="D35" s="44">
        <v>0.67600000000000005</v>
      </c>
      <c r="E35" s="44">
        <v>0.67400000000000004</v>
      </c>
      <c r="F35" s="44">
        <v>0.67200000000000004</v>
      </c>
      <c r="G35" s="44">
        <v>0.66900000000000004</v>
      </c>
      <c r="H35" s="44">
        <v>0.66700000000000004</v>
      </c>
      <c r="I35" s="44">
        <v>0.66500000000000004</v>
      </c>
      <c r="J35" s="44">
        <v>0.66200000000000003</v>
      </c>
      <c r="K35" s="44">
        <v>0.66</v>
      </c>
      <c r="L35" s="44">
        <v>0.65800000000000003</v>
      </c>
      <c r="M35" s="44">
        <v>0.65500000000000003</v>
      </c>
    </row>
    <row r="36" spans="1:13" x14ac:dyDescent="0.25">
      <c r="A36" s="43">
        <v>9</v>
      </c>
      <c r="B36" s="44">
        <v>0.65300000000000002</v>
      </c>
      <c r="C36" s="44">
        <v>0.65100000000000002</v>
      </c>
      <c r="D36" s="44">
        <v>0.64900000000000002</v>
      </c>
      <c r="E36" s="44">
        <v>0.64700000000000002</v>
      </c>
      <c r="F36" s="44">
        <v>0.64400000000000002</v>
      </c>
      <c r="G36" s="44">
        <v>0.64200000000000002</v>
      </c>
      <c r="H36" s="44">
        <v>0.64</v>
      </c>
      <c r="I36" s="44">
        <v>0.63800000000000001</v>
      </c>
      <c r="J36" s="44">
        <v>0.63600000000000001</v>
      </c>
      <c r="K36" s="44">
        <v>0.63400000000000001</v>
      </c>
      <c r="L36" s="44">
        <v>0.63100000000000001</v>
      </c>
      <c r="M36" s="44">
        <v>0.629</v>
      </c>
    </row>
    <row r="37" spans="1:13" x14ac:dyDescent="0.25">
      <c r="A37" s="43">
        <v>10</v>
      </c>
      <c r="B37" s="44">
        <v>0.627</v>
      </c>
      <c r="C37" s="44">
        <v>0.625</v>
      </c>
      <c r="D37" s="44">
        <v>0.623</v>
      </c>
      <c r="E37" s="44">
        <v>0.621</v>
      </c>
      <c r="F37" s="44">
        <v>0.61899999999999999</v>
      </c>
      <c r="G37" s="44">
        <v>0.61699999999999999</v>
      </c>
      <c r="H37" s="44">
        <v>0.61499999999999999</v>
      </c>
      <c r="I37" s="44">
        <v>0.61299999999999999</v>
      </c>
      <c r="J37" s="44">
        <v>0.61099999999999999</v>
      </c>
      <c r="K37" s="44">
        <v>0.60899999999999999</v>
      </c>
      <c r="L37" s="44">
        <v>0.60699999999999998</v>
      </c>
      <c r="M37" s="44">
        <v>0.60499999999999998</v>
      </c>
    </row>
    <row r="38" spans="1:13" x14ac:dyDescent="0.25">
      <c r="A38" s="43">
        <v>11</v>
      </c>
      <c r="B38" s="44">
        <v>0.60299999999999998</v>
      </c>
      <c r="C38" s="44">
        <v>0.60099999999999998</v>
      </c>
      <c r="D38" s="44">
        <v>0.59899999999999998</v>
      </c>
      <c r="E38" s="44">
        <v>0.59699999999999998</v>
      </c>
      <c r="F38" s="44">
        <v>0.59499999999999997</v>
      </c>
      <c r="G38" s="44">
        <v>0.59299999999999997</v>
      </c>
      <c r="H38" s="44">
        <v>0.59099999999999997</v>
      </c>
      <c r="I38" s="44">
        <v>0.59</v>
      </c>
      <c r="J38" s="44">
        <v>0.58799999999999997</v>
      </c>
      <c r="K38" s="44">
        <v>0.58599999999999997</v>
      </c>
      <c r="L38" s="44">
        <v>0.58399999999999996</v>
      </c>
      <c r="M38" s="44">
        <v>0.58199999999999996</v>
      </c>
    </row>
    <row r="39" spans="1:13" x14ac:dyDescent="0.25">
      <c r="A39" s="43">
        <v>12</v>
      </c>
      <c r="B39" s="44">
        <v>0.57999999999999996</v>
      </c>
      <c r="C39" s="44">
        <v>0.57799999999999996</v>
      </c>
      <c r="D39" s="44">
        <v>0.57699999999999996</v>
      </c>
      <c r="E39" s="44">
        <v>0.57499999999999996</v>
      </c>
      <c r="F39" s="44">
        <v>0.57299999999999995</v>
      </c>
      <c r="G39" s="44">
        <v>0.57099999999999995</v>
      </c>
      <c r="H39" s="44">
        <v>0.56899999999999995</v>
      </c>
      <c r="I39" s="44">
        <v>0.56799999999999995</v>
      </c>
      <c r="J39" s="44">
        <v>0.56599999999999995</v>
      </c>
      <c r="K39" s="44">
        <v>0.56399999999999995</v>
      </c>
      <c r="L39" s="44">
        <v>0.56200000000000006</v>
      </c>
      <c r="M39" s="44">
        <v>0.56100000000000005</v>
      </c>
    </row>
    <row r="40" spans="1:13" x14ac:dyDescent="0.25">
      <c r="A40" s="43">
        <v>13</v>
      </c>
      <c r="B40" s="44">
        <v>0.55900000000000005</v>
      </c>
      <c r="C40" s="44"/>
      <c r="D40" s="44"/>
      <c r="E40" s="44"/>
      <c r="F40" s="44"/>
      <c r="G40" s="44"/>
      <c r="H40" s="44"/>
      <c r="I40" s="44"/>
      <c r="J40" s="44"/>
      <c r="K40" s="44"/>
      <c r="L40" s="44"/>
      <c r="M40" s="44"/>
    </row>
  </sheetData>
  <sheetProtection algorithmName="SHA-512" hashValue="afWcqME3pA59KI5grpdsEIPnhvGZd9S0DLKjPetMmppTUMHMzme0sdygAJTNOdP6xQywcJkYDjxgiY04ColYLQ==" saltValue="qnXdabuEkSTi8M47MmsQNg==" spinCount="100000" sheet="1" objects="1" scenarios="1"/>
  <conditionalFormatting sqref="A6:A21">
    <cfRule type="expression" dxfId="521" priority="1" stopIfTrue="1">
      <formula>MOD(ROW(),2)=0</formula>
    </cfRule>
    <cfRule type="expression" dxfId="520" priority="2" stopIfTrue="1">
      <formula>MOD(ROW(),2)&lt;&gt;0</formula>
    </cfRule>
  </conditionalFormatting>
  <conditionalFormatting sqref="B6:M21">
    <cfRule type="expression" dxfId="519" priority="3" stopIfTrue="1">
      <formula>MOD(ROW(),2)=0</formula>
    </cfRule>
    <cfRule type="expression" dxfId="518" priority="4" stopIfTrue="1">
      <formula>MOD(ROW(),2)&lt;&gt;0</formula>
    </cfRule>
  </conditionalFormatting>
  <conditionalFormatting sqref="A26:A40">
    <cfRule type="expression" dxfId="517" priority="5" stopIfTrue="1">
      <formula>MOD(ROW(),2)=0</formula>
    </cfRule>
    <cfRule type="expression" dxfId="516" priority="6" stopIfTrue="1">
      <formula>MOD(ROW(),2)&lt;&gt;0</formula>
    </cfRule>
  </conditionalFormatting>
  <conditionalFormatting sqref="B26:M40">
    <cfRule type="expression" dxfId="515" priority="7" stopIfTrue="1">
      <formula>MOD(ROW(),2)=0</formula>
    </cfRule>
    <cfRule type="expression" dxfId="514" priority="8" stopIfTrue="1">
      <formula>MOD(ROW(),2)&lt;&gt;0</formula>
    </cfRule>
  </conditionalFormatting>
  <pageMargins left="0.7" right="0.7" top="0.75" bottom="0.75" header="0.3" footer="0.3"/>
  <tableParts count="1">
    <tablePart r:id="rId1"/>
  </tableParts>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F9262-6627-4CA8-967A-E8FFEEC753FB}">
  <sheetPr codeName="Sheet55"/>
  <dimension ref="A1:M37"/>
  <sheetViews>
    <sheetView showGridLines="0" workbookViewId="0">
      <selection activeCell="A6" sqref="A6"/>
    </sheetView>
  </sheetViews>
  <sheetFormatPr defaultRowHeight="12.5" x14ac:dyDescent="0.25"/>
  <cols>
    <col min="1" max="1" width="31.54296875" customWidth="1"/>
    <col min="2" max="13"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LRF - x-421</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153</v>
      </c>
      <c r="C8" s="49"/>
      <c r="D8" s="49"/>
      <c r="E8" s="49"/>
      <c r="F8" s="49"/>
      <c r="G8" s="49"/>
      <c r="H8" s="49"/>
      <c r="I8" s="49"/>
      <c r="J8" s="49"/>
      <c r="K8" s="49"/>
      <c r="L8" s="49"/>
      <c r="M8" s="49"/>
    </row>
    <row r="9" spans="1:13" x14ac:dyDescent="0.25">
      <c r="A9" s="40" t="s">
        <v>141</v>
      </c>
      <c r="B9" s="49" t="s">
        <v>314</v>
      </c>
      <c r="C9" s="49"/>
      <c r="D9" s="49"/>
      <c r="E9" s="49"/>
      <c r="F9" s="49"/>
      <c r="G9" s="49"/>
      <c r="H9" s="49"/>
      <c r="I9" s="49"/>
      <c r="J9" s="49"/>
      <c r="K9" s="49"/>
      <c r="L9" s="49"/>
      <c r="M9" s="49"/>
    </row>
    <row r="10" spans="1:13" x14ac:dyDescent="0.25">
      <c r="A10" s="40" t="s">
        <v>6</v>
      </c>
      <c r="B10" s="49" t="s">
        <v>330</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331</v>
      </c>
      <c r="C12" s="49"/>
      <c r="D12" s="49"/>
      <c r="E12" s="49"/>
      <c r="F12" s="49"/>
      <c r="G12" s="49"/>
      <c r="H12" s="49"/>
      <c r="I12" s="49"/>
      <c r="J12" s="49"/>
      <c r="K12" s="49"/>
      <c r="L12" s="49"/>
      <c r="M12" s="49"/>
    </row>
    <row r="13" spans="1:13" x14ac:dyDescent="0.25">
      <c r="A13" s="40" t="s">
        <v>494</v>
      </c>
      <c r="B13" s="49">
        <v>0</v>
      </c>
      <c r="C13" s="49"/>
      <c r="D13" s="49"/>
      <c r="E13" s="49"/>
      <c r="F13" s="49"/>
      <c r="G13" s="49"/>
      <c r="H13" s="49"/>
      <c r="I13" s="49"/>
      <c r="J13" s="49"/>
      <c r="K13" s="49"/>
      <c r="L13" s="49"/>
      <c r="M13" s="49"/>
    </row>
    <row r="14" spans="1:13" x14ac:dyDescent="0.25">
      <c r="A14" s="40" t="s">
        <v>145</v>
      </c>
      <c r="B14" s="49">
        <v>421</v>
      </c>
      <c r="C14" s="49"/>
      <c r="D14" s="49"/>
      <c r="E14" s="49"/>
      <c r="F14" s="49"/>
      <c r="G14" s="49"/>
      <c r="H14" s="49"/>
      <c r="I14" s="49"/>
      <c r="J14" s="49"/>
      <c r="K14" s="49"/>
      <c r="L14" s="49"/>
      <c r="M14" s="49"/>
    </row>
    <row r="15" spans="1:13" x14ac:dyDescent="0.25">
      <c r="A15" s="40" t="s">
        <v>495</v>
      </c>
      <c r="B15" s="49" t="s">
        <v>332</v>
      </c>
      <c r="C15" s="49"/>
      <c r="D15" s="49"/>
      <c r="E15" s="49"/>
      <c r="F15" s="49"/>
      <c r="G15" s="49"/>
      <c r="H15" s="49"/>
      <c r="I15" s="49"/>
      <c r="J15" s="49"/>
      <c r="K15" s="49"/>
      <c r="L15" s="49"/>
      <c r="M15" s="49"/>
    </row>
    <row r="16" spans="1:13" x14ac:dyDescent="0.25">
      <c r="A16" s="40" t="s">
        <v>147</v>
      </c>
      <c r="B16" s="49" t="s">
        <v>317</v>
      </c>
      <c r="C16" s="49"/>
      <c r="D16" s="49"/>
      <c r="E16" s="49"/>
      <c r="F16" s="49"/>
      <c r="G16" s="49"/>
      <c r="H16" s="49"/>
      <c r="I16" s="49"/>
      <c r="J16" s="49"/>
      <c r="K16" s="49"/>
      <c r="L16" s="49"/>
      <c r="M16" s="49"/>
    </row>
    <row r="17" spans="1:13" x14ac:dyDescent="0.25">
      <c r="A17" s="41" t="s">
        <v>496</v>
      </c>
      <c r="B17" s="49"/>
      <c r="C17" s="49"/>
      <c r="D17" s="49"/>
      <c r="E17" s="49"/>
      <c r="F17" s="49"/>
      <c r="G17" s="49"/>
      <c r="H17" s="49"/>
      <c r="I17" s="49"/>
      <c r="J17" s="49"/>
      <c r="K17" s="49"/>
      <c r="L17" s="49"/>
      <c r="M17" s="49"/>
    </row>
    <row r="18" spans="1:13" x14ac:dyDescent="0.25">
      <c r="A18" s="40" t="s">
        <v>149</v>
      </c>
      <c r="B18" s="50">
        <v>45107</v>
      </c>
      <c r="C18" s="50"/>
      <c r="D18" s="50"/>
      <c r="E18" s="50"/>
      <c r="F18" s="50"/>
      <c r="G18" s="50"/>
      <c r="H18" s="50"/>
      <c r="I18" s="50"/>
      <c r="J18" s="50"/>
      <c r="K18" s="50"/>
      <c r="L18" s="50"/>
      <c r="M18" s="50"/>
    </row>
    <row r="19" spans="1:13" x14ac:dyDescent="0.25">
      <c r="A19" s="40" t="s">
        <v>150</v>
      </c>
      <c r="B19" s="50">
        <v>45107</v>
      </c>
      <c r="C19" s="50"/>
      <c r="D19" s="50"/>
      <c r="E19" s="50"/>
      <c r="F19" s="50"/>
      <c r="G19" s="50"/>
      <c r="H19" s="50"/>
      <c r="I19" s="50"/>
      <c r="J19" s="50"/>
      <c r="K19" s="50"/>
      <c r="L19" s="50"/>
      <c r="M19" s="50"/>
    </row>
    <row r="20" spans="1:13" x14ac:dyDescent="0.25">
      <c r="A20" s="40" t="s">
        <v>151</v>
      </c>
      <c r="B20" s="49" t="s">
        <v>160</v>
      </c>
      <c r="C20" s="49"/>
      <c r="D20" s="49"/>
      <c r="E20" s="49"/>
      <c r="F20" s="49"/>
      <c r="G20" s="49"/>
      <c r="H20" s="49"/>
      <c r="I20" s="49"/>
      <c r="J20" s="49"/>
      <c r="K20" s="49"/>
      <c r="L20" s="49"/>
      <c r="M20" s="49"/>
    </row>
    <row r="21" spans="1:13" x14ac:dyDescent="0.25">
      <c r="A21" s="40" t="s">
        <v>497</v>
      </c>
      <c r="B21" s="49" t="s">
        <v>68</v>
      </c>
      <c r="C21" s="49"/>
      <c r="D21" s="49"/>
      <c r="E21" s="49"/>
      <c r="F21" s="49"/>
      <c r="G21" s="49"/>
      <c r="H21" s="49"/>
      <c r="I21" s="49"/>
      <c r="J21" s="49"/>
      <c r="K21" s="49"/>
      <c r="L21" s="49"/>
      <c r="M21" s="49"/>
    </row>
    <row r="23" spans="1:13" x14ac:dyDescent="0.25">
      <c r="A23" s="23" t="str">
        <f>HYPERLINK("#'Factor List'!A1", "Back to Factor List")</f>
        <v>Back to Factor List</v>
      </c>
      <c r="B23" s="23" t="str">
        <f>HYPERLINK("#'Assumptions'!A1", "Assumptions")</f>
        <v>Assumptions</v>
      </c>
    </row>
    <row r="26" spans="1:13" s="59" customFormat="1" ht="13" x14ac:dyDescent="0.25">
      <c r="A26" s="58" t="s">
        <v>549</v>
      </c>
      <c r="B26" s="58">
        <v>0</v>
      </c>
      <c r="C26" s="58">
        <v>1</v>
      </c>
      <c r="D26" s="58">
        <v>2</v>
      </c>
      <c r="E26" s="58">
        <v>3</v>
      </c>
      <c r="F26" s="58">
        <v>4</v>
      </c>
      <c r="G26" s="58">
        <v>5</v>
      </c>
      <c r="H26" s="58">
        <v>6</v>
      </c>
      <c r="I26" s="58">
        <v>7</v>
      </c>
      <c r="J26" s="58">
        <v>8</v>
      </c>
      <c r="K26" s="58">
        <v>9</v>
      </c>
      <c r="L26" s="58">
        <v>10</v>
      </c>
      <c r="M26" s="58">
        <v>11</v>
      </c>
    </row>
    <row r="27" spans="1:13" x14ac:dyDescent="0.25">
      <c r="A27" s="43">
        <v>0</v>
      </c>
      <c r="B27" s="44">
        <v>1</v>
      </c>
      <c r="C27" s="44">
        <v>1.0029999999999999</v>
      </c>
      <c r="D27" s="44">
        <v>1.0069999999999999</v>
      </c>
      <c r="E27" s="44">
        <v>1.01</v>
      </c>
      <c r="F27" s="44">
        <v>1.014</v>
      </c>
      <c r="G27" s="44">
        <v>1.0169999999999999</v>
      </c>
      <c r="H27" s="44">
        <v>1.02</v>
      </c>
      <c r="I27" s="44">
        <v>1.024</v>
      </c>
      <c r="J27" s="44">
        <v>1.0269999999999999</v>
      </c>
      <c r="K27" s="44">
        <v>1.0309999999999999</v>
      </c>
      <c r="L27" s="44">
        <v>1.034</v>
      </c>
      <c r="M27" s="44">
        <v>1.0369999999999999</v>
      </c>
    </row>
    <row r="28" spans="1:13" x14ac:dyDescent="0.25">
      <c r="A28" s="43">
        <v>1</v>
      </c>
      <c r="B28" s="44">
        <v>1.0409999999999999</v>
      </c>
      <c r="C28" s="44">
        <v>1.044</v>
      </c>
      <c r="D28" s="44">
        <v>1.048</v>
      </c>
      <c r="E28" s="44">
        <v>1.052</v>
      </c>
      <c r="F28" s="44">
        <v>1.056</v>
      </c>
      <c r="G28" s="44">
        <v>1.0589999999999999</v>
      </c>
      <c r="H28" s="44">
        <v>1.0629999999999999</v>
      </c>
      <c r="I28" s="44">
        <v>1.0669999999999999</v>
      </c>
      <c r="J28" s="44">
        <v>1.07</v>
      </c>
      <c r="K28" s="44">
        <v>1.0740000000000001</v>
      </c>
      <c r="L28" s="44">
        <v>1.0780000000000001</v>
      </c>
      <c r="M28" s="44">
        <v>1.081</v>
      </c>
    </row>
    <row r="29" spans="1:13" x14ac:dyDescent="0.25">
      <c r="A29" s="43">
        <v>2</v>
      </c>
      <c r="B29" s="44">
        <v>1.085</v>
      </c>
      <c r="C29" s="44">
        <v>1.089</v>
      </c>
      <c r="D29" s="44">
        <v>1.093</v>
      </c>
      <c r="E29" s="44">
        <v>1.097</v>
      </c>
      <c r="F29" s="44">
        <v>1.101</v>
      </c>
      <c r="G29" s="44">
        <v>1.1060000000000001</v>
      </c>
      <c r="H29" s="44">
        <v>1.1100000000000001</v>
      </c>
      <c r="I29" s="44">
        <v>1.1140000000000001</v>
      </c>
      <c r="J29" s="44">
        <v>1.1180000000000001</v>
      </c>
      <c r="K29" s="44">
        <v>1.1220000000000001</v>
      </c>
      <c r="L29" s="44">
        <v>1.1259999999999999</v>
      </c>
      <c r="M29" s="44">
        <v>1.1299999999999999</v>
      </c>
    </row>
    <row r="30" spans="1:13" x14ac:dyDescent="0.25">
      <c r="A30" s="43">
        <v>3</v>
      </c>
      <c r="B30" s="44">
        <v>1.1339999999999999</v>
      </c>
      <c r="C30" s="44">
        <v>1.139</v>
      </c>
      <c r="D30" s="44">
        <v>1.143</v>
      </c>
      <c r="E30" s="44">
        <v>1.1479999999999999</v>
      </c>
      <c r="F30" s="44">
        <v>1.1519999999999999</v>
      </c>
      <c r="G30" s="44">
        <v>1.1559999999999999</v>
      </c>
      <c r="H30" s="44">
        <v>1.161</v>
      </c>
      <c r="I30" s="44">
        <v>1.165</v>
      </c>
      <c r="J30" s="44">
        <v>1.17</v>
      </c>
      <c r="K30" s="44">
        <v>1.1739999999999999</v>
      </c>
      <c r="L30" s="44">
        <v>1.179</v>
      </c>
      <c r="M30" s="44">
        <v>1.1830000000000001</v>
      </c>
    </row>
    <row r="31" spans="1:13" x14ac:dyDescent="0.25">
      <c r="A31" s="43">
        <v>4</v>
      </c>
      <c r="B31" s="44">
        <v>1.1879999999999999</v>
      </c>
      <c r="C31" s="44">
        <v>1.1930000000000001</v>
      </c>
      <c r="D31" s="44">
        <v>1.198</v>
      </c>
      <c r="E31" s="44">
        <v>1.2030000000000001</v>
      </c>
      <c r="F31" s="44">
        <v>1.208</v>
      </c>
      <c r="G31" s="44">
        <v>1.2130000000000001</v>
      </c>
      <c r="H31" s="44">
        <v>1.2170000000000001</v>
      </c>
      <c r="I31" s="44">
        <v>1.222</v>
      </c>
      <c r="J31" s="44">
        <v>1.2270000000000001</v>
      </c>
      <c r="K31" s="44">
        <v>1.232</v>
      </c>
      <c r="L31" s="44">
        <v>1.2370000000000001</v>
      </c>
      <c r="M31" s="44">
        <v>1.242</v>
      </c>
    </row>
    <row r="32" spans="1:13" x14ac:dyDescent="0.25">
      <c r="A32" s="43">
        <v>5</v>
      </c>
      <c r="B32" s="44">
        <v>1.2470000000000001</v>
      </c>
      <c r="C32" s="44">
        <v>1.2529999999999999</v>
      </c>
      <c r="D32" s="44">
        <v>1.258</v>
      </c>
      <c r="E32" s="44">
        <v>1.2629999999999999</v>
      </c>
      <c r="F32" s="44">
        <v>1.2689999999999999</v>
      </c>
      <c r="G32" s="44">
        <v>1.274</v>
      </c>
      <c r="H32" s="44">
        <v>1.28</v>
      </c>
      <c r="I32" s="44">
        <v>1.2849999999999999</v>
      </c>
      <c r="J32" s="44">
        <v>1.2909999999999999</v>
      </c>
      <c r="K32" s="44">
        <v>1.296</v>
      </c>
      <c r="L32" s="44">
        <v>1.302</v>
      </c>
      <c r="M32" s="44">
        <v>1.3069999999999999</v>
      </c>
    </row>
    <row r="33" spans="1:13" x14ac:dyDescent="0.25">
      <c r="A33" s="43">
        <v>6</v>
      </c>
      <c r="B33" s="44">
        <v>1.3129999999999999</v>
      </c>
      <c r="C33" s="44">
        <v>1.3180000000000001</v>
      </c>
      <c r="D33" s="44">
        <v>1.3240000000000001</v>
      </c>
      <c r="E33" s="44">
        <v>1.33</v>
      </c>
      <c r="F33" s="44">
        <v>1.3360000000000001</v>
      </c>
      <c r="G33" s="44">
        <v>1.3420000000000001</v>
      </c>
      <c r="H33" s="44">
        <v>1.3480000000000001</v>
      </c>
      <c r="I33" s="44">
        <v>1.3540000000000001</v>
      </c>
      <c r="J33" s="44">
        <v>1.36</v>
      </c>
      <c r="K33" s="44">
        <v>1.3660000000000001</v>
      </c>
      <c r="L33" s="44">
        <v>1.3720000000000001</v>
      </c>
      <c r="M33" s="44">
        <v>1.3779999999999999</v>
      </c>
    </row>
    <row r="34" spans="1:13" x14ac:dyDescent="0.25">
      <c r="A34" s="43">
        <v>7</v>
      </c>
      <c r="B34" s="44">
        <v>1.3839999999999999</v>
      </c>
      <c r="C34" s="44">
        <v>1.391</v>
      </c>
      <c r="D34" s="44">
        <v>1.397</v>
      </c>
      <c r="E34" s="44">
        <v>1.4039999999999999</v>
      </c>
      <c r="F34" s="44">
        <v>1.411</v>
      </c>
      <c r="G34" s="44">
        <v>1.417</v>
      </c>
      <c r="H34" s="44">
        <v>1.4239999999999999</v>
      </c>
      <c r="I34" s="44">
        <v>1.43</v>
      </c>
      <c r="J34" s="44">
        <v>1.4370000000000001</v>
      </c>
      <c r="K34" s="44">
        <v>1.444</v>
      </c>
      <c r="L34" s="44">
        <v>1.45</v>
      </c>
      <c r="M34" s="44">
        <v>1.4570000000000001</v>
      </c>
    </row>
    <row r="35" spans="1:13" x14ac:dyDescent="0.25">
      <c r="A35" s="43">
        <v>8</v>
      </c>
      <c r="B35" s="44">
        <v>1.4630000000000001</v>
      </c>
      <c r="C35" s="44">
        <v>1.4710000000000001</v>
      </c>
      <c r="D35" s="44">
        <v>1.478</v>
      </c>
      <c r="E35" s="44">
        <v>1.4850000000000001</v>
      </c>
      <c r="F35" s="44">
        <v>1.492</v>
      </c>
      <c r="G35" s="44">
        <v>1.5</v>
      </c>
      <c r="H35" s="44">
        <v>1.5069999999999999</v>
      </c>
      <c r="I35" s="44">
        <v>1.514</v>
      </c>
      <c r="J35" s="44">
        <v>1.5209999999999999</v>
      </c>
      <c r="K35" s="44">
        <v>1.5289999999999999</v>
      </c>
      <c r="L35" s="44">
        <v>1.536</v>
      </c>
      <c r="M35" s="44">
        <v>1.5429999999999999</v>
      </c>
    </row>
    <row r="36" spans="1:13" x14ac:dyDescent="0.25">
      <c r="A36" s="43">
        <v>9</v>
      </c>
      <c r="B36" s="44">
        <v>1.55</v>
      </c>
      <c r="C36" s="44">
        <v>1.5580000000000001</v>
      </c>
      <c r="D36" s="44">
        <v>1.5660000000000001</v>
      </c>
      <c r="E36" s="44">
        <v>1.5740000000000001</v>
      </c>
      <c r="F36" s="44">
        <v>1.5820000000000001</v>
      </c>
      <c r="G36" s="44">
        <v>1.59</v>
      </c>
      <c r="H36" s="44">
        <v>1.5980000000000001</v>
      </c>
      <c r="I36" s="44">
        <v>1.6060000000000001</v>
      </c>
      <c r="J36" s="44">
        <v>1.6140000000000001</v>
      </c>
      <c r="K36" s="44">
        <v>1.6220000000000001</v>
      </c>
      <c r="L36" s="44">
        <v>1.63</v>
      </c>
      <c r="M36" s="44">
        <v>1.6379999999999999</v>
      </c>
    </row>
    <row r="37" spans="1:13" x14ac:dyDescent="0.25">
      <c r="A37" s="43">
        <v>10</v>
      </c>
      <c r="B37" s="44">
        <v>1.6459999999999999</v>
      </c>
      <c r="C37" s="44"/>
      <c r="D37" s="44"/>
      <c r="E37" s="44"/>
      <c r="F37" s="44"/>
      <c r="G37" s="44"/>
      <c r="H37" s="44"/>
      <c r="I37" s="44"/>
      <c r="J37" s="44"/>
      <c r="K37" s="44"/>
      <c r="L37" s="44"/>
      <c r="M37" s="44"/>
    </row>
  </sheetData>
  <sheetProtection algorithmName="SHA-512" hashValue="MlEue78itQxhV7xQ1VQTkYq8fOxTEJEkltzfyzqH+XWgulvZmeQ+s+iBr8Ahn5RAaQoB5jiDd9ld7sSWiyDtwA==" saltValue="0x51DlDILh51WLZrmN8xiQ==" spinCount="100000" sheet="1" objects="1" scenarios="1"/>
  <conditionalFormatting sqref="A6:A21">
    <cfRule type="expression" dxfId="511" priority="1" stopIfTrue="1">
      <formula>MOD(ROW(),2)=0</formula>
    </cfRule>
    <cfRule type="expression" dxfId="510" priority="2" stopIfTrue="1">
      <formula>MOD(ROW(),2)&lt;&gt;0</formula>
    </cfRule>
  </conditionalFormatting>
  <conditionalFormatting sqref="B6:M21">
    <cfRule type="expression" dxfId="509" priority="3" stopIfTrue="1">
      <formula>MOD(ROW(),2)=0</formula>
    </cfRule>
    <cfRule type="expression" dxfId="508" priority="4" stopIfTrue="1">
      <formula>MOD(ROW(),2)&lt;&gt;0</formula>
    </cfRule>
  </conditionalFormatting>
  <conditionalFormatting sqref="A26:A37">
    <cfRule type="expression" dxfId="507" priority="5" stopIfTrue="1">
      <formula>MOD(ROW(),2)=0</formula>
    </cfRule>
    <cfRule type="expression" dxfId="506" priority="6" stopIfTrue="1">
      <formula>MOD(ROW(),2)&lt;&gt;0</formula>
    </cfRule>
  </conditionalFormatting>
  <conditionalFormatting sqref="B26:M37">
    <cfRule type="expression" dxfId="505" priority="7" stopIfTrue="1">
      <formula>MOD(ROW(),2)=0</formula>
    </cfRule>
    <cfRule type="expression" dxfId="504" priority="8" stopIfTrue="1">
      <formula>MOD(ROW(),2)&lt;&gt;0</formula>
    </cfRule>
  </conditionalFormatting>
  <pageMargins left="0.7" right="0.7" top="0.75" bottom="0.75" header="0.3" footer="0.3"/>
  <tableParts count="1">
    <tablePart r:id="rId1"/>
  </tableParts>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C28F8-5F85-4AC4-A74E-498F6F5EA863}">
  <sheetPr codeName="Sheet56"/>
  <dimension ref="A1:M37"/>
  <sheetViews>
    <sheetView showGridLines="0" workbookViewId="0">
      <selection activeCell="A6" sqref="A6"/>
    </sheetView>
  </sheetViews>
  <sheetFormatPr defaultRowHeight="12.5" x14ac:dyDescent="0.25"/>
  <cols>
    <col min="1" max="1" width="31.54296875" customWidth="1"/>
    <col min="2" max="13"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LRF - x-422</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153</v>
      </c>
      <c r="C8" s="49"/>
      <c r="D8" s="49"/>
      <c r="E8" s="49"/>
      <c r="F8" s="49"/>
      <c r="G8" s="49"/>
      <c r="H8" s="49"/>
      <c r="I8" s="49"/>
      <c r="J8" s="49"/>
      <c r="K8" s="49"/>
      <c r="L8" s="49"/>
      <c r="M8" s="49"/>
    </row>
    <row r="9" spans="1:13" x14ac:dyDescent="0.25">
      <c r="A9" s="40" t="s">
        <v>141</v>
      </c>
      <c r="B9" s="49" t="s">
        <v>314</v>
      </c>
      <c r="C9" s="49"/>
      <c r="D9" s="49"/>
      <c r="E9" s="49"/>
      <c r="F9" s="49"/>
      <c r="G9" s="49"/>
      <c r="H9" s="49"/>
      <c r="I9" s="49"/>
      <c r="J9" s="49"/>
      <c r="K9" s="49"/>
      <c r="L9" s="49"/>
      <c r="M9" s="49"/>
    </row>
    <row r="10" spans="1:13" x14ac:dyDescent="0.25">
      <c r="A10" s="40" t="s">
        <v>6</v>
      </c>
      <c r="B10" s="49" t="s">
        <v>333</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331</v>
      </c>
      <c r="C12" s="49"/>
      <c r="D12" s="49"/>
      <c r="E12" s="49"/>
      <c r="F12" s="49"/>
      <c r="G12" s="49"/>
      <c r="H12" s="49"/>
      <c r="I12" s="49"/>
      <c r="J12" s="49"/>
      <c r="K12" s="49"/>
      <c r="L12" s="49"/>
      <c r="M12" s="49"/>
    </row>
    <row r="13" spans="1:13" x14ac:dyDescent="0.25">
      <c r="A13" s="40" t="s">
        <v>494</v>
      </c>
      <c r="B13" s="49">
        <v>0</v>
      </c>
      <c r="C13" s="49"/>
      <c r="D13" s="49"/>
      <c r="E13" s="49"/>
      <c r="F13" s="49"/>
      <c r="G13" s="49"/>
      <c r="H13" s="49"/>
      <c r="I13" s="49"/>
      <c r="J13" s="49"/>
      <c r="K13" s="49"/>
      <c r="L13" s="49"/>
      <c r="M13" s="49"/>
    </row>
    <row r="14" spans="1:13" x14ac:dyDescent="0.25">
      <c r="A14" s="40" t="s">
        <v>145</v>
      </c>
      <c r="B14" s="49">
        <v>422</v>
      </c>
      <c r="C14" s="49"/>
      <c r="D14" s="49"/>
      <c r="E14" s="49"/>
      <c r="F14" s="49"/>
      <c r="G14" s="49"/>
      <c r="H14" s="49"/>
      <c r="I14" s="49"/>
      <c r="J14" s="49"/>
      <c r="K14" s="49"/>
      <c r="L14" s="49"/>
      <c r="M14" s="49"/>
    </row>
    <row r="15" spans="1:13" x14ac:dyDescent="0.25">
      <c r="A15" s="40" t="s">
        <v>495</v>
      </c>
      <c r="B15" s="49" t="s">
        <v>334</v>
      </c>
      <c r="C15" s="49"/>
      <c r="D15" s="49"/>
      <c r="E15" s="49"/>
      <c r="F15" s="49"/>
      <c r="G15" s="49"/>
      <c r="H15" s="49"/>
      <c r="I15" s="49"/>
      <c r="J15" s="49"/>
      <c r="K15" s="49"/>
      <c r="L15" s="49"/>
      <c r="M15" s="49"/>
    </row>
    <row r="16" spans="1:13" x14ac:dyDescent="0.25">
      <c r="A16" s="40" t="s">
        <v>147</v>
      </c>
      <c r="B16" s="49" t="s">
        <v>320</v>
      </c>
      <c r="C16" s="49"/>
      <c r="D16" s="49"/>
      <c r="E16" s="49"/>
      <c r="F16" s="49"/>
      <c r="G16" s="49"/>
      <c r="H16" s="49"/>
      <c r="I16" s="49"/>
      <c r="J16" s="49"/>
      <c r="K16" s="49"/>
      <c r="L16" s="49"/>
      <c r="M16" s="49"/>
    </row>
    <row r="17" spans="1:13" x14ac:dyDescent="0.25">
      <c r="A17" s="41" t="s">
        <v>496</v>
      </c>
      <c r="B17" s="49"/>
      <c r="C17" s="49"/>
      <c r="D17" s="49"/>
      <c r="E17" s="49"/>
      <c r="F17" s="49"/>
      <c r="G17" s="49"/>
      <c r="H17" s="49"/>
      <c r="I17" s="49"/>
      <c r="J17" s="49"/>
      <c r="K17" s="49"/>
      <c r="L17" s="49"/>
      <c r="M17" s="49"/>
    </row>
    <row r="18" spans="1:13" x14ac:dyDescent="0.25">
      <c r="A18" s="40" t="s">
        <v>149</v>
      </c>
      <c r="B18" s="50">
        <v>45107</v>
      </c>
      <c r="C18" s="50"/>
      <c r="D18" s="50"/>
      <c r="E18" s="50"/>
      <c r="F18" s="50"/>
      <c r="G18" s="50"/>
      <c r="H18" s="50"/>
      <c r="I18" s="50"/>
      <c r="J18" s="50"/>
      <c r="K18" s="50"/>
      <c r="L18" s="50"/>
      <c r="M18" s="50"/>
    </row>
    <row r="19" spans="1:13" x14ac:dyDescent="0.25">
      <c r="A19" s="40" t="s">
        <v>150</v>
      </c>
      <c r="B19" s="50">
        <v>45107</v>
      </c>
      <c r="C19" s="50"/>
      <c r="D19" s="50"/>
      <c r="E19" s="50"/>
      <c r="F19" s="50"/>
      <c r="G19" s="50"/>
      <c r="H19" s="50"/>
      <c r="I19" s="50"/>
      <c r="J19" s="50"/>
      <c r="K19" s="50"/>
      <c r="L19" s="50"/>
      <c r="M19" s="50"/>
    </row>
    <row r="20" spans="1:13" x14ac:dyDescent="0.25">
      <c r="A20" s="40" t="s">
        <v>151</v>
      </c>
      <c r="B20" s="49" t="s">
        <v>160</v>
      </c>
      <c r="C20" s="49"/>
      <c r="D20" s="49"/>
      <c r="E20" s="49"/>
      <c r="F20" s="49"/>
      <c r="G20" s="49"/>
      <c r="H20" s="49"/>
      <c r="I20" s="49"/>
      <c r="J20" s="49"/>
      <c r="K20" s="49"/>
      <c r="L20" s="49"/>
      <c r="M20" s="49"/>
    </row>
    <row r="21" spans="1:13" x14ac:dyDescent="0.25">
      <c r="A21" s="40" t="s">
        <v>497</v>
      </c>
      <c r="B21" s="49" t="s">
        <v>68</v>
      </c>
      <c r="C21" s="49"/>
      <c r="D21" s="49"/>
      <c r="E21" s="49"/>
      <c r="F21" s="49"/>
      <c r="G21" s="49"/>
      <c r="H21" s="49"/>
      <c r="I21" s="49"/>
      <c r="J21" s="49"/>
      <c r="K21" s="49"/>
      <c r="L21" s="49"/>
      <c r="M21" s="49"/>
    </row>
    <row r="23" spans="1:13" x14ac:dyDescent="0.25">
      <c r="A23" s="23" t="str">
        <f>HYPERLINK("#'Factor List'!A1", "Back to Factor List")</f>
        <v>Back to Factor List</v>
      </c>
      <c r="B23" s="23" t="str">
        <f>HYPERLINK("#'Assumptions'!A1", "Assumptions")</f>
        <v>Assumptions</v>
      </c>
    </row>
    <row r="26" spans="1:13" s="59" customFormat="1" ht="13" x14ac:dyDescent="0.25">
      <c r="A26" s="58" t="s">
        <v>549</v>
      </c>
      <c r="B26" s="58">
        <v>0</v>
      </c>
      <c r="C26" s="58">
        <v>1</v>
      </c>
      <c r="D26" s="58">
        <v>2</v>
      </c>
      <c r="E26" s="58">
        <v>3</v>
      </c>
      <c r="F26" s="58">
        <v>4</v>
      </c>
      <c r="G26" s="58">
        <v>5</v>
      </c>
      <c r="H26" s="58">
        <v>6</v>
      </c>
      <c r="I26" s="58">
        <v>7</v>
      </c>
      <c r="J26" s="58">
        <v>8</v>
      </c>
      <c r="K26" s="58">
        <v>9</v>
      </c>
      <c r="L26" s="58">
        <v>10</v>
      </c>
      <c r="M26" s="58">
        <v>11</v>
      </c>
    </row>
    <row r="27" spans="1:13" x14ac:dyDescent="0.25">
      <c r="A27" s="43">
        <v>0</v>
      </c>
      <c r="B27" s="44">
        <v>1</v>
      </c>
      <c r="C27" s="44">
        <v>1.0049999999999999</v>
      </c>
      <c r="D27" s="44">
        <v>1.0089999999999999</v>
      </c>
      <c r="E27" s="44">
        <v>1.014</v>
      </c>
      <c r="F27" s="44">
        <v>1.0189999999999999</v>
      </c>
      <c r="G27" s="44">
        <v>1.0229999999999999</v>
      </c>
      <c r="H27" s="44">
        <v>1.028</v>
      </c>
      <c r="I27" s="44">
        <v>1.0329999999999999</v>
      </c>
      <c r="J27" s="44">
        <v>1.0369999999999999</v>
      </c>
      <c r="K27" s="44">
        <v>1.042</v>
      </c>
      <c r="L27" s="44">
        <v>1.0469999999999999</v>
      </c>
      <c r="M27" s="44">
        <v>1.0509999999999999</v>
      </c>
    </row>
    <row r="28" spans="1:13" x14ac:dyDescent="0.25">
      <c r="A28" s="43">
        <v>1</v>
      </c>
      <c r="B28" s="44">
        <v>1.056</v>
      </c>
      <c r="C28" s="44">
        <v>1.0609999999999999</v>
      </c>
      <c r="D28" s="44">
        <v>1.0660000000000001</v>
      </c>
      <c r="E28" s="44">
        <v>1.071</v>
      </c>
      <c r="F28" s="44">
        <v>1.0760000000000001</v>
      </c>
      <c r="G28" s="44">
        <v>1.0820000000000001</v>
      </c>
      <c r="H28" s="44">
        <v>1.087</v>
      </c>
      <c r="I28" s="44">
        <v>1.0920000000000001</v>
      </c>
      <c r="J28" s="44">
        <v>1.097</v>
      </c>
      <c r="K28" s="44">
        <v>1.1020000000000001</v>
      </c>
      <c r="L28" s="44">
        <v>1.107</v>
      </c>
      <c r="M28" s="44">
        <v>1.1120000000000001</v>
      </c>
    </row>
    <row r="29" spans="1:13" x14ac:dyDescent="0.25">
      <c r="A29" s="43">
        <v>2</v>
      </c>
      <c r="B29" s="44">
        <v>1.117</v>
      </c>
      <c r="C29" s="44">
        <v>1.123</v>
      </c>
      <c r="D29" s="44">
        <v>1.129</v>
      </c>
      <c r="E29" s="44">
        <v>1.1339999999999999</v>
      </c>
      <c r="F29" s="44">
        <v>1.1399999999999999</v>
      </c>
      <c r="G29" s="44">
        <v>1.145</v>
      </c>
      <c r="H29" s="44">
        <v>1.151</v>
      </c>
      <c r="I29" s="44">
        <v>1.157</v>
      </c>
      <c r="J29" s="44">
        <v>1.1619999999999999</v>
      </c>
      <c r="K29" s="44">
        <v>1.1679999999999999</v>
      </c>
      <c r="L29" s="44">
        <v>1.1739999999999999</v>
      </c>
      <c r="M29" s="44">
        <v>1.179</v>
      </c>
    </row>
    <row r="30" spans="1:13" x14ac:dyDescent="0.25">
      <c r="A30" s="43">
        <v>3</v>
      </c>
      <c r="B30" s="44">
        <v>1.1850000000000001</v>
      </c>
      <c r="C30" s="44">
        <v>1.1910000000000001</v>
      </c>
      <c r="D30" s="44">
        <v>1.1970000000000001</v>
      </c>
      <c r="E30" s="44">
        <v>1.2030000000000001</v>
      </c>
      <c r="F30" s="44">
        <v>1.21</v>
      </c>
      <c r="G30" s="44">
        <v>1.216</v>
      </c>
      <c r="H30" s="44">
        <v>1.222</v>
      </c>
      <c r="I30" s="44">
        <v>1.228</v>
      </c>
      <c r="J30" s="44">
        <v>1.234</v>
      </c>
      <c r="K30" s="44">
        <v>1.2410000000000001</v>
      </c>
      <c r="L30" s="44">
        <v>1.2470000000000001</v>
      </c>
      <c r="M30" s="44">
        <v>1.2529999999999999</v>
      </c>
    </row>
    <row r="31" spans="1:13" x14ac:dyDescent="0.25">
      <c r="A31" s="43">
        <v>4</v>
      </c>
      <c r="B31" s="44">
        <v>1.2589999999999999</v>
      </c>
      <c r="C31" s="44">
        <v>1.266</v>
      </c>
      <c r="D31" s="44">
        <v>1.2729999999999999</v>
      </c>
      <c r="E31" s="44">
        <v>1.28</v>
      </c>
      <c r="F31" s="44">
        <v>1.2869999999999999</v>
      </c>
      <c r="G31" s="44">
        <v>1.294</v>
      </c>
      <c r="H31" s="44">
        <v>1.3</v>
      </c>
      <c r="I31" s="44">
        <v>1.3069999999999999</v>
      </c>
      <c r="J31" s="44">
        <v>1.3140000000000001</v>
      </c>
      <c r="K31" s="44">
        <v>1.321</v>
      </c>
      <c r="L31" s="44">
        <v>1.3280000000000001</v>
      </c>
      <c r="M31" s="44">
        <v>1.335</v>
      </c>
    </row>
    <row r="32" spans="1:13" x14ac:dyDescent="0.25">
      <c r="A32" s="43">
        <v>5</v>
      </c>
      <c r="B32" s="44">
        <v>1.3420000000000001</v>
      </c>
      <c r="C32" s="44">
        <v>1.349</v>
      </c>
      <c r="D32" s="44">
        <v>1.357</v>
      </c>
      <c r="E32" s="44">
        <v>1.3640000000000001</v>
      </c>
      <c r="F32" s="44">
        <v>1.3720000000000001</v>
      </c>
      <c r="G32" s="44">
        <v>1.38</v>
      </c>
      <c r="H32" s="44">
        <v>1.387</v>
      </c>
      <c r="I32" s="44">
        <v>1.395</v>
      </c>
      <c r="J32" s="44">
        <v>1.4019999999999999</v>
      </c>
      <c r="K32" s="44">
        <v>1.41</v>
      </c>
      <c r="L32" s="44">
        <v>1.417</v>
      </c>
      <c r="M32" s="44">
        <v>1.425</v>
      </c>
    </row>
    <row r="33" spans="1:13" x14ac:dyDescent="0.25">
      <c r="A33" s="43">
        <v>6</v>
      </c>
      <c r="B33" s="44">
        <v>1.4330000000000001</v>
      </c>
      <c r="C33" s="44">
        <v>1.4410000000000001</v>
      </c>
      <c r="D33" s="44">
        <v>1.4490000000000001</v>
      </c>
      <c r="E33" s="44">
        <v>1.458</v>
      </c>
      <c r="F33" s="44">
        <v>1.466</v>
      </c>
      <c r="G33" s="44">
        <v>1.4750000000000001</v>
      </c>
      <c r="H33" s="44">
        <v>1.4830000000000001</v>
      </c>
      <c r="I33" s="44">
        <v>1.4910000000000001</v>
      </c>
      <c r="J33" s="44">
        <v>1.5</v>
      </c>
      <c r="K33" s="44">
        <v>1.508</v>
      </c>
      <c r="L33" s="44">
        <v>1.516</v>
      </c>
      <c r="M33" s="44">
        <v>1.5249999999999999</v>
      </c>
    </row>
    <row r="34" spans="1:13" x14ac:dyDescent="0.25">
      <c r="A34" s="43">
        <v>7</v>
      </c>
      <c r="B34" s="44">
        <v>1.5329999999999999</v>
      </c>
      <c r="C34" s="44">
        <v>1.5429999999999999</v>
      </c>
      <c r="D34" s="44">
        <v>1.552</v>
      </c>
      <c r="E34" s="44">
        <v>1.5609999999999999</v>
      </c>
      <c r="F34" s="44">
        <v>1.57</v>
      </c>
      <c r="G34" s="44">
        <v>1.58</v>
      </c>
      <c r="H34" s="44">
        <v>1.589</v>
      </c>
      <c r="I34" s="44">
        <v>1.5980000000000001</v>
      </c>
      <c r="J34" s="44">
        <v>1.6080000000000001</v>
      </c>
      <c r="K34" s="44">
        <v>1.617</v>
      </c>
      <c r="L34" s="44">
        <v>1.6259999999999999</v>
      </c>
      <c r="M34" s="44">
        <v>1.635</v>
      </c>
    </row>
    <row r="35" spans="1:13" x14ac:dyDescent="0.25">
      <c r="A35" s="43">
        <v>8</v>
      </c>
      <c r="B35" s="44">
        <v>1.645</v>
      </c>
      <c r="C35" s="44">
        <v>1.655</v>
      </c>
      <c r="D35" s="44">
        <v>1.665</v>
      </c>
      <c r="E35" s="44">
        <v>1.675</v>
      </c>
      <c r="F35" s="44">
        <v>1.6859999999999999</v>
      </c>
      <c r="G35" s="44">
        <v>1.696</v>
      </c>
      <c r="H35" s="44">
        <v>1.706</v>
      </c>
      <c r="I35" s="44">
        <v>1.7170000000000001</v>
      </c>
      <c r="J35" s="44">
        <v>1.7270000000000001</v>
      </c>
      <c r="K35" s="44">
        <v>1.7370000000000001</v>
      </c>
      <c r="L35" s="44">
        <v>1.748</v>
      </c>
      <c r="M35" s="44">
        <v>1.758</v>
      </c>
    </row>
    <row r="36" spans="1:13" x14ac:dyDescent="0.25">
      <c r="A36" s="43">
        <v>9</v>
      </c>
      <c r="B36" s="44">
        <v>1.768</v>
      </c>
      <c r="C36" s="44">
        <v>1.78</v>
      </c>
      <c r="D36" s="44">
        <v>1.7909999999999999</v>
      </c>
      <c r="E36" s="44">
        <v>1.802</v>
      </c>
      <c r="F36" s="44">
        <v>1.8140000000000001</v>
      </c>
      <c r="G36" s="44">
        <v>1.825</v>
      </c>
      <c r="H36" s="44">
        <v>1.837</v>
      </c>
      <c r="I36" s="44">
        <v>1.8480000000000001</v>
      </c>
      <c r="J36" s="44">
        <v>1.86</v>
      </c>
      <c r="K36" s="44">
        <v>1.871</v>
      </c>
      <c r="L36" s="44">
        <v>1.8819999999999999</v>
      </c>
      <c r="M36" s="44">
        <v>1.8939999999999999</v>
      </c>
    </row>
    <row r="37" spans="1:13" x14ac:dyDescent="0.25">
      <c r="A37" s="43">
        <v>10</v>
      </c>
      <c r="B37" s="44">
        <v>1.905</v>
      </c>
      <c r="C37" s="44"/>
      <c r="D37" s="44"/>
      <c r="E37" s="44"/>
      <c r="F37" s="44"/>
      <c r="G37" s="44"/>
      <c r="H37" s="44"/>
      <c r="I37" s="44"/>
      <c r="J37" s="44"/>
      <c r="K37" s="44"/>
      <c r="L37" s="44"/>
      <c r="M37" s="44"/>
    </row>
  </sheetData>
  <sheetProtection algorithmName="SHA-512" hashValue="ak4+LlGL29y6c1JaSAgl5nG3SmTq+kYc1cJV6brI9zJYja0vWA28jRbhuGc3v0+/OFaj527+c6Sd7EG2lGDtDg==" saltValue="4kkp6ZW7spXAkz+rBrcGpw==" spinCount="100000" sheet="1" objects="1" scenarios="1"/>
  <conditionalFormatting sqref="A6:A21">
    <cfRule type="expression" dxfId="501" priority="1" stopIfTrue="1">
      <formula>MOD(ROW(),2)=0</formula>
    </cfRule>
    <cfRule type="expression" dxfId="500" priority="2" stopIfTrue="1">
      <formula>MOD(ROW(),2)&lt;&gt;0</formula>
    </cfRule>
  </conditionalFormatting>
  <conditionalFormatting sqref="B6:M21">
    <cfRule type="expression" dxfId="499" priority="3" stopIfTrue="1">
      <formula>MOD(ROW(),2)=0</formula>
    </cfRule>
    <cfRule type="expression" dxfId="498" priority="4" stopIfTrue="1">
      <formula>MOD(ROW(),2)&lt;&gt;0</formula>
    </cfRule>
  </conditionalFormatting>
  <conditionalFormatting sqref="A26:A37">
    <cfRule type="expression" dxfId="497" priority="5" stopIfTrue="1">
      <formula>MOD(ROW(),2)=0</formula>
    </cfRule>
    <cfRule type="expression" dxfId="496" priority="6" stopIfTrue="1">
      <formula>MOD(ROW(),2)&lt;&gt;0</formula>
    </cfRule>
  </conditionalFormatting>
  <conditionalFormatting sqref="B26:M37">
    <cfRule type="expression" dxfId="495" priority="7" stopIfTrue="1">
      <formula>MOD(ROW(),2)=0</formula>
    </cfRule>
    <cfRule type="expression" dxfId="494" priority="8" stopIfTrue="1">
      <formula>MOD(ROW(),2)&lt;&gt;0</formula>
    </cfRule>
  </conditionalFormatting>
  <pageMargins left="0.7" right="0.7" top="0.75" bottom="0.75" header="0.3" footer="0.3"/>
  <tableParts count="1">
    <tablePart r:id="rId1"/>
  </tableParts>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6C0FAC-DA4F-44B3-B577-0B769A0523DC}">
  <sheetPr codeName="Sheet57"/>
  <dimension ref="A1:B27"/>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NHS_EW - Consolidated Factor Spreadsheet</v>
      </c>
    </row>
    <row r="3" spans="1:2" s="1" customFormat="1" ht="15.5" x14ac:dyDescent="0.35">
      <c r="A3" s="30" t="s">
        <v>2</v>
      </c>
      <c r="B3" s="3" t="str">
        <f>TABLE_FACTOR_TYPE_1 &amp; " - x-" &amp; TABLE_SERIES_NUMBER_1</f>
        <v>ERF - x-423</v>
      </c>
    </row>
    <row r="6" spans="1:2" x14ac:dyDescent="0.25">
      <c r="A6" s="40" t="s">
        <v>491</v>
      </c>
      <c r="B6" s="49" t="s">
        <v>492</v>
      </c>
    </row>
    <row r="7" spans="1:2" x14ac:dyDescent="0.25">
      <c r="A7" s="40" t="s">
        <v>493</v>
      </c>
      <c r="B7" s="49" t="s">
        <v>31</v>
      </c>
    </row>
    <row r="8" spans="1:2" x14ac:dyDescent="0.25">
      <c r="A8" s="40" t="s">
        <v>140</v>
      </c>
      <c r="B8" s="49" t="s">
        <v>173</v>
      </c>
    </row>
    <row r="9" spans="1:2" x14ac:dyDescent="0.25">
      <c r="A9" s="40" t="s">
        <v>141</v>
      </c>
      <c r="B9" s="49" t="s">
        <v>251</v>
      </c>
    </row>
    <row r="10" spans="1:2" ht="75" x14ac:dyDescent="0.25">
      <c r="A10" s="40" t="s">
        <v>6</v>
      </c>
      <c r="B10" s="49" t="s">
        <v>335</v>
      </c>
    </row>
    <row r="11" spans="1:2" x14ac:dyDescent="0.25">
      <c r="A11" s="40" t="s">
        <v>142</v>
      </c>
      <c r="B11" s="49" t="s">
        <v>205</v>
      </c>
    </row>
    <row r="12" spans="1:2" x14ac:dyDescent="0.25">
      <c r="A12" s="40" t="s">
        <v>143</v>
      </c>
      <c r="B12" s="49" t="s">
        <v>253</v>
      </c>
    </row>
    <row r="13" spans="1:2" x14ac:dyDescent="0.25">
      <c r="A13" s="40" t="s">
        <v>494</v>
      </c>
      <c r="B13" s="49">
        <v>1</v>
      </c>
    </row>
    <row r="14" spans="1:2" x14ac:dyDescent="0.25">
      <c r="A14" s="40" t="s">
        <v>145</v>
      </c>
      <c r="B14" s="49">
        <v>423</v>
      </c>
    </row>
    <row r="15" spans="1:2" x14ac:dyDescent="0.25">
      <c r="A15" s="40" t="s">
        <v>495</v>
      </c>
      <c r="B15" s="49" t="s">
        <v>336</v>
      </c>
    </row>
    <row r="16" spans="1:2" x14ac:dyDescent="0.25">
      <c r="A16" s="40" t="s">
        <v>147</v>
      </c>
      <c r="B16" s="49" t="s">
        <v>337</v>
      </c>
    </row>
    <row r="17" spans="1:2" x14ac:dyDescent="0.25">
      <c r="A17" s="41" t="s">
        <v>496</v>
      </c>
      <c r="B17" s="49"/>
    </row>
    <row r="18" spans="1:2" x14ac:dyDescent="0.25">
      <c r="A18" s="40" t="s">
        <v>149</v>
      </c>
      <c r="B18" s="50">
        <v>45107</v>
      </c>
    </row>
    <row r="19" spans="1:2" x14ac:dyDescent="0.25">
      <c r="A19" s="40" t="s">
        <v>150</v>
      </c>
      <c r="B19" s="50">
        <v>45107</v>
      </c>
    </row>
    <row r="20" spans="1:2" x14ac:dyDescent="0.25">
      <c r="A20" s="40" t="s">
        <v>151</v>
      </c>
      <c r="B20" s="49" t="s">
        <v>160</v>
      </c>
    </row>
    <row r="21" spans="1:2" x14ac:dyDescent="0.25">
      <c r="A21" s="40" t="s">
        <v>497</v>
      </c>
      <c r="B21" s="49" t="s">
        <v>68</v>
      </c>
    </row>
    <row r="23" spans="1:2" x14ac:dyDescent="0.25">
      <c r="A23" s="23" t="str">
        <f>HYPERLINK("#'Factor List'!A1", "Back to Factor List")</f>
        <v>Back to Factor List</v>
      </c>
      <c r="B23" s="23" t="str">
        <f>HYPERLINK("#'Assumptions'!A1", "Assumptions")</f>
        <v>Assumptions</v>
      </c>
    </row>
    <row r="26" spans="1:2" s="59" customFormat="1" ht="13" x14ac:dyDescent="0.25">
      <c r="A26" s="58" t="s">
        <v>544</v>
      </c>
      <c r="B26" s="60" t="s">
        <v>545</v>
      </c>
    </row>
    <row r="27" spans="1:2" x14ac:dyDescent="0.25">
      <c r="A27" s="42" t="s">
        <v>337</v>
      </c>
      <c r="B27" s="46">
        <v>2.1999999999999999E-2</v>
      </c>
    </row>
  </sheetData>
  <sheetProtection algorithmName="SHA-512" hashValue="5MUb/UuyuEm2BzIniL58bBBFvSGuZwDT9NySGro5HoHKVE+SNk+i9hK9cMfu+mOMQlUD1GMGfA77PFv7/gCxoQ==" saltValue="dvAxc4ZHxaMP8fE65TlH6Q==" spinCount="100000" sheet="1" objects="1" scenarios="1"/>
  <conditionalFormatting sqref="A6:A21">
    <cfRule type="expression" dxfId="491" priority="1" stopIfTrue="1">
      <formula>MOD(ROW(),2)=0</formula>
    </cfRule>
    <cfRule type="expression" dxfId="490" priority="2" stopIfTrue="1">
      <formula>MOD(ROW(),2)&lt;&gt;0</formula>
    </cfRule>
  </conditionalFormatting>
  <conditionalFormatting sqref="B6:B21">
    <cfRule type="expression" dxfId="489" priority="3" stopIfTrue="1">
      <formula>MOD(ROW(),2)=0</formula>
    </cfRule>
    <cfRule type="expression" dxfId="488" priority="4" stopIfTrue="1">
      <formula>MOD(ROW(),2)&lt;&gt;0</formula>
    </cfRule>
  </conditionalFormatting>
  <conditionalFormatting sqref="A26:A27">
    <cfRule type="expression" dxfId="487" priority="5" stopIfTrue="1">
      <formula>MOD(ROW(),2)=0</formula>
    </cfRule>
    <cfRule type="expression" dxfId="486" priority="6" stopIfTrue="1">
      <formula>MOD(ROW(),2)&lt;&gt;0</formula>
    </cfRule>
  </conditionalFormatting>
  <conditionalFormatting sqref="B26:B27">
    <cfRule type="expression" dxfId="485" priority="7" stopIfTrue="1">
      <formula>MOD(ROW(),2)=0</formula>
    </cfRule>
    <cfRule type="expression" dxfId="484" priority="8" stopIfTrue="1">
      <formula>MOD(ROW(),2)&lt;&gt;0</formula>
    </cfRule>
  </conditionalFormatting>
  <pageMargins left="0.7" right="0.7" top="0.75" bottom="0.75" header="0.3" footer="0.3"/>
  <tableParts count="1">
    <tablePart r:id="rId1"/>
  </tableParts>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BE9566-4A1D-4BF8-87EE-F27DA5EFE8D2}">
  <sheetPr codeName="Sheet58"/>
  <dimension ref="A1:E107"/>
  <sheetViews>
    <sheetView showGridLines="0" workbookViewId="0">
      <selection activeCell="A6" sqref="A6"/>
    </sheetView>
  </sheetViews>
  <sheetFormatPr defaultRowHeight="12.5" x14ac:dyDescent="0.25"/>
  <cols>
    <col min="1" max="1" width="31.54296875" customWidth="1"/>
    <col min="2" max="5" width="22.54296875" customWidth="1"/>
  </cols>
  <sheetData>
    <row r="1" spans="1:5" s="1" customFormat="1" ht="20" x14ac:dyDescent="0.4">
      <c r="A1" s="2" t="s">
        <v>0</v>
      </c>
    </row>
    <row r="2" spans="1:5" s="1" customFormat="1" ht="15.5" x14ac:dyDescent="0.35">
      <c r="A2" s="30" t="s">
        <v>1</v>
      </c>
      <c r="B2" s="3" t="str">
        <f>wb_title</f>
        <v>NHS_EW - Consolidated Factor Spreadsheet</v>
      </c>
    </row>
    <row r="3" spans="1:5" s="1" customFormat="1" ht="15.5" x14ac:dyDescent="0.35">
      <c r="A3" s="30" t="s">
        <v>2</v>
      </c>
      <c r="B3" s="3" t="str">
        <f>TABLE_FACTOR_TYPE_1 &amp; " - x-" &amp; TABLE_SERIES_NUMBER_1</f>
        <v>Triv Comm - x-501</v>
      </c>
    </row>
    <row r="6" spans="1:5" x14ac:dyDescent="0.25">
      <c r="A6" s="40" t="s">
        <v>491</v>
      </c>
      <c r="B6" s="49" t="s">
        <v>492</v>
      </c>
      <c r="C6" s="49"/>
      <c r="D6" s="49"/>
      <c r="E6" s="49"/>
    </row>
    <row r="7" spans="1:5" x14ac:dyDescent="0.25">
      <c r="A7" s="40" t="s">
        <v>493</v>
      </c>
      <c r="B7" s="49" t="s">
        <v>31</v>
      </c>
      <c r="C7" s="49"/>
      <c r="D7" s="49"/>
      <c r="E7" s="49"/>
    </row>
    <row r="8" spans="1:5" x14ac:dyDescent="0.25">
      <c r="A8" s="40" t="s">
        <v>140</v>
      </c>
      <c r="B8" s="49" t="s">
        <v>173</v>
      </c>
      <c r="C8" s="49"/>
      <c r="D8" s="49"/>
      <c r="E8" s="49"/>
    </row>
    <row r="9" spans="1:5" x14ac:dyDescent="0.25">
      <c r="A9" s="40" t="s">
        <v>141</v>
      </c>
      <c r="B9" s="49" t="s">
        <v>338</v>
      </c>
      <c r="C9" s="49"/>
      <c r="D9" s="49"/>
      <c r="E9" s="49"/>
    </row>
    <row r="10" spans="1:5" x14ac:dyDescent="0.25">
      <c r="A10" s="40" t="s">
        <v>6</v>
      </c>
      <c r="B10" s="49" t="s">
        <v>339</v>
      </c>
      <c r="C10" s="49"/>
      <c r="D10" s="49"/>
      <c r="E10" s="49"/>
    </row>
    <row r="11" spans="1:5" x14ac:dyDescent="0.25">
      <c r="A11" s="40" t="s">
        <v>142</v>
      </c>
      <c r="B11" s="49" t="s">
        <v>205</v>
      </c>
      <c r="C11" s="49"/>
      <c r="D11" s="49"/>
      <c r="E11" s="49"/>
    </row>
    <row r="12" spans="1:5" x14ac:dyDescent="0.25">
      <c r="A12" s="40" t="s">
        <v>143</v>
      </c>
      <c r="B12" s="49" t="s">
        <v>263</v>
      </c>
      <c r="C12" s="49"/>
      <c r="D12" s="49"/>
      <c r="E12" s="49"/>
    </row>
    <row r="13" spans="1:5" x14ac:dyDescent="0.25">
      <c r="A13" s="40" t="s">
        <v>494</v>
      </c>
      <c r="B13" s="49">
        <v>1</v>
      </c>
      <c r="C13" s="49"/>
      <c r="D13" s="49"/>
      <c r="E13" s="49"/>
    </row>
    <row r="14" spans="1:5" x14ac:dyDescent="0.25">
      <c r="A14" s="40" t="s">
        <v>145</v>
      </c>
      <c r="B14" s="49">
        <v>501</v>
      </c>
      <c r="C14" s="49"/>
      <c r="D14" s="49"/>
      <c r="E14" s="49"/>
    </row>
    <row r="15" spans="1:5" x14ac:dyDescent="0.25">
      <c r="A15" s="40" t="s">
        <v>495</v>
      </c>
      <c r="B15" s="49" t="s">
        <v>340</v>
      </c>
      <c r="C15" s="49"/>
      <c r="D15" s="49"/>
      <c r="E15" s="49"/>
    </row>
    <row r="16" spans="1:5" x14ac:dyDescent="0.25">
      <c r="A16" s="40" t="s">
        <v>147</v>
      </c>
      <c r="B16" s="49" t="s">
        <v>341</v>
      </c>
      <c r="C16" s="49"/>
      <c r="D16" s="49"/>
      <c r="E16" s="49"/>
    </row>
    <row r="17" spans="1:5" x14ac:dyDescent="0.25">
      <c r="A17" s="41" t="s">
        <v>496</v>
      </c>
      <c r="B17" s="49"/>
      <c r="C17" s="49"/>
      <c r="D17" s="49"/>
      <c r="E17" s="49"/>
    </row>
    <row r="18" spans="1:5" x14ac:dyDescent="0.25">
      <c r="A18" s="40" t="s">
        <v>149</v>
      </c>
      <c r="B18" s="50">
        <v>45135</v>
      </c>
      <c r="C18" s="50"/>
      <c r="D18" s="50"/>
      <c r="E18" s="50"/>
    </row>
    <row r="19" spans="1:5" x14ac:dyDescent="0.25">
      <c r="A19" s="40" t="s">
        <v>150</v>
      </c>
      <c r="B19" s="50">
        <v>45135</v>
      </c>
      <c r="C19" s="50"/>
      <c r="D19" s="50"/>
      <c r="E19" s="50"/>
    </row>
    <row r="20" spans="1:5" x14ac:dyDescent="0.25">
      <c r="A20" s="40" t="s">
        <v>151</v>
      </c>
      <c r="B20" s="49" t="s">
        <v>160</v>
      </c>
      <c r="C20" s="49"/>
      <c r="D20" s="49"/>
      <c r="E20" s="49"/>
    </row>
    <row r="21" spans="1:5" x14ac:dyDescent="0.25">
      <c r="A21" s="40" t="s">
        <v>497</v>
      </c>
      <c r="B21" s="49" t="s">
        <v>68</v>
      </c>
      <c r="C21" s="49"/>
      <c r="D21" s="49"/>
      <c r="E21" s="49"/>
    </row>
    <row r="23" spans="1:5" x14ac:dyDescent="0.25">
      <c r="A23" s="23" t="str">
        <f>HYPERLINK("#'Factor List'!A1", "Back to Factor List")</f>
        <v>Back to Factor List</v>
      </c>
      <c r="B23" s="23" t="str">
        <f>HYPERLINK("#'Assumptions'!A1", "Assumptions")</f>
        <v>Assumptions</v>
      </c>
    </row>
    <row r="26" spans="1:5" s="59" customFormat="1" ht="52" x14ac:dyDescent="0.25">
      <c r="A26" s="58" t="s">
        <v>263</v>
      </c>
      <c r="B26" s="58" t="s">
        <v>550</v>
      </c>
      <c r="C26" s="58" t="s">
        <v>551</v>
      </c>
      <c r="D26" s="58" t="s">
        <v>552</v>
      </c>
      <c r="E26" s="58" t="s">
        <v>553</v>
      </c>
    </row>
    <row r="27" spans="1:5" x14ac:dyDescent="0.25">
      <c r="A27" s="43">
        <v>20</v>
      </c>
      <c r="B27" s="44">
        <v>40.86</v>
      </c>
      <c r="C27" s="44">
        <v>1.1100000000000001</v>
      </c>
      <c r="D27" s="44">
        <v>41.414999999999999</v>
      </c>
      <c r="E27" s="44">
        <v>40.591999999999999</v>
      </c>
    </row>
    <row r="28" spans="1:5" x14ac:dyDescent="0.25">
      <c r="A28" s="43">
        <v>21</v>
      </c>
      <c r="B28" s="44">
        <v>40.526000000000003</v>
      </c>
      <c r="C28" s="44">
        <v>1.127</v>
      </c>
      <c r="D28" s="44">
        <v>41.09</v>
      </c>
      <c r="E28" s="44">
        <v>40.253</v>
      </c>
    </row>
    <row r="29" spans="1:5" x14ac:dyDescent="0.25">
      <c r="A29" s="43">
        <v>22</v>
      </c>
      <c r="B29" s="44">
        <v>40.186999999999998</v>
      </c>
      <c r="C29" s="44">
        <v>1.1439999999999999</v>
      </c>
      <c r="D29" s="44">
        <v>40.759</v>
      </c>
      <c r="E29" s="44">
        <v>39.908999999999999</v>
      </c>
    </row>
    <row r="30" spans="1:5" x14ac:dyDescent="0.25">
      <c r="A30" s="43">
        <v>23</v>
      </c>
      <c r="B30" s="44">
        <v>39.841000000000001</v>
      </c>
      <c r="C30" s="44">
        <v>1.1619999999999999</v>
      </c>
      <c r="D30" s="44">
        <v>40.421999999999997</v>
      </c>
      <c r="E30" s="44">
        <v>39.558999999999997</v>
      </c>
    </row>
    <row r="31" spans="1:5" x14ac:dyDescent="0.25">
      <c r="A31" s="43">
        <v>24</v>
      </c>
      <c r="B31" s="44">
        <v>39.488999999999997</v>
      </c>
      <c r="C31" s="44">
        <v>1.179</v>
      </c>
      <c r="D31" s="44">
        <v>40.079000000000001</v>
      </c>
      <c r="E31" s="44">
        <v>39.201999999999998</v>
      </c>
    </row>
    <row r="32" spans="1:5" x14ac:dyDescent="0.25">
      <c r="A32" s="43">
        <v>25</v>
      </c>
      <c r="B32" s="44">
        <v>39.131</v>
      </c>
      <c r="C32" s="44">
        <v>1.196</v>
      </c>
      <c r="D32" s="44">
        <v>39.728999999999999</v>
      </c>
      <c r="E32" s="44">
        <v>38.840000000000003</v>
      </c>
    </row>
    <row r="33" spans="1:5" x14ac:dyDescent="0.25">
      <c r="A33" s="43">
        <v>26</v>
      </c>
      <c r="B33" s="44">
        <v>38.767000000000003</v>
      </c>
      <c r="C33" s="44">
        <v>1.214</v>
      </c>
      <c r="D33" s="44">
        <v>39.374000000000002</v>
      </c>
      <c r="E33" s="44">
        <v>38.470999999999997</v>
      </c>
    </row>
    <row r="34" spans="1:5" x14ac:dyDescent="0.25">
      <c r="A34" s="43">
        <v>27</v>
      </c>
      <c r="B34" s="44">
        <v>38.396000000000001</v>
      </c>
      <c r="C34" s="44">
        <v>1.232</v>
      </c>
      <c r="D34" s="44">
        <v>39.012</v>
      </c>
      <c r="E34" s="44">
        <v>38.095999999999997</v>
      </c>
    </row>
    <row r="35" spans="1:5" x14ac:dyDescent="0.25">
      <c r="A35" s="43">
        <v>28</v>
      </c>
      <c r="B35" s="44">
        <v>38.018999999999998</v>
      </c>
      <c r="C35" s="44">
        <v>1.2490000000000001</v>
      </c>
      <c r="D35" s="44">
        <v>38.643999999999998</v>
      </c>
      <c r="E35" s="44">
        <v>37.713999999999999</v>
      </c>
    </row>
    <row r="36" spans="1:5" x14ac:dyDescent="0.25">
      <c r="A36" s="43">
        <v>29</v>
      </c>
      <c r="B36" s="44">
        <v>37.636000000000003</v>
      </c>
      <c r="C36" s="44">
        <v>1.2669999999999999</v>
      </c>
      <c r="D36" s="44">
        <v>38.268999999999998</v>
      </c>
      <c r="E36" s="44">
        <v>37.326000000000001</v>
      </c>
    </row>
    <row r="37" spans="1:5" x14ac:dyDescent="0.25">
      <c r="A37" s="43">
        <v>30</v>
      </c>
      <c r="B37" s="44">
        <v>37.246000000000002</v>
      </c>
      <c r="C37" s="44">
        <v>1.2849999999999999</v>
      </c>
      <c r="D37" s="44">
        <v>37.887999999999998</v>
      </c>
      <c r="E37" s="44">
        <v>36.933</v>
      </c>
    </row>
    <row r="38" spans="1:5" x14ac:dyDescent="0.25">
      <c r="A38" s="43">
        <v>31</v>
      </c>
      <c r="B38" s="44">
        <v>36.85</v>
      </c>
      <c r="C38" s="44">
        <v>1.302</v>
      </c>
      <c r="D38" s="44">
        <v>37.500999999999998</v>
      </c>
      <c r="E38" s="44">
        <v>36.533000000000001</v>
      </c>
    </row>
    <row r="39" spans="1:5" x14ac:dyDescent="0.25">
      <c r="A39" s="43">
        <v>32</v>
      </c>
      <c r="B39" s="44">
        <v>36.447000000000003</v>
      </c>
      <c r="C39" s="44">
        <v>1.32</v>
      </c>
      <c r="D39" s="44">
        <v>37.106999999999999</v>
      </c>
      <c r="E39" s="44">
        <v>36.125999999999998</v>
      </c>
    </row>
    <row r="40" spans="1:5" x14ac:dyDescent="0.25">
      <c r="A40" s="43">
        <v>33</v>
      </c>
      <c r="B40" s="44">
        <v>36.036999999999999</v>
      </c>
      <c r="C40" s="44">
        <v>1.3380000000000001</v>
      </c>
      <c r="D40" s="44">
        <v>36.706000000000003</v>
      </c>
      <c r="E40" s="44">
        <v>35.713000000000001</v>
      </c>
    </row>
    <row r="41" spans="1:5" x14ac:dyDescent="0.25">
      <c r="A41" s="43">
        <v>34</v>
      </c>
      <c r="B41" s="44">
        <v>35.621000000000002</v>
      </c>
      <c r="C41" s="44">
        <v>1.355</v>
      </c>
      <c r="D41" s="44">
        <v>36.298000000000002</v>
      </c>
      <c r="E41" s="44">
        <v>35.293999999999997</v>
      </c>
    </row>
    <row r="42" spans="1:5" x14ac:dyDescent="0.25">
      <c r="A42" s="43">
        <v>35</v>
      </c>
      <c r="B42" s="44">
        <v>35.197000000000003</v>
      </c>
      <c r="C42" s="44">
        <v>1.373</v>
      </c>
      <c r="D42" s="44">
        <v>35.884</v>
      </c>
      <c r="E42" s="44">
        <v>34.866999999999997</v>
      </c>
    </row>
    <row r="43" spans="1:5" x14ac:dyDescent="0.25">
      <c r="A43" s="43">
        <v>36</v>
      </c>
      <c r="B43" s="44">
        <v>34.767000000000003</v>
      </c>
      <c r="C43" s="44">
        <v>1.39</v>
      </c>
      <c r="D43" s="44">
        <v>35.462000000000003</v>
      </c>
      <c r="E43" s="44">
        <v>34.433999999999997</v>
      </c>
    </row>
    <row r="44" spans="1:5" x14ac:dyDescent="0.25">
      <c r="A44" s="43">
        <v>37</v>
      </c>
      <c r="B44" s="44">
        <v>34.329000000000001</v>
      </c>
      <c r="C44" s="44">
        <v>1.4079999999999999</v>
      </c>
      <c r="D44" s="44">
        <v>35.033000000000001</v>
      </c>
      <c r="E44" s="44">
        <v>33.993000000000002</v>
      </c>
    </row>
    <row r="45" spans="1:5" x14ac:dyDescent="0.25">
      <c r="A45" s="43">
        <v>38</v>
      </c>
      <c r="B45" s="44">
        <v>33.884</v>
      </c>
      <c r="C45" s="44">
        <v>1.425</v>
      </c>
      <c r="D45" s="44">
        <v>34.595999999999997</v>
      </c>
      <c r="E45" s="44">
        <v>33.545000000000002</v>
      </c>
    </row>
    <row r="46" spans="1:5" x14ac:dyDescent="0.25">
      <c r="A46" s="43">
        <v>39</v>
      </c>
      <c r="B46" s="44">
        <v>33.430999999999997</v>
      </c>
      <c r="C46" s="44">
        <v>1.4430000000000001</v>
      </c>
      <c r="D46" s="44">
        <v>34.152000000000001</v>
      </c>
      <c r="E46" s="44">
        <v>33.090000000000003</v>
      </c>
    </row>
    <row r="47" spans="1:5" x14ac:dyDescent="0.25">
      <c r="A47" s="43">
        <v>40</v>
      </c>
      <c r="B47" s="44">
        <v>32.970999999999997</v>
      </c>
      <c r="C47" s="44">
        <v>1.46</v>
      </c>
      <c r="D47" s="44">
        <v>33.701000000000001</v>
      </c>
      <c r="E47" s="44">
        <v>32.628</v>
      </c>
    </row>
    <row r="48" spans="1:5" x14ac:dyDescent="0.25">
      <c r="A48" s="43">
        <v>41</v>
      </c>
      <c r="B48" s="44">
        <v>32.503</v>
      </c>
      <c r="C48" s="44">
        <v>1.478</v>
      </c>
      <c r="D48" s="44">
        <v>33.241999999999997</v>
      </c>
      <c r="E48" s="44">
        <v>32.158999999999999</v>
      </c>
    </row>
    <row r="49" spans="1:5" x14ac:dyDescent="0.25">
      <c r="A49" s="43">
        <v>42</v>
      </c>
      <c r="B49" s="44">
        <v>32.027999999999999</v>
      </c>
      <c r="C49" s="44">
        <v>1.4950000000000001</v>
      </c>
      <c r="D49" s="44">
        <v>32.776000000000003</v>
      </c>
      <c r="E49" s="44">
        <v>31.683</v>
      </c>
    </row>
    <row r="50" spans="1:5" x14ac:dyDescent="0.25">
      <c r="A50" s="43">
        <v>43</v>
      </c>
      <c r="B50" s="44">
        <v>31.545999999999999</v>
      </c>
      <c r="C50" s="44">
        <v>1.512</v>
      </c>
      <c r="D50" s="44">
        <v>32.302</v>
      </c>
      <c r="E50" s="44">
        <v>31.2</v>
      </c>
    </row>
    <row r="51" spans="1:5" x14ac:dyDescent="0.25">
      <c r="A51" s="43">
        <v>44</v>
      </c>
      <c r="B51" s="44">
        <v>31.055</v>
      </c>
      <c r="C51" s="44">
        <v>1.5289999999999999</v>
      </c>
      <c r="D51" s="44">
        <v>31.82</v>
      </c>
      <c r="E51" s="44">
        <v>30.709</v>
      </c>
    </row>
    <row r="52" spans="1:5" x14ac:dyDescent="0.25">
      <c r="A52" s="43">
        <v>45</v>
      </c>
      <c r="B52" s="44">
        <v>30.556999999999999</v>
      </c>
      <c r="C52" s="44">
        <v>1.546</v>
      </c>
      <c r="D52" s="44">
        <v>31.33</v>
      </c>
      <c r="E52" s="44">
        <v>30.212</v>
      </c>
    </row>
    <row r="53" spans="1:5" x14ac:dyDescent="0.25">
      <c r="A53" s="43">
        <v>46</v>
      </c>
      <c r="B53" s="44">
        <v>30.050999999999998</v>
      </c>
      <c r="C53" s="44">
        <v>1.5620000000000001</v>
      </c>
      <c r="D53" s="44">
        <v>30.832999999999998</v>
      </c>
      <c r="E53" s="44">
        <v>29.706</v>
      </c>
    </row>
    <row r="54" spans="1:5" x14ac:dyDescent="0.25">
      <c r="A54" s="43">
        <v>47</v>
      </c>
      <c r="B54" s="44">
        <v>29.538</v>
      </c>
      <c r="C54" s="44">
        <v>1.579</v>
      </c>
      <c r="D54" s="44">
        <v>30.327000000000002</v>
      </c>
      <c r="E54" s="44">
        <v>29.193000000000001</v>
      </c>
    </row>
    <row r="55" spans="1:5" x14ac:dyDescent="0.25">
      <c r="A55" s="43">
        <v>48</v>
      </c>
      <c r="B55" s="44">
        <v>29.016999999999999</v>
      </c>
      <c r="C55" s="44">
        <v>1.595</v>
      </c>
      <c r="D55" s="44">
        <v>29.814</v>
      </c>
      <c r="E55" s="44">
        <v>28.672999999999998</v>
      </c>
    </row>
    <row r="56" spans="1:5" x14ac:dyDescent="0.25">
      <c r="A56" s="43">
        <v>49</v>
      </c>
      <c r="B56" s="44">
        <v>28.488</v>
      </c>
      <c r="C56" s="44">
        <v>1.611</v>
      </c>
      <c r="D56" s="44">
        <v>29.292999999999999</v>
      </c>
      <c r="E56" s="44">
        <v>28.145</v>
      </c>
    </row>
    <row r="57" spans="1:5" x14ac:dyDescent="0.25">
      <c r="A57" s="43">
        <v>50</v>
      </c>
      <c r="B57" s="44">
        <v>27.951000000000001</v>
      </c>
      <c r="C57" s="44">
        <v>1.6259999999999999</v>
      </c>
      <c r="D57" s="44">
        <v>28.763999999999999</v>
      </c>
      <c r="E57" s="44">
        <v>27.609000000000002</v>
      </c>
    </row>
    <row r="58" spans="1:5" x14ac:dyDescent="0.25">
      <c r="A58" s="43">
        <v>51</v>
      </c>
      <c r="B58" s="44">
        <v>27.405000000000001</v>
      </c>
      <c r="C58" s="44">
        <v>1.6419999999999999</v>
      </c>
      <c r="D58" s="44">
        <v>28.225999999999999</v>
      </c>
      <c r="E58" s="44">
        <v>27.065999999999999</v>
      </c>
    </row>
    <row r="59" spans="1:5" x14ac:dyDescent="0.25">
      <c r="A59" s="43">
        <v>52</v>
      </c>
      <c r="B59" s="44">
        <v>26.852</v>
      </c>
      <c r="C59" s="44">
        <v>1.657</v>
      </c>
      <c r="D59" s="44">
        <v>27.681000000000001</v>
      </c>
      <c r="E59" s="44">
        <v>26.513999999999999</v>
      </c>
    </row>
    <row r="60" spans="1:5" x14ac:dyDescent="0.25">
      <c r="A60" s="43">
        <v>53</v>
      </c>
      <c r="B60" s="44">
        <v>26.291</v>
      </c>
      <c r="C60" s="44">
        <v>1.6719999999999999</v>
      </c>
      <c r="D60" s="44">
        <v>27.126999999999999</v>
      </c>
      <c r="E60" s="44">
        <v>25.954000000000001</v>
      </c>
    </row>
    <row r="61" spans="1:5" x14ac:dyDescent="0.25">
      <c r="A61" s="43">
        <v>54</v>
      </c>
      <c r="B61" s="44">
        <v>25.722000000000001</v>
      </c>
      <c r="C61" s="44">
        <v>1.6859999999999999</v>
      </c>
      <c r="D61" s="44">
        <v>26.565000000000001</v>
      </c>
      <c r="E61" s="44">
        <v>25.387</v>
      </c>
    </row>
    <row r="62" spans="1:5" x14ac:dyDescent="0.25">
      <c r="A62" s="43">
        <v>55</v>
      </c>
      <c r="B62" s="44">
        <v>25.145</v>
      </c>
      <c r="C62" s="44">
        <v>1.7</v>
      </c>
      <c r="D62" s="44">
        <v>25.995000000000001</v>
      </c>
      <c r="E62" s="44">
        <v>24.811</v>
      </c>
    </row>
    <row r="63" spans="1:5" x14ac:dyDescent="0.25">
      <c r="A63" s="43">
        <v>56</v>
      </c>
      <c r="B63" s="44">
        <v>24.561</v>
      </c>
      <c r="C63" s="44">
        <v>1.7130000000000001</v>
      </c>
      <c r="D63" s="44">
        <v>25.417999999999999</v>
      </c>
      <c r="E63" s="44">
        <v>24.228000000000002</v>
      </c>
    </row>
    <row r="64" spans="1:5" x14ac:dyDescent="0.25">
      <c r="A64" s="43">
        <v>57</v>
      </c>
      <c r="B64" s="44">
        <v>23.97</v>
      </c>
      <c r="C64" s="44">
        <v>1.726</v>
      </c>
      <c r="D64" s="44">
        <v>24.832999999999998</v>
      </c>
      <c r="E64" s="44">
        <v>23.637</v>
      </c>
    </row>
    <row r="65" spans="1:5" x14ac:dyDescent="0.25">
      <c r="A65" s="43">
        <v>58</v>
      </c>
      <c r="B65" s="44">
        <v>23.372</v>
      </c>
      <c r="C65" s="44">
        <v>1.738</v>
      </c>
      <c r="D65" s="44">
        <v>24.241</v>
      </c>
      <c r="E65" s="44">
        <v>23.04</v>
      </c>
    </row>
    <row r="66" spans="1:5" x14ac:dyDescent="0.25">
      <c r="A66" s="43">
        <v>59</v>
      </c>
      <c r="B66" s="44">
        <v>22.766999999999999</v>
      </c>
      <c r="C66" s="44">
        <v>1.7490000000000001</v>
      </c>
      <c r="D66" s="44">
        <v>23.641999999999999</v>
      </c>
      <c r="E66" s="44">
        <v>22.434999999999999</v>
      </c>
    </row>
    <row r="67" spans="1:5" x14ac:dyDescent="0.25">
      <c r="A67" s="43">
        <v>60</v>
      </c>
      <c r="B67" s="44">
        <v>22.152999999999999</v>
      </c>
      <c r="C67" s="44">
        <v>1.7589999999999999</v>
      </c>
      <c r="D67" s="44">
        <v>23.033000000000001</v>
      </c>
      <c r="E67" s="44">
        <v>21.82</v>
      </c>
    </row>
    <row r="68" spans="1:5" x14ac:dyDescent="0.25">
      <c r="A68" s="43">
        <v>61</v>
      </c>
      <c r="B68" s="44">
        <v>21.533000000000001</v>
      </c>
      <c r="C68" s="44">
        <v>1.768</v>
      </c>
      <c r="D68" s="44">
        <v>22.417000000000002</v>
      </c>
      <c r="E68" s="44">
        <v>21.198</v>
      </c>
    </row>
    <row r="69" spans="1:5" x14ac:dyDescent="0.25">
      <c r="A69" s="43">
        <v>62</v>
      </c>
      <c r="B69" s="44">
        <v>20.908000000000001</v>
      </c>
      <c r="C69" s="44">
        <v>1.776</v>
      </c>
      <c r="D69" s="44">
        <v>21.797000000000001</v>
      </c>
      <c r="E69" s="44">
        <v>20.573</v>
      </c>
    </row>
    <row r="70" spans="1:5" x14ac:dyDescent="0.25">
      <c r="A70" s="43">
        <v>63</v>
      </c>
      <c r="B70" s="44">
        <v>20.279</v>
      </c>
      <c r="C70" s="44">
        <v>1.7829999999999999</v>
      </c>
      <c r="D70" s="44">
        <v>21.170999999999999</v>
      </c>
      <c r="E70" s="44">
        <v>19.943000000000001</v>
      </c>
    </row>
    <row r="71" spans="1:5" x14ac:dyDescent="0.25">
      <c r="A71" s="43">
        <v>64</v>
      </c>
      <c r="B71" s="44">
        <v>19.645</v>
      </c>
      <c r="C71" s="44">
        <v>1.7849999999999999</v>
      </c>
      <c r="D71" s="44">
        <v>20.538</v>
      </c>
      <c r="E71" s="44">
        <v>19.309000000000001</v>
      </c>
    </row>
    <row r="72" spans="1:5" x14ac:dyDescent="0.25">
      <c r="A72" s="43">
        <v>65</v>
      </c>
      <c r="B72" s="44">
        <v>19.006</v>
      </c>
      <c r="C72" s="44">
        <v>1.786</v>
      </c>
      <c r="D72" s="44">
        <v>19.899000000000001</v>
      </c>
      <c r="E72" s="44">
        <v>18.670000000000002</v>
      </c>
    </row>
    <row r="73" spans="1:5" x14ac:dyDescent="0.25">
      <c r="A73" s="43">
        <v>66</v>
      </c>
      <c r="B73" s="44">
        <v>18.363</v>
      </c>
      <c r="C73" s="44">
        <v>1.788</v>
      </c>
      <c r="D73" s="44">
        <v>19.257000000000001</v>
      </c>
      <c r="E73" s="44">
        <v>18.027999999999999</v>
      </c>
    </row>
    <row r="74" spans="1:5" x14ac:dyDescent="0.25">
      <c r="A74" s="43">
        <v>67</v>
      </c>
      <c r="B74" s="44">
        <v>17.715</v>
      </c>
      <c r="C74" s="44">
        <v>1.7889999999999999</v>
      </c>
      <c r="D74" s="44">
        <v>18.61</v>
      </c>
      <c r="E74" s="44">
        <v>17.382000000000001</v>
      </c>
    </row>
    <row r="75" spans="1:5" x14ac:dyDescent="0.25">
      <c r="A75" s="43">
        <v>68</v>
      </c>
      <c r="B75" s="44">
        <v>17.064</v>
      </c>
      <c r="C75" s="44">
        <v>1.788</v>
      </c>
      <c r="D75" s="44">
        <v>17.957999999999998</v>
      </c>
      <c r="E75" s="44">
        <v>16.734000000000002</v>
      </c>
    </row>
    <row r="76" spans="1:5" x14ac:dyDescent="0.25">
      <c r="A76" s="43">
        <v>69</v>
      </c>
      <c r="B76" s="44">
        <v>16.408999999999999</v>
      </c>
      <c r="C76" s="44">
        <v>1.724</v>
      </c>
      <c r="D76" s="44">
        <v>17.271000000000001</v>
      </c>
      <c r="E76" s="44">
        <v>16.082999999999998</v>
      </c>
    </row>
    <row r="77" spans="1:5" x14ac:dyDescent="0.25">
      <c r="A77" s="43">
        <v>70</v>
      </c>
      <c r="B77" s="44">
        <v>15.750999999999999</v>
      </c>
      <c r="C77" s="44">
        <v>1.66</v>
      </c>
      <c r="D77" s="44">
        <v>16.581</v>
      </c>
      <c r="E77" s="44">
        <v>15.43</v>
      </c>
    </row>
    <row r="78" spans="1:5" x14ac:dyDescent="0.25">
      <c r="A78" s="43">
        <v>71</v>
      </c>
      <c r="B78" s="44">
        <v>15.090999999999999</v>
      </c>
      <c r="C78" s="44">
        <v>1.655</v>
      </c>
      <c r="D78" s="44">
        <v>15.919</v>
      </c>
      <c r="E78" s="44">
        <v>14.776999999999999</v>
      </c>
    </row>
    <row r="79" spans="1:5" x14ac:dyDescent="0.25">
      <c r="A79" s="43">
        <v>72</v>
      </c>
      <c r="B79" s="44">
        <v>14.433</v>
      </c>
      <c r="C79" s="44">
        <v>1.647</v>
      </c>
      <c r="D79" s="44">
        <v>15.257</v>
      </c>
      <c r="E79" s="44">
        <v>14.127000000000001</v>
      </c>
    </row>
    <row r="80" spans="1:5" x14ac:dyDescent="0.25">
      <c r="A80" s="43">
        <v>73</v>
      </c>
      <c r="B80" s="44">
        <v>13.775</v>
      </c>
      <c r="C80" s="44">
        <v>1.637</v>
      </c>
      <c r="D80" s="44">
        <v>14.593999999999999</v>
      </c>
      <c r="E80" s="44">
        <v>13.478</v>
      </c>
    </row>
    <row r="81" spans="1:5" x14ac:dyDescent="0.25">
      <c r="A81" s="43">
        <v>74</v>
      </c>
      <c r="B81" s="44">
        <v>13.119</v>
      </c>
      <c r="C81" s="44">
        <v>1.5209999999999999</v>
      </c>
      <c r="D81" s="44">
        <v>13.88</v>
      </c>
      <c r="E81" s="44">
        <v>12.833</v>
      </c>
    </row>
    <row r="82" spans="1:5" x14ac:dyDescent="0.25">
      <c r="A82" s="43">
        <v>75</v>
      </c>
      <c r="B82" s="44">
        <v>12.465999999999999</v>
      </c>
      <c r="C82" s="44">
        <v>1.4039999999999999</v>
      </c>
      <c r="D82" s="44">
        <v>13.167999999999999</v>
      </c>
      <c r="E82" s="44">
        <v>12.192</v>
      </c>
    </row>
    <row r="83" spans="1:5" x14ac:dyDescent="0.25">
      <c r="A83" s="43">
        <v>76</v>
      </c>
      <c r="B83" s="44">
        <v>11.817</v>
      </c>
      <c r="C83" s="44">
        <v>1.389</v>
      </c>
      <c r="D83" s="44">
        <v>12.512</v>
      </c>
      <c r="E83" s="44">
        <v>11.557</v>
      </c>
    </row>
    <row r="84" spans="1:5" x14ac:dyDescent="0.25">
      <c r="A84" s="43">
        <v>77</v>
      </c>
      <c r="B84" s="44">
        <v>11.175000000000001</v>
      </c>
      <c r="C84" s="44">
        <v>1.3720000000000001</v>
      </c>
      <c r="D84" s="44">
        <v>11.861000000000001</v>
      </c>
      <c r="E84" s="44">
        <v>10.93</v>
      </c>
    </row>
    <row r="85" spans="1:5" x14ac:dyDescent="0.25">
      <c r="A85" s="43">
        <v>78</v>
      </c>
      <c r="B85" s="44">
        <v>10.542</v>
      </c>
      <c r="C85" s="44">
        <v>1.353</v>
      </c>
      <c r="D85" s="44">
        <v>11.218</v>
      </c>
      <c r="E85" s="44">
        <v>10.313000000000001</v>
      </c>
    </row>
    <row r="86" spans="1:5" x14ac:dyDescent="0.25">
      <c r="A86" s="43">
        <v>79</v>
      </c>
      <c r="B86" s="44">
        <v>9.9190000000000005</v>
      </c>
      <c r="C86" s="44">
        <v>1.2050000000000001</v>
      </c>
      <c r="D86" s="44">
        <v>10.521000000000001</v>
      </c>
      <c r="E86" s="44">
        <v>9.7080000000000002</v>
      </c>
    </row>
    <row r="87" spans="1:5" x14ac:dyDescent="0.25">
      <c r="A87" s="43">
        <v>80</v>
      </c>
      <c r="B87" s="44">
        <v>9.31</v>
      </c>
      <c r="C87" s="44">
        <v>1.056</v>
      </c>
      <c r="D87" s="44">
        <v>9.8379999999999992</v>
      </c>
      <c r="E87" s="44">
        <v>9.1180000000000003</v>
      </c>
    </row>
    <row r="88" spans="1:5" x14ac:dyDescent="0.25">
      <c r="A88" s="43">
        <v>81</v>
      </c>
      <c r="B88" s="44">
        <v>8.7170000000000005</v>
      </c>
      <c r="C88" s="44">
        <v>1.0329999999999999</v>
      </c>
      <c r="D88" s="44">
        <v>9.234</v>
      </c>
      <c r="E88" s="44">
        <v>8.5440000000000005</v>
      </c>
    </row>
    <row r="89" spans="1:5" x14ac:dyDescent="0.25">
      <c r="A89" s="43">
        <v>82</v>
      </c>
      <c r="B89" s="44">
        <v>8.1419999999999995</v>
      </c>
      <c r="C89" s="44">
        <v>1.008</v>
      </c>
      <c r="D89" s="44">
        <v>8.6460000000000008</v>
      </c>
      <c r="E89" s="44">
        <v>7.99</v>
      </c>
    </row>
    <row r="90" spans="1:5" x14ac:dyDescent="0.25">
      <c r="A90" s="43">
        <v>83</v>
      </c>
      <c r="B90" s="44">
        <v>7.5869999999999997</v>
      </c>
      <c r="C90" s="44">
        <v>0.98</v>
      </c>
      <c r="D90" s="44">
        <v>8.077</v>
      </c>
      <c r="E90" s="44">
        <v>7.4550000000000001</v>
      </c>
    </row>
    <row r="91" spans="1:5" x14ac:dyDescent="0.25">
      <c r="A91" s="43">
        <v>84</v>
      </c>
      <c r="B91" s="44">
        <v>7.0529999999999999</v>
      </c>
      <c r="C91" s="44">
        <v>0.83599999999999997</v>
      </c>
      <c r="D91" s="44">
        <v>7.4710000000000001</v>
      </c>
      <c r="E91" s="44">
        <v>6.9420000000000002</v>
      </c>
    </row>
    <row r="92" spans="1:5" x14ac:dyDescent="0.25">
      <c r="A92" s="43">
        <v>85</v>
      </c>
      <c r="B92" s="44">
        <v>6.5419999999999998</v>
      </c>
      <c r="C92" s="44">
        <v>0.69299999999999995</v>
      </c>
      <c r="D92" s="44">
        <v>6.8879999999999999</v>
      </c>
      <c r="E92" s="44">
        <v>6.45</v>
      </c>
    </row>
    <row r="93" spans="1:5" x14ac:dyDescent="0.25">
      <c r="A93" s="43">
        <v>86</v>
      </c>
      <c r="B93" s="44">
        <v>6.056</v>
      </c>
      <c r="C93" s="44">
        <v>0.66700000000000004</v>
      </c>
      <c r="D93" s="44">
        <v>6.3890000000000002</v>
      </c>
      <c r="E93" s="44">
        <v>5.9829999999999997</v>
      </c>
    </row>
    <row r="94" spans="1:5" x14ac:dyDescent="0.25">
      <c r="A94" s="43">
        <v>87</v>
      </c>
      <c r="B94" s="44">
        <v>5.5970000000000004</v>
      </c>
      <c r="C94" s="44">
        <v>0.64</v>
      </c>
      <c r="D94" s="44">
        <v>5.9169999999999998</v>
      </c>
      <c r="E94" s="44">
        <v>5.54</v>
      </c>
    </row>
    <row r="95" spans="1:5" x14ac:dyDescent="0.25">
      <c r="A95" s="43">
        <v>88</v>
      </c>
      <c r="B95" s="44">
        <v>5.1669999999999998</v>
      </c>
      <c r="C95" s="44">
        <v>0.61199999999999999</v>
      </c>
      <c r="D95" s="44">
        <v>5.4729999999999999</v>
      </c>
      <c r="E95" s="44">
        <v>5.1230000000000002</v>
      </c>
    </row>
    <row r="96" spans="1:5" x14ac:dyDescent="0.25">
      <c r="A96" s="43">
        <v>89</v>
      </c>
      <c r="B96" s="44">
        <v>4.7649999999999997</v>
      </c>
      <c r="C96" s="44">
        <v>0.48699999999999999</v>
      </c>
      <c r="D96" s="44">
        <v>5.0090000000000003</v>
      </c>
      <c r="E96" s="44">
        <v>4.7329999999999997</v>
      </c>
    </row>
    <row r="97" spans="1:5" x14ac:dyDescent="0.25">
      <c r="A97" s="43">
        <v>90</v>
      </c>
      <c r="B97" s="44">
        <v>4.3920000000000003</v>
      </c>
      <c r="C97" s="44">
        <v>0.36699999999999999</v>
      </c>
      <c r="D97" s="44">
        <v>4.5750000000000002</v>
      </c>
      <c r="E97" s="44">
        <v>4.37</v>
      </c>
    </row>
    <row r="98" spans="1:5" x14ac:dyDescent="0.25">
      <c r="A98" s="43">
        <v>91</v>
      </c>
      <c r="B98" s="44">
        <v>4.048</v>
      </c>
      <c r="C98" s="44">
        <v>0.34699999999999998</v>
      </c>
      <c r="D98" s="44">
        <v>4.2210000000000001</v>
      </c>
      <c r="E98" s="44">
        <v>4.0350000000000001</v>
      </c>
    </row>
    <row r="99" spans="1:5" x14ac:dyDescent="0.25">
      <c r="A99" s="43">
        <v>92</v>
      </c>
      <c r="B99" s="44">
        <v>3.7330000000000001</v>
      </c>
      <c r="C99" s="44">
        <v>0.32800000000000001</v>
      </c>
      <c r="D99" s="44">
        <v>3.8969999999999998</v>
      </c>
      <c r="E99" s="44">
        <v>3.7290000000000001</v>
      </c>
    </row>
    <row r="100" spans="1:5" x14ac:dyDescent="0.25">
      <c r="A100" s="43">
        <v>93</v>
      </c>
      <c r="B100" s="44">
        <v>3.4460000000000002</v>
      </c>
      <c r="C100" s="44">
        <v>0.31</v>
      </c>
      <c r="D100" s="44">
        <v>3.601</v>
      </c>
      <c r="E100" s="44">
        <v>3.4510000000000001</v>
      </c>
    </row>
    <row r="101" spans="1:5" x14ac:dyDescent="0.25">
      <c r="A101" s="43">
        <v>94</v>
      </c>
      <c r="B101" s="44">
        <v>3.1859999999999999</v>
      </c>
      <c r="C101" s="44">
        <v>0.29099999999999998</v>
      </c>
      <c r="D101" s="44">
        <v>3.3319999999999999</v>
      </c>
      <c r="E101" s="44">
        <v>3.1989999999999998</v>
      </c>
    </row>
    <row r="102" spans="1:5" x14ac:dyDescent="0.25">
      <c r="A102" s="43">
        <v>95</v>
      </c>
      <c r="B102" s="44">
        <v>2.9510000000000001</v>
      </c>
      <c r="C102" s="44">
        <v>0.27400000000000002</v>
      </c>
      <c r="D102" s="44">
        <v>3.0880000000000001</v>
      </c>
      <c r="E102" s="44">
        <v>2.9729999999999999</v>
      </c>
    </row>
    <row r="103" spans="1:5" x14ac:dyDescent="0.25">
      <c r="A103" s="43">
        <v>96</v>
      </c>
      <c r="B103" s="44">
        <v>2.742</v>
      </c>
      <c r="C103" s="44">
        <v>0.25800000000000001</v>
      </c>
      <c r="D103" s="44">
        <v>2.871</v>
      </c>
      <c r="E103" s="44">
        <v>2.7719999999999998</v>
      </c>
    </row>
    <row r="104" spans="1:5" x14ac:dyDescent="0.25">
      <c r="A104" s="43">
        <v>97</v>
      </c>
      <c r="B104" s="44">
        <v>2.5569999999999999</v>
      </c>
      <c r="C104" s="44">
        <v>0.24399999999999999</v>
      </c>
      <c r="D104" s="44">
        <v>2.6779999999999999</v>
      </c>
      <c r="E104" s="44">
        <v>2.5939999999999999</v>
      </c>
    </row>
    <row r="105" spans="1:5" x14ac:dyDescent="0.25">
      <c r="A105" s="43">
        <v>98</v>
      </c>
      <c r="B105" s="44">
        <v>2.3959999999999999</v>
      </c>
      <c r="C105" s="44">
        <v>0.23</v>
      </c>
      <c r="D105" s="44">
        <v>2.5110000000000001</v>
      </c>
      <c r="E105" s="44">
        <v>2.4390000000000001</v>
      </c>
    </row>
    <row r="106" spans="1:5" x14ac:dyDescent="0.25">
      <c r="A106" s="43">
        <v>99</v>
      </c>
      <c r="B106" s="44">
        <v>2.2669999999999999</v>
      </c>
      <c r="C106" s="44">
        <v>0.216</v>
      </c>
      <c r="D106" s="44">
        <v>2.3759999999999999</v>
      </c>
      <c r="E106" s="44">
        <v>2.3149999999999999</v>
      </c>
    </row>
    <row r="107" spans="1:5" x14ac:dyDescent="0.25">
      <c r="A107" s="43">
        <v>100</v>
      </c>
      <c r="B107" s="44">
        <v>2.173</v>
      </c>
      <c r="C107" s="44">
        <v>0.20300000000000001</v>
      </c>
      <c r="D107" s="44">
        <v>2.274</v>
      </c>
      <c r="E107" s="44">
        <v>2.222</v>
      </c>
    </row>
  </sheetData>
  <sheetProtection algorithmName="SHA-512" hashValue="Jl/FwqU2IGsielej8SdqU4EfD8yE2mPXskPLeaJdhfMYykzfglKcKLl6iyRzBj4km2d1gXAbT5hgIoAKbKy/xg==" saltValue="y3J9kWbFEg8QfqHnxcVyIg==" spinCount="100000" sheet="1" objects="1" scenarios="1"/>
  <conditionalFormatting sqref="A6:A21">
    <cfRule type="expression" dxfId="481" priority="1" stopIfTrue="1">
      <formula>MOD(ROW(),2)=0</formula>
    </cfRule>
    <cfRule type="expression" dxfId="480" priority="2" stopIfTrue="1">
      <formula>MOD(ROW(),2)&lt;&gt;0</formula>
    </cfRule>
  </conditionalFormatting>
  <conditionalFormatting sqref="B6:E21">
    <cfRule type="expression" dxfId="479" priority="3" stopIfTrue="1">
      <formula>MOD(ROW(),2)=0</formula>
    </cfRule>
    <cfRule type="expression" dxfId="478" priority="4" stopIfTrue="1">
      <formula>MOD(ROW(),2)&lt;&gt;0</formula>
    </cfRule>
  </conditionalFormatting>
  <conditionalFormatting sqref="A26:A107">
    <cfRule type="expression" dxfId="477" priority="5" stopIfTrue="1">
      <formula>MOD(ROW(),2)=0</formula>
    </cfRule>
    <cfRule type="expression" dxfId="476" priority="6" stopIfTrue="1">
      <formula>MOD(ROW(),2)&lt;&gt;0</formula>
    </cfRule>
  </conditionalFormatting>
  <conditionalFormatting sqref="B26:E107">
    <cfRule type="expression" dxfId="475" priority="7" stopIfTrue="1">
      <formula>MOD(ROW(),2)=0</formula>
    </cfRule>
    <cfRule type="expression" dxfId="474" priority="8" stopIfTrue="1">
      <formula>MOD(ROW(),2)&lt;&gt;0</formula>
    </cfRule>
  </conditionalFormatting>
  <pageMargins left="0.7" right="0.7" top="0.75" bottom="0.75" header="0.3" footer="0.3"/>
  <tableParts count="1">
    <tablePart r:id="rId1"/>
  </tableParts>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E3546F-98CA-4D6F-B798-C92FCCF5AA0B}">
  <sheetPr codeName="Sheet59"/>
  <dimension ref="A1:E107"/>
  <sheetViews>
    <sheetView showGridLines="0" workbookViewId="0">
      <selection activeCell="A6" sqref="A6"/>
    </sheetView>
  </sheetViews>
  <sheetFormatPr defaultRowHeight="12.5" x14ac:dyDescent="0.25"/>
  <cols>
    <col min="1" max="1" width="31.54296875" customWidth="1"/>
    <col min="2" max="4" width="22.54296875" customWidth="1"/>
    <col min="5" max="5" width="23.453125" customWidth="1"/>
  </cols>
  <sheetData>
    <row r="1" spans="1:5" s="1" customFormat="1" ht="20" x14ac:dyDescent="0.4">
      <c r="A1" s="2" t="s">
        <v>0</v>
      </c>
    </row>
    <row r="2" spans="1:5" s="1" customFormat="1" ht="15.5" x14ac:dyDescent="0.35">
      <c r="A2" s="30" t="s">
        <v>1</v>
      </c>
      <c r="B2" s="3" t="str">
        <f>wb_title</f>
        <v>NHS_EW - Consolidated Factor Spreadsheet</v>
      </c>
    </row>
    <row r="3" spans="1:5" s="1" customFormat="1" ht="15.5" x14ac:dyDescent="0.35">
      <c r="A3" s="30" t="s">
        <v>2</v>
      </c>
      <c r="B3" s="3" t="str">
        <f>TABLE_FACTOR_TYPE_1 &amp; " - x-" &amp; TABLE_SERIES_NUMBER_1</f>
        <v>Triv Comm - x-502</v>
      </c>
    </row>
    <row r="6" spans="1:5" x14ac:dyDescent="0.25">
      <c r="A6" s="40" t="s">
        <v>491</v>
      </c>
      <c r="B6" s="49" t="s">
        <v>492</v>
      </c>
      <c r="C6" s="49"/>
      <c r="D6" s="49"/>
      <c r="E6" s="49"/>
    </row>
    <row r="7" spans="1:5" x14ac:dyDescent="0.25">
      <c r="A7" s="40" t="s">
        <v>493</v>
      </c>
      <c r="B7" s="49" t="s">
        <v>31</v>
      </c>
      <c r="C7" s="49"/>
      <c r="D7" s="49"/>
      <c r="E7" s="49"/>
    </row>
    <row r="8" spans="1:5" x14ac:dyDescent="0.25">
      <c r="A8" s="40" t="s">
        <v>140</v>
      </c>
      <c r="B8" s="49" t="s">
        <v>173</v>
      </c>
      <c r="C8" s="49"/>
      <c r="D8" s="49"/>
      <c r="E8" s="49"/>
    </row>
    <row r="9" spans="1:5" x14ac:dyDescent="0.25">
      <c r="A9" s="40" t="s">
        <v>141</v>
      </c>
      <c r="B9" s="49" t="s">
        <v>338</v>
      </c>
      <c r="C9" s="49"/>
      <c r="D9" s="49"/>
      <c r="E9" s="49"/>
    </row>
    <row r="10" spans="1:5" x14ac:dyDescent="0.25">
      <c r="A10" s="40" t="s">
        <v>6</v>
      </c>
      <c r="B10" s="49" t="s">
        <v>339</v>
      </c>
      <c r="C10" s="49"/>
      <c r="D10" s="49"/>
      <c r="E10" s="49"/>
    </row>
    <row r="11" spans="1:5" x14ac:dyDescent="0.25">
      <c r="A11" s="40" t="s">
        <v>142</v>
      </c>
      <c r="B11" s="49" t="s">
        <v>205</v>
      </c>
      <c r="C11" s="49"/>
      <c r="D11" s="49"/>
      <c r="E11" s="49"/>
    </row>
    <row r="12" spans="1:5" x14ac:dyDescent="0.25">
      <c r="A12" s="40" t="s">
        <v>143</v>
      </c>
      <c r="B12" s="49" t="s">
        <v>263</v>
      </c>
      <c r="C12" s="49"/>
      <c r="D12" s="49"/>
      <c r="E12" s="49"/>
    </row>
    <row r="13" spans="1:5" x14ac:dyDescent="0.25">
      <c r="A13" s="40" t="s">
        <v>494</v>
      </c>
      <c r="B13" s="49">
        <v>2</v>
      </c>
      <c r="C13" s="49"/>
      <c r="D13" s="49"/>
      <c r="E13" s="49"/>
    </row>
    <row r="14" spans="1:5" x14ac:dyDescent="0.25">
      <c r="A14" s="40" t="s">
        <v>145</v>
      </c>
      <c r="B14" s="49">
        <v>502</v>
      </c>
      <c r="C14" s="49"/>
      <c r="D14" s="49"/>
      <c r="E14" s="49"/>
    </row>
    <row r="15" spans="1:5" x14ac:dyDescent="0.25">
      <c r="A15" s="40" t="s">
        <v>495</v>
      </c>
      <c r="B15" s="49" t="s">
        <v>342</v>
      </c>
      <c r="C15" s="49"/>
      <c r="D15" s="49"/>
      <c r="E15" s="49"/>
    </row>
    <row r="16" spans="1:5" x14ac:dyDescent="0.25">
      <c r="A16" s="40" t="s">
        <v>147</v>
      </c>
      <c r="B16" s="49" t="s">
        <v>343</v>
      </c>
      <c r="C16" s="49"/>
      <c r="D16" s="49"/>
      <c r="E16" s="49"/>
    </row>
    <row r="17" spans="1:5" x14ac:dyDescent="0.25">
      <c r="A17" s="41" t="s">
        <v>496</v>
      </c>
      <c r="B17" s="49"/>
      <c r="C17" s="49"/>
      <c r="D17" s="49"/>
      <c r="E17" s="49"/>
    </row>
    <row r="18" spans="1:5" x14ac:dyDescent="0.25">
      <c r="A18" s="40" t="s">
        <v>149</v>
      </c>
      <c r="B18" s="50">
        <v>45135</v>
      </c>
      <c r="C18" s="50"/>
      <c r="D18" s="50"/>
      <c r="E18" s="50"/>
    </row>
    <row r="19" spans="1:5" x14ac:dyDescent="0.25">
      <c r="A19" s="40" t="s">
        <v>150</v>
      </c>
      <c r="B19" s="50">
        <v>45135</v>
      </c>
      <c r="C19" s="50"/>
      <c r="D19" s="50"/>
      <c r="E19" s="50"/>
    </row>
    <row r="20" spans="1:5" x14ac:dyDescent="0.25">
      <c r="A20" s="40" t="s">
        <v>151</v>
      </c>
      <c r="B20" s="49" t="s">
        <v>160</v>
      </c>
      <c r="C20" s="49"/>
      <c r="D20" s="49"/>
      <c r="E20" s="49"/>
    </row>
    <row r="21" spans="1:5" x14ac:dyDescent="0.25">
      <c r="A21" s="40" t="s">
        <v>497</v>
      </c>
      <c r="B21" s="49" t="s">
        <v>68</v>
      </c>
      <c r="C21" s="49"/>
      <c r="D21" s="49"/>
      <c r="E21" s="49"/>
    </row>
    <row r="23" spans="1:5" x14ac:dyDescent="0.25">
      <c r="A23" s="23" t="str">
        <f>HYPERLINK("#'Factor List'!A1", "Back to Factor List")</f>
        <v>Back to Factor List</v>
      </c>
      <c r="B23" s="23" t="str">
        <f>HYPERLINK("#'Assumptions'!A1", "Assumptions")</f>
        <v>Assumptions</v>
      </c>
    </row>
    <row r="26" spans="1:5" s="59" customFormat="1" ht="52" x14ac:dyDescent="0.25">
      <c r="A26" s="58" t="s">
        <v>263</v>
      </c>
      <c r="B26" s="58" t="s">
        <v>550</v>
      </c>
      <c r="C26" s="58" t="s">
        <v>551</v>
      </c>
      <c r="D26" s="58" t="s">
        <v>552</v>
      </c>
      <c r="E26" s="58" t="s">
        <v>553</v>
      </c>
    </row>
    <row r="27" spans="1:5" x14ac:dyDescent="0.25">
      <c r="A27" s="43">
        <v>20</v>
      </c>
      <c r="B27" s="44">
        <v>40.862000000000002</v>
      </c>
      <c r="C27" s="44">
        <v>1.1100000000000001</v>
      </c>
      <c r="D27" s="44">
        <v>41.279000000000003</v>
      </c>
      <c r="E27" s="44">
        <v>40.594999999999999</v>
      </c>
    </row>
    <row r="28" spans="1:5" x14ac:dyDescent="0.25">
      <c r="A28" s="43">
        <v>21</v>
      </c>
      <c r="B28" s="44">
        <v>40.529000000000003</v>
      </c>
      <c r="C28" s="44">
        <v>1.127</v>
      </c>
      <c r="D28" s="44">
        <v>40.951000000000001</v>
      </c>
      <c r="E28" s="44">
        <v>40.256</v>
      </c>
    </row>
    <row r="29" spans="1:5" x14ac:dyDescent="0.25">
      <c r="A29" s="43">
        <v>22</v>
      </c>
      <c r="B29" s="44">
        <v>40.189</v>
      </c>
      <c r="C29" s="44">
        <v>1.1439999999999999</v>
      </c>
      <c r="D29" s="44">
        <v>40.618000000000002</v>
      </c>
      <c r="E29" s="44">
        <v>39.911999999999999</v>
      </c>
    </row>
    <row r="30" spans="1:5" x14ac:dyDescent="0.25">
      <c r="A30" s="43">
        <v>23</v>
      </c>
      <c r="B30" s="44">
        <v>39.843000000000004</v>
      </c>
      <c r="C30" s="44">
        <v>1.1619999999999999</v>
      </c>
      <c r="D30" s="44">
        <v>40.279000000000003</v>
      </c>
      <c r="E30" s="44">
        <v>39.561999999999998</v>
      </c>
    </row>
    <row r="31" spans="1:5" x14ac:dyDescent="0.25">
      <c r="A31" s="43">
        <v>24</v>
      </c>
      <c r="B31" s="44">
        <v>39.491999999999997</v>
      </c>
      <c r="C31" s="44">
        <v>1.179</v>
      </c>
      <c r="D31" s="44">
        <v>39.933999999999997</v>
      </c>
      <c r="E31" s="44">
        <v>39.206000000000003</v>
      </c>
    </row>
    <row r="32" spans="1:5" x14ac:dyDescent="0.25">
      <c r="A32" s="43">
        <v>25</v>
      </c>
      <c r="B32" s="44">
        <v>39.134</v>
      </c>
      <c r="C32" s="44">
        <v>1.196</v>
      </c>
      <c r="D32" s="44">
        <v>39.582000000000001</v>
      </c>
      <c r="E32" s="44">
        <v>38.843000000000004</v>
      </c>
    </row>
    <row r="33" spans="1:5" x14ac:dyDescent="0.25">
      <c r="A33" s="43">
        <v>26</v>
      </c>
      <c r="B33" s="44">
        <v>38.770000000000003</v>
      </c>
      <c r="C33" s="44">
        <v>1.214</v>
      </c>
      <c r="D33" s="44">
        <v>39.225000000000001</v>
      </c>
      <c r="E33" s="44">
        <v>38.475000000000001</v>
      </c>
    </row>
    <row r="34" spans="1:5" x14ac:dyDescent="0.25">
      <c r="A34" s="43">
        <v>27</v>
      </c>
      <c r="B34" s="44">
        <v>38.399000000000001</v>
      </c>
      <c r="C34" s="44">
        <v>1.232</v>
      </c>
      <c r="D34" s="44">
        <v>38.860999999999997</v>
      </c>
      <c r="E34" s="44">
        <v>38.1</v>
      </c>
    </row>
    <row r="35" spans="1:5" x14ac:dyDescent="0.25">
      <c r="A35" s="43">
        <v>28</v>
      </c>
      <c r="B35" s="44">
        <v>38.021999999999998</v>
      </c>
      <c r="C35" s="44">
        <v>1.2490000000000001</v>
      </c>
      <c r="D35" s="44">
        <v>38.491</v>
      </c>
      <c r="E35" s="44">
        <v>37.718000000000004</v>
      </c>
    </row>
    <row r="36" spans="1:5" x14ac:dyDescent="0.25">
      <c r="A36" s="43">
        <v>29</v>
      </c>
      <c r="B36" s="44">
        <v>37.639000000000003</v>
      </c>
      <c r="C36" s="44">
        <v>1.2669999999999999</v>
      </c>
      <c r="D36" s="44">
        <v>38.113999999999997</v>
      </c>
      <c r="E36" s="44">
        <v>37.331000000000003</v>
      </c>
    </row>
    <row r="37" spans="1:5" x14ac:dyDescent="0.25">
      <c r="A37" s="43">
        <v>30</v>
      </c>
      <c r="B37" s="44">
        <v>37.25</v>
      </c>
      <c r="C37" s="44">
        <v>1.2849999999999999</v>
      </c>
      <c r="D37" s="44">
        <v>37.731000000000002</v>
      </c>
      <c r="E37" s="44">
        <v>36.938000000000002</v>
      </c>
    </row>
    <row r="38" spans="1:5" x14ac:dyDescent="0.25">
      <c r="A38" s="43">
        <v>31</v>
      </c>
      <c r="B38" s="44">
        <v>36.853999999999999</v>
      </c>
      <c r="C38" s="44">
        <v>1.302</v>
      </c>
      <c r="D38" s="44">
        <v>37.341999999999999</v>
      </c>
      <c r="E38" s="44">
        <v>36.537999999999997</v>
      </c>
    </row>
    <row r="39" spans="1:5" x14ac:dyDescent="0.25">
      <c r="A39" s="43">
        <v>32</v>
      </c>
      <c r="B39" s="44">
        <v>36.451000000000001</v>
      </c>
      <c r="C39" s="44">
        <v>1.32</v>
      </c>
      <c r="D39" s="44">
        <v>36.945999999999998</v>
      </c>
      <c r="E39" s="44">
        <v>36.131999999999998</v>
      </c>
    </row>
    <row r="40" spans="1:5" x14ac:dyDescent="0.25">
      <c r="A40" s="43">
        <v>33</v>
      </c>
      <c r="B40" s="44">
        <v>36.040999999999997</v>
      </c>
      <c r="C40" s="44">
        <v>1.3380000000000001</v>
      </c>
      <c r="D40" s="44">
        <v>36.542999999999999</v>
      </c>
      <c r="E40" s="44">
        <v>35.719000000000001</v>
      </c>
    </row>
    <row r="41" spans="1:5" x14ac:dyDescent="0.25">
      <c r="A41" s="43">
        <v>34</v>
      </c>
      <c r="B41" s="44">
        <v>35.625</v>
      </c>
      <c r="C41" s="44">
        <v>1.355</v>
      </c>
      <c r="D41" s="44">
        <v>36.133000000000003</v>
      </c>
      <c r="E41" s="44">
        <v>35.298999999999999</v>
      </c>
    </row>
    <row r="42" spans="1:5" x14ac:dyDescent="0.25">
      <c r="A42" s="43">
        <v>35</v>
      </c>
      <c r="B42" s="44">
        <v>35.201999999999998</v>
      </c>
      <c r="C42" s="44">
        <v>1.373</v>
      </c>
      <c r="D42" s="44">
        <v>35.716999999999999</v>
      </c>
      <c r="E42" s="44">
        <v>34.872999999999998</v>
      </c>
    </row>
    <row r="43" spans="1:5" x14ac:dyDescent="0.25">
      <c r="A43" s="43">
        <v>36</v>
      </c>
      <c r="B43" s="44">
        <v>34.771999999999998</v>
      </c>
      <c r="C43" s="44">
        <v>1.39</v>
      </c>
      <c r="D43" s="44">
        <v>35.292999999999999</v>
      </c>
      <c r="E43" s="44">
        <v>34.44</v>
      </c>
    </row>
    <row r="44" spans="1:5" x14ac:dyDescent="0.25">
      <c r="A44" s="43">
        <v>37</v>
      </c>
      <c r="B44" s="44">
        <v>34.334000000000003</v>
      </c>
      <c r="C44" s="44">
        <v>1.4079999999999999</v>
      </c>
      <c r="D44" s="44">
        <v>34.862000000000002</v>
      </c>
      <c r="E44" s="44">
        <v>34</v>
      </c>
    </row>
    <row r="45" spans="1:5" x14ac:dyDescent="0.25">
      <c r="A45" s="43">
        <v>38</v>
      </c>
      <c r="B45" s="44">
        <v>33.889000000000003</v>
      </c>
      <c r="C45" s="44">
        <v>1.425</v>
      </c>
      <c r="D45" s="44">
        <v>34.423999999999999</v>
      </c>
      <c r="E45" s="44">
        <v>33.552999999999997</v>
      </c>
    </row>
    <row r="46" spans="1:5" x14ac:dyDescent="0.25">
      <c r="A46" s="43">
        <v>39</v>
      </c>
      <c r="B46" s="44">
        <v>33.436999999999998</v>
      </c>
      <c r="C46" s="44">
        <v>1.4430000000000001</v>
      </c>
      <c r="D46" s="44">
        <v>33.978000000000002</v>
      </c>
      <c r="E46" s="44">
        <v>33.097999999999999</v>
      </c>
    </row>
    <row r="47" spans="1:5" x14ac:dyDescent="0.25">
      <c r="A47" s="43">
        <v>40</v>
      </c>
      <c r="B47" s="44">
        <v>32.976999999999997</v>
      </c>
      <c r="C47" s="44">
        <v>1.46</v>
      </c>
      <c r="D47" s="44">
        <v>33.524999999999999</v>
      </c>
      <c r="E47" s="44">
        <v>32.637</v>
      </c>
    </row>
    <row r="48" spans="1:5" x14ac:dyDescent="0.25">
      <c r="A48" s="43">
        <v>41</v>
      </c>
      <c r="B48" s="44">
        <v>32.51</v>
      </c>
      <c r="C48" s="44">
        <v>1.478</v>
      </c>
      <c r="D48" s="44">
        <v>33.064</v>
      </c>
      <c r="E48" s="44">
        <v>32.167999999999999</v>
      </c>
    </row>
    <row r="49" spans="1:5" x14ac:dyDescent="0.25">
      <c r="A49" s="43">
        <v>42</v>
      </c>
      <c r="B49" s="44">
        <v>32.036000000000001</v>
      </c>
      <c r="C49" s="44">
        <v>1.4950000000000001</v>
      </c>
      <c r="D49" s="44">
        <v>32.595999999999997</v>
      </c>
      <c r="E49" s="44">
        <v>31.693000000000001</v>
      </c>
    </row>
    <row r="50" spans="1:5" x14ac:dyDescent="0.25">
      <c r="A50" s="43">
        <v>43</v>
      </c>
      <c r="B50" s="44">
        <v>31.553000000000001</v>
      </c>
      <c r="C50" s="44">
        <v>1.512</v>
      </c>
      <c r="D50" s="44">
        <v>32.119999999999997</v>
      </c>
      <c r="E50" s="44">
        <v>31.210999999999999</v>
      </c>
    </row>
    <row r="51" spans="1:5" x14ac:dyDescent="0.25">
      <c r="A51" s="43">
        <v>44</v>
      </c>
      <c r="B51" s="44">
        <v>31.064</v>
      </c>
      <c r="C51" s="44">
        <v>1.5289999999999999</v>
      </c>
      <c r="D51" s="44">
        <v>31.637</v>
      </c>
      <c r="E51" s="44">
        <v>30.721</v>
      </c>
    </row>
    <row r="52" spans="1:5" x14ac:dyDescent="0.25">
      <c r="A52" s="43">
        <v>45</v>
      </c>
      <c r="B52" s="44">
        <v>30.565999999999999</v>
      </c>
      <c r="C52" s="44">
        <v>1.546</v>
      </c>
      <c r="D52" s="44">
        <v>31.146000000000001</v>
      </c>
      <c r="E52" s="44">
        <v>30.224</v>
      </c>
    </row>
    <row r="53" spans="1:5" x14ac:dyDescent="0.25">
      <c r="A53" s="43">
        <v>46</v>
      </c>
      <c r="B53" s="44">
        <v>30.061</v>
      </c>
      <c r="C53" s="44">
        <v>1.5620000000000001</v>
      </c>
      <c r="D53" s="44">
        <v>30.646999999999998</v>
      </c>
      <c r="E53" s="44">
        <v>29.719000000000001</v>
      </c>
    </row>
    <row r="54" spans="1:5" x14ac:dyDescent="0.25">
      <c r="A54" s="43">
        <v>47</v>
      </c>
      <c r="B54" s="44">
        <v>29.548999999999999</v>
      </c>
      <c r="C54" s="44">
        <v>1.579</v>
      </c>
      <c r="D54" s="44">
        <v>30.140999999999998</v>
      </c>
      <c r="E54" s="44">
        <v>29.207000000000001</v>
      </c>
    </row>
    <row r="55" spans="1:5" x14ac:dyDescent="0.25">
      <c r="A55" s="43">
        <v>48</v>
      </c>
      <c r="B55" s="44">
        <v>29.027999999999999</v>
      </c>
      <c r="C55" s="44">
        <v>1.595</v>
      </c>
      <c r="D55" s="44">
        <v>29.626000000000001</v>
      </c>
      <c r="E55" s="44">
        <v>28.687999999999999</v>
      </c>
    </row>
    <row r="56" spans="1:5" x14ac:dyDescent="0.25">
      <c r="A56" s="43">
        <v>49</v>
      </c>
      <c r="B56" s="44">
        <v>28.5</v>
      </c>
      <c r="C56" s="44">
        <v>1.611</v>
      </c>
      <c r="D56" s="44">
        <v>29.103999999999999</v>
      </c>
      <c r="E56" s="44">
        <v>28.161000000000001</v>
      </c>
    </row>
    <row r="57" spans="1:5" x14ac:dyDescent="0.25">
      <c r="A57" s="43">
        <v>50</v>
      </c>
      <c r="B57" s="44">
        <v>27.963999999999999</v>
      </c>
      <c r="C57" s="44">
        <v>1.6259999999999999</v>
      </c>
      <c r="D57" s="44">
        <v>28.573</v>
      </c>
      <c r="E57" s="44">
        <v>27.626000000000001</v>
      </c>
    </row>
    <row r="58" spans="1:5" x14ac:dyDescent="0.25">
      <c r="A58" s="43">
        <v>51</v>
      </c>
      <c r="B58" s="44">
        <v>27.419</v>
      </c>
      <c r="C58" s="44">
        <v>1.6419999999999999</v>
      </c>
      <c r="D58" s="44">
        <v>28.035</v>
      </c>
      <c r="E58" s="44">
        <v>27.082999999999998</v>
      </c>
    </row>
    <row r="59" spans="1:5" x14ac:dyDescent="0.25">
      <c r="A59" s="43">
        <v>52</v>
      </c>
      <c r="B59" s="44">
        <v>26.867000000000001</v>
      </c>
      <c r="C59" s="44">
        <v>1.657</v>
      </c>
      <c r="D59" s="44">
        <v>27.489000000000001</v>
      </c>
      <c r="E59" s="44">
        <v>26.533000000000001</v>
      </c>
    </row>
    <row r="60" spans="1:5" x14ac:dyDescent="0.25">
      <c r="A60" s="43">
        <v>53</v>
      </c>
      <c r="B60" s="44">
        <v>26.308</v>
      </c>
      <c r="C60" s="44">
        <v>1.6719999999999999</v>
      </c>
      <c r="D60" s="44">
        <v>26.934000000000001</v>
      </c>
      <c r="E60" s="44">
        <v>25.975000000000001</v>
      </c>
    </row>
    <row r="61" spans="1:5" x14ac:dyDescent="0.25">
      <c r="A61" s="43">
        <v>54</v>
      </c>
      <c r="B61" s="44">
        <v>25.74</v>
      </c>
      <c r="C61" s="44">
        <v>1.6859999999999999</v>
      </c>
      <c r="D61" s="44">
        <v>26.372</v>
      </c>
      <c r="E61" s="44">
        <v>25.408000000000001</v>
      </c>
    </row>
    <row r="62" spans="1:5" x14ac:dyDescent="0.25">
      <c r="A62" s="43">
        <v>55</v>
      </c>
      <c r="B62" s="44">
        <v>25.164999999999999</v>
      </c>
      <c r="C62" s="44">
        <v>1.7</v>
      </c>
      <c r="D62" s="44">
        <v>25.803000000000001</v>
      </c>
      <c r="E62" s="44">
        <v>24.835000000000001</v>
      </c>
    </row>
    <row r="63" spans="1:5" x14ac:dyDescent="0.25">
      <c r="A63" s="43">
        <v>56</v>
      </c>
      <c r="B63" s="44">
        <v>24.582999999999998</v>
      </c>
      <c r="C63" s="44">
        <v>1.7130000000000001</v>
      </c>
      <c r="D63" s="44">
        <v>25.225000000000001</v>
      </c>
      <c r="E63" s="44">
        <v>24.253</v>
      </c>
    </row>
    <row r="64" spans="1:5" x14ac:dyDescent="0.25">
      <c r="A64" s="43">
        <v>57</v>
      </c>
      <c r="B64" s="44">
        <v>23.994</v>
      </c>
      <c r="C64" s="44">
        <v>1.726</v>
      </c>
      <c r="D64" s="44">
        <v>24.640999999999998</v>
      </c>
      <c r="E64" s="44">
        <v>23.664999999999999</v>
      </c>
    </row>
    <row r="65" spans="1:5" x14ac:dyDescent="0.25">
      <c r="A65" s="43">
        <v>58</v>
      </c>
      <c r="B65" s="44">
        <v>23.398</v>
      </c>
      <c r="C65" s="44">
        <v>1.738</v>
      </c>
      <c r="D65" s="44">
        <v>24.05</v>
      </c>
      <c r="E65" s="44">
        <v>23.068999999999999</v>
      </c>
    </row>
    <row r="66" spans="1:5" x14ac:dyDescent="0.25">
      <c r="A66" s="43">
        <v>59</v>
      </c>
      <c r="B66" s="44">
        <v>22.795999999999999</v>
      </c>
      <c r="C66" s="44">
        <v>1.7490000000000001</v>
      </c>
      <c r="D66" s="44">
        <v>23.452000000000002</v>
      </c>
      <c r="E66" s="44">
        <v>22.466999999999999</v>
      </c>
    </row>
    <row r="67" spans="1:5" x14ac:dyDescent="0.25">
      <c r="A67" s="43">
        <v>60</v>
      </c>
      <c r="B67" s="44">
        <v>22.187999999999999</v>
      </c>
      <c r="C67" s="44">
        <v>1.7589999999999999</v>
      </c>
      <c r="D67" s="44">
        <v>22.847999999999999</v>
      </c>
      <c r="E67" s="44">
        <v>21.859000000000002</v>
      </c>
    </row>
    <row r="68" spans="1:5" x14ac:dyDescent="0.25">
      <c r="A68" s="43">
        <v>61</v>
      </c>
      <c r="B68" s="44">
        <v>21.574000000000002</v>
      </c>
      <c r="C68" s="44">
        <v>1.768</v>
      </c>
      <c r="D68" s="44">
        <v>22.236999999999998</v>
      </c>
      <c r="E68" s="44">
        <v>21.245000000000001</v>
      </c>
    </row>
    <row r="69" spans="1:5" x14ac:dyDescent="0.25">
      <c r="A69" s="43">
        <v>62</v>
      </c>
      <c r="B69" s="44">
        <v>20.954999999999998</v>
      </c>
      <c r="C69" s="44">
        <v>1.776</v>
      </c>
      <c r="D69" s="44">
        <v>21.620999999999999</v>
      </c>
      <c r="E69" s="44">
        <v>20.625</v>
      </c>
    </row>
    <row r="70" spans="1:5" x14ac:dyDescent="0.25">
      <c r="A70" s="43">
        <v>63</v>
      </c>
      <c r="B70" s="44">
        <v>20.331</v>
      </c>
      <c r="C70" s="44">
        <v>1.7829999999999999</v>
      </c>
      <c r="D70" s="44">
        <v>21</v>
      </c>
      <c r="E70" s="44">
        <v>20.001000000000001</v>
      </c>
    </row>
    <row r="71" spans="1:5" x14ac:dyDescent="0.25">
      <c r="A71" s="43">
        <v>64</v>
      </c>
      <c r="B71" s="44">
        <v>19.702000000000002</v>
      </c>
      <c r="C71" s="44">
        <v>1.7849999999999999</v>
      </c>
      <c r="D71" s="44">
        <v>20.372</v>
      </c>
      <c r="E71" s="44">
        <v>19.373000000000001</v>
      </c>
    </row>
    <row r="72" spans="1:5" x14ac:dyDescent="0.25">
      <c r="A72" s="43">
        <v>65</v>
      </c>
      <c r="B72" s="44">
        <v>19.056999999999999</v>
      </c>
      <c r="C72" s="44">
        <v>1.786</v>
      </c>
      <c r="D72" s="44">
        <v>19.727</v>
      </c>
      <c r="E72" s="44">
        <v>18.727</v>
      </c>
    </row>
    <row r="73" spans="1:5" x14ac:dyDescent="0.25">
      <c r="A73" s="43">
        <v>66</v>
      </c>
      <c r="B73" s="44">
        <v>18.396999999999998</v>
      </c>
      <c r="C73" s="44">
        <v>1.788</v>
      </c>
      <c r="D73" s="44">
        <v>19.067</v>
      </c>
      <c r="E73" s="44">
        <v>18.065999999999999</v>
      </c>
    </row>
    <row r="74" spans="1:5" x14ac:dyDescent="0.25">
      <c r="A74" s="43">
        <v>67</v>
      </c>
      <c r="B74" s="44">
        <v>17.734000000000002</v>
      </c>
      <c r="C74" s="44">
        <v>1.7889999999999999</v>
      </c>
      <c r="D74" s="44">
        <v>18.405000000000001</v>
      </c>
      <c r="E74" s="44">
        <v>17.402999999999999</v>
      </c>
    </row>
    <row r="75" spans="1:5" x14ac:dyDescent="0.25">
      <c r="A75" s="43">
        <v>68</v>
      </c>
      <c r="B75" s="44">
        <v>17.071999999999999</v>
      </c>
      <c r="C75" s="44">
        <v>1.788</v>
      </c>
      <c r="D75" s="44">
        <v>17.742000000000001</v>
      </c>
      <c r="E75" s="44">
        <v>16.742000000000001</v>
      </c>
    </row>
    <row r="76" spans="1:5" x14ac:dyDescent="0.25">
      <c r="A76" s="43">
        <v>69</v>
      </c>
      <c r="B76" s="44">
        <v>16.411000000000001</v>
      </c>
      <c r="C76" s="44">
        <v>1.724</v>
      </c>
      <c r="D76" s="44">
        <v>17.056999999999999</v>
      </c>
      <c r="E76" s="44">
        <v>16.085000000000001</v>
      </c>
    </row>
    <row r="77" spans="1:5" x14ac:dyDescent="0.25">
      <c r="A77" s="43">
        <v>70</v>
      </c>
      <c r="B77" s="44">
        <v>15.750999999999999</v>
      </c>
      <c r="C77" s="44">
        <v>1.66</v>
      </c>
      <c r="D77" s="44">
        <v>16.373000000000001</v>
      </c>
      <c r="E77" s="44">
        <v>15.43</v>
      </c>
    </row>
    <row r="78" spans="1:5" x14ac:dyDescent="0.25">
      <c r="A78" s="43">
        <v>71</v>
      </c>
      <c r="B78" s="44">
        <v>15.090999999999999</v>
      </c>
      <c r="C78" s="44">
        <v>1.655</v>
      </c>
      <c r="D78" s="44">
        <v>15.712</v>
      </c>
      <c r="E78" s="44">
        <v>14.776999999999999</v>
      </c>
    </row>
    <row r="79" spans="1:5" x14ac:dyDescent="0.25">
      <c r="A79" s="43">
        <v>72</v>
      </c>
      <c r="B79" s="44">
        <v>14.433</v>
      </c>
      <c r="C79" s="44">
        <v>1.647</v>
      </c>
      <c r="D79" s="44">
        <v>15.051</v>
      </c>
      <c r="E79" s="44">
        <v>14.127000000000001</v>
      </c>
    </row>
    <row r="80" spans="1:5" x14ac:dyDescent="0.25">
      <c r="A80" s="43">
        <v>73</v>
      </c>
      <c r="B80" s="44">
        <v>13.775</v>
      </c>
      <c r="C80" s="44">
        <v>1.637</v>
      </c>
      <c r="D80" s="44">
        <v>14.388999999999999</v>
      </c>
      <c r="E80" s="44">
        <v>13.478</v>
      </c>
    </row>
    <row r="81" spans="1:5" x14ac:dyDescent="0.25">
      <c r="A81" s="43">
        <v>74</v>
      </c>
      <c r="B81" s="44">
        <v>13.119</v>
      </c>
      <c r="C81" s="44">
        <v>1.5209999999999999</v>
      </c>
      <c r="D81" s="44">
        <v>13.69</v>
      </c>
      <c r="E81" s="44">
        <v>12.833</v>
      </c>
    </row>
    <row r="82" spans="1:5" x14ac:dyDescent="0.25">
      <c r="A82" s="43">
        <v>75</v>
      </c>
      <c r="B82" s="44">
        <v>12.465999999999999</v>
      </c>
      <c r="C82" s="44">
        <v>1.4039999999999999</v>
      </c>
      <c r="D82" s="44">
        <v>12.992000000000001</v>
      </c>
      <c r="E82" s="44">
        <v>12.192</v>
      </c>
    </row>
    <row r="83" spans="1:5" x14ac:dyDescent="0.25">
      <c r="A83" s="43">
        <v>76</v>
      </c>
      <c r="B83" s="44">
        <v>11.817</v>
      </c>
      <c r="C83" s="44">
        <v>1.389</v>
      </c>
      <c r="D83" s="44">
        <v>12.337999999999999</v>
      </c>
      <c r="E83" s="44">
        <v>11.557</v>
      </c>
    </row>
    <row r="84" spans="1:5" x14ac:dyDescent="0.25">
      <c r="A84" s="43">
        <v>77</v>
      </c>
      <c r="B84" s="44">
        <v>11.175000000000001</v>
      </c>
      <c r="C84" s="44">
        <v>1.3720000000000001</v>
      </c>
      <c r="D84" s="44">
        <v>11.69</v>
      </c>
      <c r="E84" s="44">
        <v>10.93</v>
      </c>
    </row>
    <row r="85" spans="1:5" x14ac:dyDescent="0.25">
      <c r="A85" s="43">
        <v>78</v>
      </c>
      <c r="B85" s="44">
        <v>10.542</v>
      </c>
      <c r="C85" s="44">
        <v>1.353</v>
      </c>
      <c r="D85" s="44">
        <v>11.048999999999999</v>
      </c>
      <c r="E85" s="44">
        <v>10.313000000000001</v>
      </c>
    </row>
    <row r="86" spans="1:5" x14ac:dyDescent="0.25">
      <c r="A86" s="43">
        <v>79</v>
      </c>
      <c r="B86" s="44">
        <v>9.9190000000000005</v>
      </c>
      <c r="C86" s="44">
        <v>1.2050000000000001</v>
      </c>
      <c r="D86" s="44">
        <v>10.371</v>
      </c>
      <c r="E86" s="44">
        <v>9.7080000000000002</v>
      </c>
    </row>
    <row r="87" spans="1:5" x14ac:dyDescent="0.25">
      <c r="A87" s="43">
        <v>80</v>
      </c>
      <c r="B87" s="44">
        <v>9.31</v>
      </c>
      <c r="C87" s="44">
        <v>1.056</v>
      </c>
      <c r="D87" s="44">
        <v>9.7059999999999995</v>
      </c>
      <c r="E87" s="44">
        <v>9.1180000000000003</v>
      </c>
    </row>
    <row r="88" spans="1:5" x14ac:dyDescent="0.25">
      <c r="A88" s="43">
        <v>81</v>
      </c>
      <c r="B88" s="44">
        <v>8.7170000000000005</v>
      </c>
      <c r="C88" s="44">
        <v>1.0329999999999999</v>
      </c>
      <c r="D88" s="44">
        <v>9.1039999999999992</v>
      </c>
      <c r="E88" s="44">
        <v>8.5440000000000005</v>
      </c>
    </row>
    <row r="89" spans="1:5" x14ac:dyDescent="0.25">
      <c r="A89" s="43">
        <v>82</v>
      </c>
      <c r="B89" s="44">
        <v>8.1419999999999995</v>
      </c>
      <c r="C89" s="44">
        <v>1.008</v>
      </c>
      <c r="D89" s="44">
        <v>8.52</v>
      </c>
      <c r="E89" s="44">
        <v>7.99</v>
      </c>
    </row>
    <row r="90" spans="1:5" x14ac:dyDescent="0.25">
      <c r="A90" s="43">
        <v>83</v>
      </c>
      <c r="B90" s="44">
        <v>7.5869999999999997</v>
      </c>
      <c r="C90" s="44">
        <v>0.98</v>
      </c>
      <c r="D90" s="44">
        <v>7.9539999999999997</v>
      </c>
      <c r="E90" s="44">
        <v>7.4550000000000001</v>
      </c>
    </row>
    <row r="91" spans="1:5" x14ac:dyDescent="0.25">
      <c r="A91" s="43">
        <v>84</v>
      </c>
      <c r="B91" s="44">
        <v>7.0529999999999999</v>
      </c>
      <c r="C91" s="44">
        <v>0.83599999999999997</v>
      </c>
      <c r="D91" s="44">
        <v>7.3659999999999997</v>
      </c>
      <c r="E91" s="44">
        <v>6.9420000000000002</v>
      </c>
    </row>
    <row r="92" spans="1:5" x14ac:dyDescent="0.25">
      <c r="A92" s="43">
        <v>85</v>
      </c>
      <c r="B92" s="44">
        <v>6.5419999999999998</v>
      </c>
      <c r="C92" s="44">
        <v>0.69299999999999995</v>
      </c>
      <c r="D92" s="44">
        <v>6.8019999999999996</v>
      </c>
      <c r="E92" s="44">
        <v>6.45</v>
      </c>
    </row>
    <row r="93" spans="1:5" x14ac:dyDescent="0.25">
      <c r="A93" s="43">
        <v>86</v>
      </c>
      <c r="B93" s="44">
        <v>6.056</v>
      </c>
      <c r="C93" s="44">
        <v>0.66700000000000004</v>
      </c>
      <c r="D93" s="44">
        <v>6.306</v>
      </c>
      <c r="E93" s="44">
        <v>5.9829999999999997</v>
      </c>
    </row>
    <row r="94" spans="1:5" x14ac:dyDescent="0.25">
      <c r="A94" s="43">
        <v>87</v>
      </c>
      <c r="B94" s="44">
        <v>5.5970000000000004</v>
      </c>
      <c r="C94" s="44">
        <v>0.64</v>
      </c>
      <c r="D94" s="44">
        <v>5.8369999999999997</v>
      </c>
      <c r="E94" s="44">
        <v>5.54</v>
      </c>
    </row>
    <row r="95" spans="1:5" x14ac:dyDescent="0.25">
      <c r="A95" s="43">
        <v>88</v>
      </c>
      <c r="B95" s="44">
        <v>5.1669999999999998</v>
      </c>
      <c r="C95" s="44">
        <v>0.61199999999999999</v>
      </c>
      <c r="D95" s="44">
        <v>5.3959999999999999</v>
      </c>
      <c r="E95" s="44">
        <v>5.1230000000000002</v>
      </c>
    </row>
    <row r="96" spans="1:5" x14ac:dyDescent="0.25">
      <c r="A96" s="43">
        <v>89</v>
      </c>
      <c r="B96" s="44">
        <v>4.7649999999999997</v>
      </c>
      <c r="C96" s="44">
        <v>0.48699999999999999</v>
      </c>
      <c r="D96" s="44">
        <v>4.9480000000000004</v>
      </c>
      <c r="E96" s="44">
        <v>4.7329999999999997</v>
      </c>
    </row>
    <row r="97" spans="1:5" x14ac:dyDescent="0.25">
      <c r="A97" s="43">
        <v>90</v>
      </c>
      <c r="B97" s="44">
        <v>4.3920000000000003</v>
      </c>
      <c r="C97" s="44">
        <v>0.36699999999999999</v>
      </c>
      <c r="D97" s="44">
        <v>4.5289999999999999</v>
      </c>
      <c r="E97" s="44">
        <v>4.37</v>
      </c>
    </row>
    <row r="98" spans="1:5" x14ac:dyDescent="0.25">
      <c r="A98" s="43">
        <v>91</v>
      </c>
      <c r="B98" s="44">
        <v>4.048</v>
      </c>
      <c r="C98" s="44">
        <v>0.34699999999999998</v>
      </c>
      <c r="D98" s="44">
        <v>4.1779999999999999</v>
      </c>
      <c r="E98" s="44">
        <v>4.0350000000000001</v>
      </c>
    </row>
    <row r="99" spans="1:5" x14ac:dyDescent="0.25">
      <c r="A99" s="43">
        <v>92</v>
      </c>
      <c r="B99" s="44">
        <v>3.7330000000000001</v>
      </c>
      <c r="C99" s="44">
        <v>0.32800000000000001</v>
      </c>
      <c r="D99" s="44">
        <v>3.8559999999999999</v>
      </c>
      <c r="E99" s="44">
        <v>3.7290000000000001</v>
      </c>
    </row>
    <row r="100" spans="1:5" x14ac:dyDescent="0.25">
      <c r="A100" s="43">
        <v>93</v>
      </c>
      <c r="B100" s="44">
        <v>3.4460000000000002</v>
      </c>
      <c r="C100" s="44">
        <v>0.31</v>
      </c>
      <c r="D100" s="44">
        <v>3.5619999999999998</v>
      </c>
      <c r="E100" s="44">
        <v>3.4510000000000001</v>
      </c>
    </row>
    <row r="101" spans="1:5" x14ac:dyDescent="0.25">
      <c r="A101" s="43">
        <v>94</v>
      </c>
      <c r="B101" s="44">
        <v>3.1859999999999999</v>
      </c>
      <c r="C101" s="44">
        <v>0.29099999999999998</v>
      </c>
      <c r="D101" s="44">
        <v>3.2949999999999999</v>
      </c>
      <c r="E101" s="44">
        <v>3.1989999999999998</v>
      </c>
    </row>
    <row r="102" spans="1:5" x14ac:dyDescent="0.25">
      <c r="A102" s="43">
        <v>95</v>
      </c>
      <c r="B102" s="44">
        <v>2.9510000000000001</v>
      </c>
      <c r="C102" s="44">
        <v>0.27400000000000002</v>
      </c>
      <c r="D102" s="44">
        <v>3.0539999999999998</v>
      </c>
      <c r="E102" s="44">
        <v>2.9729999999999999</v>
      </c>
    </row>
    <row r="103" spans="1:5" x14ac:dyDescent="0.25">
      <c r="A103" s="43">
        <v>96</v>
      </c>
      <c r="B103" s="44">
        <v>2.742</v>
      </c>
      <c r="C103" s="44">
        <v>0.25800000000000001</v>
      </c>
      <c r="D103" s="44">
        <v>2.839</v>
      </c>
      <c r="E103" s="44">
        <v>2.7719999999999998</v>
      </c>
    </row>
    <row r="104" spans="1:5" x14ac:dyDescent="0.25">
      <c r="A104" s="43">
        <v>97</v>
      </c>
      <c r="B104" s="44">
        <v>2.5569999999999999</v>
      </c>
      <c r="C104" s="44">
        <v>0.24399999999999999</v>
      </c>
      <c r="D104" s="44">
        <v>2.6480000000000001</v>
      </c>
      <c r="E104" s="44">
        <v>2.5939999999999999</v>
      </c>
    </row>
    <row r="105" spans="1:5" x14ac:dyDescent="0.25">
      <c r="A105" s="43">
        <v>98</v>
      </c>
      <c r="B105" s="44">
        <v>2.3959999999999999</v>
      </c>
      <c r="C105" s="44">
        <v>0.23</v>
      </c>
      <c r="D105" s="44">
        <v>2.4820000000000002</v>
      </c>
      <c r="E105" s="44">
        <v>2.4390000000000001</v>
      </c>
    </row>
    <row r="106" spans="1:5" x14ac:dyDescent="0.25">
      <c r="A106" s="43">
        <v>99</v>
      </c>
      <c r="B106" s="44">
        <v>2.2669999999999999</v>
      </c>
      <c r="C106" s="44">
        <v>0.216</v>
      </c>
      <c r="D106" s="44">
        <v>2.3479999999999999</v>
      </c>
      <c r="E106" s="44">
        <v>2.3149999999999999</v>
      </c>
    </row>
    <row r="107" spans="1:5" x14ac:dyDescent="0.25">
      <c r="A107" s="43">
        <v>100</v>
      </c>
      <c r="B107" s="44">
        <v>2.173</v>
      </c>
      <c r="C107" s="44">
        <v>0.20300000000000001</v>
      </c>
      <c r="D107" s="44">
        <v>2.2490000000000001</v>
      </c>
      <c r="E107" s="44">
        <v>2.222</v>
      </c>
    </row>
  </sheetData>
  <sheetProtection algorithmName="SHA-512" hashValue="Raw9qO0oBByiPJx9hA7MMLj8xtOuW9C/EPZoRPrafDbg1jyRySNS4lYdN0aWWj5bZ3wpG7/D5aRBf+O/LrMN5Q==" saltValue="lOato4V18eA5/LoMCqqS0A==" spinCount="100000" sheet="1" objects="1" scenarios="1"/>
  <conditionalFormatting sqref="A6:A21">
    <cfRule type="expression" dxfId="471" priority="1" stopIfTrue="1">
      <formula>MOD(ROW(),2)=0</formula>
    </cfRule>
    <cfRule type="expression" dxfId="470" priority="2" stopIfTrue="1">
      <formula>MOD(ROW(),2)&lt;&gt;0</formula>
    </cfRule>
  </conditionalFormatting>
  <conditionalFormatting sqref="B6:E21">
    <cfRule type="expression" dxfId="469" priority="3" stopIfTrue="1">
      <formula>MOD(ROW(),2)=0</formula>
    </cfRule>
    <cfRule type="expression" dxfId="468" priority="4" stopIfTrue="1">
      <formula>MOD(ROW(),2)&lt;&gt;0</formula>
    </cfRule>
  </conditionalFormatting>
  <conditionalFormatting sqref="A26:A107">
    <cfRule type="expression" dxfId="467" priority="5" stopIfTrue="1">
      <formula>MOD(ROW(),2)=0</formula>
    </cfRule>
    <cfRule type="expression" dxfId="466" priority="6" stopIfTrue="1">
      <formula>MOD(ROW(),2)&lt;&gt;0</formula>
    </cfRule>
  </conditionalFormatting>
  <conditionalFormatting sqref="B26:E107">
    <cfRule type="expression" dxfId="465" priority="7" stopIfTrue="1">
      <formula>MOD(ROW(),2)=0</formula>
    </cfRule>
    <cfRule type="expression" dxfId="464" priority="8" stopIfTrue="1">
      <formula>MOD(ROW(),2)&lt;&gt;0</formula>
    </cfRule>
  </conditionalFormatting>
  <pageMargins left="0.7" right="0.7" top="0.75" bottom="0.75" header="0.3" footer="0.3"/>
  <tableParts count="1">
    <tablePart r:id="rId1"/>
  </tableParts>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741540-FB66-48EB-9987-BC3326B71451}">
  <sheetPr codeName="Sheet60"/>
  <dimension ref="A1:E107"/>
  <sheetViews>
    <sheetView showGridLines="0" workbookViewId="0">
      <selection activeCell="A6" sqref="A6"/>
    </sheetView>
  </sheetViews>
  <sheetFormatPr defaultRowHeight="12.5" x14ac:dyDescent="0.25"/>
  <cols>
    <col min="1" max="1" width="31.54296875" customWidth="1"/>
    <col min="2" max="5" width="22.54296875" customWidth="1"/>
  </cols>
  <sheetData>
    <row r="1" spans="1:5" s="1" customFormat="1" ht="20" x14ac:dyDescent="0.4">
      <c r="A1" s="2" t="s">
        <v>0</v>
      </c>
    </row>
    <row r="2" spans="1:5" s="1" customFormat="1" ht="15.5" x14ac:dyDescent="0.35">
      <c r="A2" s="30" t="s">
        <v>1</v>
      </c>
      <c r="B2" s="3" t="str">
        <f>wb_title</f>
        <v>NHS_EW - Consolidated Factor Spreadsheet</v>
      </c>
    </row>
    <row r="3" spans="1:5" s="1" customFormat="1" ht="15.5" x14ac:dyDescent="0.35">
      <c r="A3" s="30" t="s">
        <v>2</v>
      </c>
      <c r="B3" s="3" t="str">
        <f>TABLE_FACTOR_TYPE_1 &amp; " - x-" &amp; TABLE_SERIES_NUMBER_1</f>
        <v>Triv Comm - x-503</v>
      </c>
    </row>
    <row r="6" spans="1:5" x14ac:dyDescent="0.25">
      <c r="A6" s="40" t="s">
        <v>491</v>
      </c>
      <c r="B6" s="49" t="s">
        <v>492</v>
      </c>
      <c r="C6" s="49"/>
      <c r="D6" s="49"/>
      <c r="E6" s="49"/>
    </row>
    <row r="7" spans="1:5" x14ac:dyDescent="0.25">
      <c r="A7" s="40" t="s">
        <v>493</v>
      </c>
      <c r="B7" s="49" t="s">
        <v>31</v>
      </c>
      <c r="C7" s="49"/>
      <c r="D7" s="49"/>
      <c r="E7" s="49"/>
    </row>
    <row r="8" spans="1:5" x14ac:dyDescent="0.25">
      <c r="A8" s="40" t="s">
        <v>140</v>
      </c>
      <c r="B8" s="49" t="s">
        <v>153</v>
      </c>
      <c r="C8" s="49"/>
      <c r="D8" s="49"/>
      <c r="E8" s="49"/>
    </row>
    <row r="9" spans="1:5" x14ac:dyDescent="0.25">
      <c r="A9" s="40" t="s">
        <v>141</v>
      </c>
      <c r="B9" s="49" t="s">
        <v>338</v>
      </c>
      <c r="C9" s="49"/>
      <c r="D9" s="49"/>
      <c r="E9" s="49"/>
    </row>
    <row r="10" spans="1:5" x14ac:dyDescent="0.25">
      <c r="A10" s="40" t="s">
        <v>6</v>
      </c>
      <c r="B10" s="49" t="s">
        <v>339</v>
      </c>
      <c r="C10" s="49"/>
      <c r="D10" s="49"/>
      <c r="E10" s="49"/>
    </row>
    <row r="11" spans="1:5" x14ac:dyDescent="0.25">
      <c r="A11" s="40" t="s">
        <v>142</v>
      </c>
      <c r="B11" s="49" t="s">
        <v>205</v>
      </c>
      <c r="C11" s="49"/>
      <c r="D11" s="49"/>
      <c r="E11" s="49"/>
    </row>
    <row r="12" spans="1:5" x14ac:dyDescent="0.25">
      <c r="A12" s="40" t="s">
        <v>143</v>
      </c>
      <c r="B12" s="49" t="s">
        <v>263</v>
      </c>
      <c r="C12" s="49"/>
      <c r="D12" s="49"/>
      <c r="E12" s="49"/>
    </row>
    <row r="13" spans="1:5" x14ac:dyDescent="0.25">
      <c r="A13" s="40" t="s">
        <v>494</v>
      </c>
      <c r="B13" s="49">
        <v>0</v>
      </c>
      <c r="C13" s="49"/>
      <c r="D13" s="49"/>
      <c r="E13" s="49"/>
    </row>
    <row r="14" spans="1:5" x14ac:dyDescent="0.25">
      <c r="A14" s="40" t="s">
        <v>145</v>
      </c>
      <c r="B14" s="49">
        <v>503</v>
      </c>
      <c r="C14" s="49"/>
      <c r="D14" s="49"/>
      <c r="E14" s="49"/>
    </row>
    <row r="15" spans="1:5" x14ac:dyDescent="0.25">
      <c r="A15" s="40" t="s">
        <v>495</v>
      </c>
      <c r="B15" s="49" t="s">
        <v>344</v>
      </c>
      <c r="C15" s="49"/>
      <c r="D15" s="49"/>
      <c r="E15" s="49"/>
    </row>
    <row r="16" spans="1:5" x14ac:dyDescent="0.25">
      <c r="A16" s="40" t="s">
        <v>147</v>
      </c>
      <c r="B16" s="49" t="s">
        <v>345</v>
      </c>
      <c r="C16" s="49"/>
      <c r="D16" s="49"/>
      <c r="E16" s="49"/>
    </row>
    <row r="17" spans="1:5" x14ac:dyDescent="0.25">
      <c r="A17" s="41" t="s">
        <v>496</v>
      </c>
      <c r="B17" s="49"/>
      <c r="C17" s="49"/>
      <c r="D17" s="49"/>
      <c r="E17" s="49"/>
    </row>
    <row r="18" spans="1:5" x14ac:dyDescent="0.25">
      <c r="A18" s="40" t="s">
        <v>149</v>
      </c>
      <c r="B18" s="50">
        <v>45135</v>
      </c>
      <c r="C18" s="50"/>
      <c r="D18" s="50"/>
      <c r="E18" s="50"/>
    </row>
    <row r="19" spans="1:5" x14ac:dyDescent="0.25">
      <c r="A19" s="40" t="s">
        <v>150</v>
      </c>
      <c r="B19" s="50">
        <v>45135</v>
      </c>
      <c r="C19" s="50"/>
      <c r="D19" s="50"/>
      <c r="E19" s="50"/>
    </row>
    <row r="20" spans="1:5" x14ac:dyDescent="0.25">
      <c r="A20" s="40" t="s">
        <v>151</v>
      </c>
      <c r="B20" s="49" t="s">
        <v>160</v>
      </c>
      <c r="C20" s="49"/>
      <c r="D20" s="49"/>
      <c r="E20" s="49"/>
    </row>
    <row r="21" spans="1:5" x14ac:dyDescent="0.25">
      <c r="A21" s="40" t="s">
        <v>497</v>
      </c>
      <c r="B21" s="49" t="s">
        <v>68</v>
      </c>
      <c r="C21" s="49"/>
      <c r="D21" s="49"/>
      <c r="E21" s="49"/>
    </row>
    <row r="23" spans="1:5" x14ac:dyDescent="0.25">
      <c r="A23" s="23" t="str">
        <f>HYPERLINK("#'Factor List'!A1", "Back to Factor List")</f>
        <v>Back to Factor List</v>
      </c>
      <c r="B23" s="23" t="str">
        <f>HYPERLINK("#'Assumptions'!A1", "Assumptions")</f>
        <v>Assumptions</v>
      </c>
    </row>
    <row r="26" spans="1:5" s="59" customFormat="1" ht="52" x14ac:dyDescent="0.25">
      <c r="A26" s="58" t="s">
        <v>263</v>
      </c>
      <c r="B26" s="58" t="s">
        <v>550</v>
      </c>
      <c r="C26" s="58" t="s">
        <v>551</v>
      </c>
      <c r="D26" s="58" t="s">
        <v>552</v>
      </c>
      <c r="E26" s="58" t="s">
        <v>553</v>
      </c>
    </row>
    <row r="27" spans="1:5" x14ac:dyDescent="0.25">
      <c r="A27" s="43">
        <v>20</v>
      </c>
      <c r="B27" s="44">
        <v>40.862000000000002</v>
      </c>
      <c r="C27" s="44">
        <v>1.1100000000000001</v>
      </c>
      <c r="D27" s="44">
        <v>41.237000000000002</v>
      </c>
      <c r="E27" s="44">
        <v>40.594999999999999</v>
      </c>
    </row>
    <row r="28" spans="1:5" x14ac:dyDescent="0.25">
      <c r="A28" s="43">
        <v>21</v>
      </c>
      <c r="B28" s="44">
        <v>40.529000000000003</v>
      </c>
      <c r="C28" s="44">
        <v>1.127</v>
      </c>
      <c r="D28" s="44">
        <v>40.908999999999999</v>
      </c>
      <c r="E28" s="44">
        <v>40.256</v>
      </c>
    </row>
    <row r="29" spans="1:5" x14ac:dyDescent="0.25">
      <c r="A29" s="43">
        <v>22</v>
      </c>
      <c r="B29" s="44">
        <v>40.189</v>
      </c>
      <c r="C29" s="44">
        <v>1.1439999999999999</v>
      </c>
      <c r="D29" s="44">
        <v>40.575000000000003</v>
      </c>
      <c r="E29" s="44">
        <v>39.911999999999999</v>
      </c>
    </row>
    <row r="30" spans="1:5" x14ac:dyDescent="0.25">
      <c r="A30" s="43">
        <v>23</v>
      </c>
      <c r="B30" s="44">
        <v>39.843000000000004</v>
      </c>
      <c r="C30" s="44">
        <v>1.1619999999999999</v>
      </c>
      <c r="D30" s="44">
        <v>40.234999999999999</v>
      </c>
      <c r="E30" s="44">
        <v>39.561999999999998</v>
      </c>
    </row>
    <row r="31" spans="1:5" x14ac:dyDescent="0.25">
      <c r="A31" s="43">
        <v>24</v>
      </c>
      <c r="B31" s="44">
        <v>39.491999999999997</v>
      </c>
      <c r="C31" s="44">
        <v>1.179</v>
      </c>
      <c r="D31" s="44">
        <v>39.89</v>
      </c>
      <c r="E31" s="44">
        <v>39.206000000000003</v>
      </c>
    </row>
    <row r="32" spans="1:5" x14ac:dyDescent="0.25">
      <c r="A32" s="43">
        <v>25</v>
      </c>
      <c r="B32" s="44">
        <v>39.134</v>
      </c>
      <c r="C32" s="44">
        <v>1.196</v>
      </c>
      <c r="D32" s="44">
        <v>39.537999999999997</v>
      </c>
      <c r="E32" s="44">
        <v>38.843000000000004</v>
      </c>
    </row>
    <row r="33" spans="1:5" x14ac:dyDescent="0.25">
      <c r="A33" s="43">
        <v>26</v>
      </c>
      <c r="B33" s="44">
        <v>38.770000000000003</v>
      </c>
      <c r="C33" s="44">
        <v>1.214</v>
      </c>
      <c r="D33" s="44">
        <v>39.179000000000002</v>
      </c>
      <c r="E33" s="44">
        <v>38.475000000000001</v>
      </c>
    </row>
    <row r="34" spans="1:5" x14ac:dyDescent="0.25">
      <c r="A34" s="43">
        <v>27</v>
      </c>
      <c r="B34" s="44">
        <v>38.399000000000001</v>
      </c>
      <c r="C34" s="44">
        <v>1.232</v>
      </c>
      <c r="D34" s="44">
        <v>38.814999999999998</v>
      </c>
      <c r="E34" s="44">
        <v>38.1</v>
      </c>
    </row>
    <row r="35" spans="1:5" x14ac:dyDescent="0.25">
      <c r="A35" s="43">
        <v>28</v>
      </c>
      <c r="B35" s="44">
        <v>38.021999999999998</v>
      </c>
      <c r="C35" s="44">
        <v>1.2490000000000001</v>
      </c>
      <c r="D35" s="44">
        <v>38.444000000000003</v>
      </c>
      <c r="E35" s="44">
        <v>37.718000000000004</v>
      </c>
    </row>
    <row r="36" spans="1:5" x14ac:dyDescent="0.25">
      <c r="A36" s="43">
        <v>29</v>
      </c>
      <c r="B36" s="44">
        <v>37.639000000000003</v>
      </c>
      <c r="C36" s="44">
        <v>1.2669999999999999</v>
      </c>
      <c r="D36" s="44">
        <v>38.067</v>
      </c>
      <c r="E36" s="44">
        <v>37.331000000000003</v>
      </c>
    </row>
    <row r="37" spans="1:5" x14ac:dyDescent="0.25">
      <c r="A37" s="43">
        <v>30</v>
      </c>
      <c r="B37" s="44">
        <v>37.25</v>
      </c>
      <c r="C37" s="44">
        <v>1.2849999999999999</v>
      </c>
      <c r="D37" s="44">
        <v>37.683</v>
      </c>
      <c r="E37" s="44">
        <v>36.938000000000002</v>
      </c>
    </row>
    <row r="38" spans="1:5" x14ac:dyDescent="0.25">
      <c r="A38" s="43">
        <v>31</v>
      </c>
      <c r="B38" s="44">
        <v>36.853999999999999</v>
      </c>
      <c r="C38" s="44">
        <v>1.302</v>
      </c>
      <c r="D38" s="44">
        <v>37.292999999999999</v>
      </c>
      <c r="E38" s="44">
        <v>36.537999999999997</v>
      </c>
    </row>
    <row r="39" spans="1:5" x14ac:dyDescent="0.25">
      <c r="A39" s="43">
        <v>32</v>
      </c>
      <c r="B39" s="44">
        <v>36.451000000000001</v>
      </c>
      <c r="C39" s="44">
        <v>1.32</v>
      </c>
      <c r="D39" s="44">
        <v>36.896000000000001</v>
      </c>
      <c r="E39" s="44">
        <v>36.131999999999998</v>
      </c>
    </row>
    <row r="40" spans="1:5" x14ac:dyDescent="0.25">
      <c r="A40" s="43">
        <v>33</v>
      </c>
      <c r="B40" s="44">
        <v>36.040999999999997</v>
      </c>
      <c r="C40" s="44">
        <v>1.3380000000000001</v>
      </c>
      <c r="D40" s="44">
        <v>36.493000000000002</v>
      </c>
      <c r="E40" s="44">
        <v>35.719000000000001</v>
      </c>
    </row>
    <row r="41" spans="1:5" x14ac:dyDescent="0.25">
      <c r="A41" s="43">
        <v>34</v>
      </c>
      <c r="B41" s="44">
        <v>35.625</v>
      </c>
      <c r="C41" s="44">
        <v>1.355</v>
      </c>
      <c r="D41" s="44">
        <v>36.082000000000001</v>
      </c>
      <c r="E41" s="44">
        <v>35.298999999999999</v>
      </c>
    </row>
    <row r="42" spans="1:5" x14ac:dyDescent="0.25">
      <c r="A42" s="43">
        <v>35</v>
      </c>
      <c r="B42" s="44">
        <v>35.201999999999998</v>
      </c>
      <c r="C42" s="44">
        <v>1.373</v>
      </c>
      <c r="D42" s="44">
        <v>35.664999999999999</v>
      </c>
      <c r="E42" s="44">
        <v>34.872999999999998</v>
      </c>
    </row>
    <row r="43" spans="1:5" x14ac:dyDescent="0.25">
      <c r="A43" s="43">
        <v>36</v>
      </c>
      <c r="B43" s="44">
        <v>34.771999999999998</v>
      </c>
      <c r="C43" s="44">
        <v>1.39</v>
      </c>
      <c r="D43" s="44">
        <v>35.241</v>
      </c>
      <c r="E43" s="44">
        <v>34.44</v>
      </c>
    </row>
    <row r="44" spans="1:5" x14ac:dyDescent="0.25">
      <c r="A44" s="43">
        <v>37</v>
      </c>
      <c r="B44" s="44">
        <v>34.334000000000003</v>
      </c>
      <c r="C44" s="44">
        <v>1.4079999999999999</v>
      </c>
      <c r="D44" s="44">
        <v>34.808999999999997</v>
      </c>
      <c r="E44" s="44">
        <v>34</v>
      </c>
    </row>
    <row r="45" spans="1:5" x14ac:dyDescent="0.25">
      <c r="A45" s="43">
        <v>38</v>
      </c>
      <c r="B45" s="44">
        <v>33.889000000000003</v>
      </c>
      <c r="C45" s="44">
        <v>1.425</v>
      </c>
      <c r="D45" s="44">
        <v>34.369999999999997</v>
      </c>
      <c r="E45" s="44">
        <v>33.552999999999997</v>
      </c>
    </row>
    <row r="46" spans="1:5" x14ac:dyDescent="0.25">
      <c r="A46" s="43">
        <v>39</v>
      </c>
      <c r="B46" s="44">
        <v>33.436999999999998</v>
      </c>
      <c r="C46" s="44">
        <v>1.4430000000000001</v>
      </c>
      <c r="D46" s="44">
        <v>33.923999999999999</v>
      </c>
      <c r="E46" s="44">
        <v>33.097999999999999</v>
      </c>
    </row>
    <row r="47" spans="1:5" x14ac:dyDescent="0.25">
      <c r="A47" s="43">
        <v>40</v>
      </c>
      <c r="B47" s="44">
        <v>32.976999999999997</v>
      </c>
      <c r="C47" s="44">
        <v>1.46</v>
      </c>
      <c r="D47" s="44">
        <v>33.47</v>
      </c>
      <c r="E47" s="44">
        <v>32.637</v>
      </c>
    </row>
    <row r="48" spans="1:5" x14ac:dyDescent="0.25">
      <c r="A48" s="43">
        <v>41</v>
      </c>
      <c r="B48" s="44">
        <v>32.51</v>
      </c>
      <c r="C48" s="44">
        <v>1.478</v>
      </c>
      <c r="D48" s="44">
        <v>33.009</v>
      </c>
      <c r="E48" s="44">
        <v>32.167999999999999</v>
      </c>
    </row>
    <row r="49" spans="1:5" x14ac:dyDescent="0.25">
      <c r="A49" s="43">
        <v>42</v>
      </c>
      <c r="B49" s="44">
        <v>32.036000000000001</v>
      </c>
      <c r="C49" s="44">
        <v>1.4950000000000001</v>
      </c>
      <c r="D49" s="44">
        <v>32.54</v>
      </c>
      <c r="E49" s="44">
        <v>31.693000000000001</v>
      </c>
    </row>
    <row r="50" spans="1:5" x14ac:dyDescent="0.25">
      <c r="A50" s="43">
        <v>43</v>
      </c>
      <c r="B50" s="44">
        <v>31.553000000000001</v>
      </c>
      <c r="C50" s="44">
        <v>1.512</v>
      </c>
      <c r="D50" s="44">
        <v>32.064</v>
      </c>
      <c r="E50" s="44">
        <v>31.210999999999999</v>
      </c>
    </row>
    <row r="51" spans="1:5" x14ac:dyDescent="0.25">
      <c r="A51" s="43">
        <v>44</v>
      </c>
      <c r="B51" s="44">
        <v>31.064</v>
      </c>
      <c r="C51" s="44">
        <v>1.5289999999999999</v>
      </c>
      <c r="D51" s="44">
        <v>31.58</v>
      </c>
      <c r="E51" s="44">
        <v>30.721</v>
      </c>
    </row>
    <row r="52" spans="1:5" x14ac:dyDescent="0.25">
      <c r="A52" s="43">
        <v>45</v>
      </c>
      <c r="B52" s="44">
        <v>30.565999999999999</v>
      </c>
      <c r="C52" s="44">
        <v>1.546</v>
      </c>
      <c r="D52" s="44">
        <v>31.088000000000001</v>
      </c>
      <c r="E52" s="44">
        <v>30.224</v>
      </c>
    </row>
    <row r="53" spans="1:5" x14ac:dyDescent="0.25">
      <c r="A53" s="43">
        <v>46</v>
      </c>
      <c r="B53" s="44">
        <v>30.061</v>
      </c>
      <c r="C53" s="44">
        <v>1.5620000000000001</v>
      </c>
      <c r="D53" s="44">
        <v>30.588999999999999</v>
      </c>
      <c r="E53" s="44">
        <v>29.719000000000001</v>
      </c>
    </row>
    <row r="54" spans="1:5" x14ac:dyDescent="0.25">
      <c r="A54" s="43">
        <v>47</v>
      </c>
      <c r="B54" s="44">
        <v>29.548999999999999</v>
      </c>
      <c r="C54" s="44">
        <v>1.579</v>
      </c>
      <c r="D54" s="44">
        <v>30.081</v>
      </c>
      <c r="E54" s="44">
        <v>29.207000000000001</v>
      </c>
    </row>
    <row r="55" spans="1:5" x14ac:dyDescent="0.25">
      <c r="A55" s="43">
        <v>48</v>
      </c>
      <c r="B55" s="44">
        <v>29.027999999999999</v>
      </c>
      <c r="C55" s="44">
        <v>1.595</v>
      </c>
      <c r="D55" s="44">
        <v>29.565999999999999</v>
      </c>
      <c r="E55" s="44">
        <v>28.687999999999999</v>
      </c>
    </row>
    <row r="56" spans="1:5" x14ac:dyDescent="0.25">
      <c r="A56" s="43">
        <v>49</v>
      </c>
      <c r="B56" s="44">
        <v>28.5</v>
      </c>
      <c r="C56" s="44">
        <v>1.611</v>
      </c>
      <c r="D56" s="44">
        <v>29.042999999999999</v>
      </c>
      <c r="E56" s="44">
        <v>28.161000000000001</v>
      </c>
    </row>
    <row r="57" spans="1:5" x14ac:dyDescent="0.25">
      <c r="A57" s="43">
        <v>50</v>
      </c>
      <c r="B57" s="44">
        <v>27.963999999999999</v>
      </c>
      <c r="C57" s="44">
        <v>1.6259999999999999</v>
      </c>
      <c r="D57" s="44">
        <v>28.512</v>
      </c>
      <c r="E57" s="44">
        <v>27.626000000000001</v>
      </c>
    </row>
    <row r="58" spans="1:5" x14ac:dyDescent="0.25">
      <c r="A58" s="43">
        <v>51</v>
      </c>
      <c r="B58" s="44">
        <v>27.419</v>
      </c>
      <c r="C58" s="44">
        <v>1.6419999999999999</v>
      </c>
      <c r="D58" s="44">
        <v>27.972999999999999</v>
      </c>
      <c r="E58" s="44">
        <v>27.082999999999998</v>
      </c>
    </row>
    <row r="59" spans="1:5" x14ac:dyDescent="0.25">
      <c r="A59" s="43">
        <v>52</v>
      </c>
      <c r="B59" s="44">
        <v>26.867000000000001</v>
      </c>
      <c r="C59" s="44">
        <v>1.657</v>
      </c>
      <c r="D59" s="44">
        <v>27.425999999999998</v>
      </c>
      <c r="E59" s="44">
        <v>26.533000000000001</v>
      </c>
    </row>
    <row r="60" spans="1:5" x14ac:dyDescent="0.25">
      <c r="A60" s="43">
        <v>53</v>
      </c>
      <c r="B60" s="44">
        <v>26.308</v>
      </c>
      <c r="C60" s="44">
        <v>1.6719999999999999</v>
      </c>
      <c r="D60" s="44">
        <v>26.872</v>
      </c>
      <c r="E60" s="44">
        <v>25.975000000000001</v>
      </c>
    </row>
    <row r="61" spans="1:5" x14ac:dyDescent="0.25">
      <c r="A61" s="43">
        <v>54</v>
      </c>
      <c r="B61" s="44">
        <v>25.74</v>
      </c>
      <c r="C61" s="44">
        <v>1.6859999999999999</v>
      </c>
      <c r="D61" s="44">
        <v>26.309000000000001</v>
      </c>
      <c r="E61" s="44">
        <v>25.408000000000001</v>
      </c>
    </row>
    <row r="62" spans="1:5" x14ac:dyDescent="0.25">
      <c r="A62" s="43">
        <v>55</v>
      </c>
      <c r="B62" s="44">
        <v>25.164999999999999</v>
      </c>
      <c r="C62" s="44">
        <v>1.7</v>
      </c>
      <c r="D62" s="44">
        <v>25.739000000000001</v>
      </c>
      <c r="E62" s="44">
        <v>24.835000000000001</v>
      </c>
    </row>
    <row r="63" spans="1:5" x14ac:dyDescent="0.25">
      <c r="A63" s="43">
        <v>56</v>
      </c>
      <c r="B63" s="44">
        <v>24.582999999999998</v>
      </c>
      <c r="C63" s="44">
        <v>1.7130000000000001</v>
      </c>
      <c r="D63" s="44">
        <v>25.161000000000001</v>
      </c>
      <c r="E63" s="44">
        <v>24.253</v>
      </c>
    </row>
    <row r="64" spans="1:5" x14ac:dyDescent="0.25">
      <c r="A64" s="43">
        <v>57</v>
      </c>
      <c r="B64" s="44">
        <v>23.994</v>
      </c>
      <c r="C64" s="44">
        <v>1.726</v>
      </c>
      <c r="D64" s="44">
        <v>24.576000000000001</v>
      </c>
      <c r="E64" s="44">
        <v>23.664999999999999</v>
      </c>
    </row>
    <row r="65" spans="1:5" x14ac:dyDescent="0.25">
      <c r="A65" s="43">
        <v>58</v>
      </c>
      <c r="B65" s="44">
        <v>23.398</v>
      </c>
      <c r="C65" s="44">
        <v>1.738</v>
      </c>
      <c r="D65" s="44">
        <v>23.984999999999999</v>
      </c>
      <c r="E65" s="44">
        <v>23.068999999999999</v>
      </c>
    </row>
    <row r="66" spans="1:5" x14ac:dyDescent="0.25">
      <c r="A66" s="43">
        <v>59</v>
      </c>
      <c r="B66" s="44">
        <v>22.795999999999999</v>
      </c>
      <c r="C66" s="44">
        <v>1.7490000000000001</v>
      </c>
      <c r="D66" s="44">
        <v>23.385999999999999</v>
      </c>
      <c r="E66" s="44">
        <v>22.466999999999999</v>
      </c>
    </row>
    <row r="67" spans="1:5" x14ac:dyDescent="0.25">
      <c r="A67" s="43">
        <v>60</v>
      </c>
      <c r="B67" s="44">
        <v>22.187999999999999</v>
      </c>
      <c r="C67" s="44">
        <v>1.7589999999999999</v>
      </c>
      <c r="D67" s="44">
        <v>22.782</v>
      </c>
      <c r="E67" s="44">
        <v>21.859000000000002</v>
      </c>
    </row>
    <row r="68" spans="1:5" x14ac:dyDescent="0.25">
      <c r="A68" s="43">
        <v>61</v>
      </c>
      <c r="B68" s="44">
        <v>21.574000000000002</v>
      </c>
      <c r="C68" s="44">
        <v>1.768</v>
      </c>
      <c r="D68" s="44">
        <v>22.170999999999999</v>
      </c>
      <c r="E68" s="44">
        <v>21.245000000000001</v>
      </c>
    </row>
    <row r="69" spans="1:5" x14ac:dyDescent="0.25">
      <c r="A69" s="43">
        <v>62</v>
      </c>
      <c r="B69" s="44">
        <v>20.954999999999998</v>
      </c>
      <c r="C69" s="44">
        <v>1.776</v>
      </c>
      <c r="D69" s="44">
        <v>21.555</v>
      </c>
      <c r="E69" s="44">
        <v>20.625</v>
      </c>
    </row>
    <row r="70" spans="1:5" x14ac:dyDescent="0.25">
      <c r="A70" s="43">
        <v>63</v>
      </c>
      <c r="B70" s="44">
        <v>20.331</v>
      </c>
      <c r="C70" s="44">
        <v>1.7829999999999999</v>
      </c>
      <c r="D70" s="44">
        <v>20.933</v>
      </c>
      <c r="E70" s="44">
        <v>20.001000000000001</v>
      </c>
    </row>
    <row r="71" spans="1:5" x14ac:dyDescent="0.25">
      <c r="A71" s="43">
        <v>64</v>
      </c>
      <c r="B71" s="44">
        <v>19.702000000000002</v>
      </c>
      <c r="C71" s="44">
        <v>1.7849999999999999</v>
      </c>
      <c r="D71" s="44">
        <v>20.305</v>
      </c>
      <c r="E71" s="44">
        <v>19.373000000000001</v>
      </c>
    </row>
    <row r="72" spans="1:5" x14ac:dyDescent="0.25">
      <c r="A72" s="43">
        <v>65</v>
      </c>
      <c r="B72" s="44">
        <v>19.07</v>
      </c>
      <c r="C72" s="44">
        <v>1.786</v>
      </c>
      <c r="D72" s="44">
        <v>19.672999999999998</v>
      </c>
      <c r="E72" s="44">
        <v>18.741</v>
      </c>
    </row>
    <row r="73" spans="1:5" x14ac:dyDescent="0.25">
      <c r="A73" s="43">
        <v>66</v>
      </c>
      <c r="B73" s="44">
        <v>18.433</v>
      </c>
      <c r="C73" s="44">
        <v>1.788</v>
      </c>
      <c r="D73" s="44">
        <v>19.036000000000001</v>
      </c>
      <c r="E73" s="44">
        <v>18.106000000000002</v>
      </c>
    </row>
    <row r="74" spans="1:5" x14ac:dyDescent="0.25">
      <c r="A74" s="43">
        <v>67</v>
      </c>
      <c r="B74" s="44">
        <v>17.792999999999999</v>
      </c>
      <c r="C74" s="44">
        <v>1.7889999999999999</v>
      </c>
      <c r="D74" s="44">
        <v>18.396000000000001</v>
      </c>
      <c r="E74" s="44">
        <v>17.469000000000001</v>
      </c>
    </row>
    <row r="75" spans="1:5" x14ac:dyDescent="0.25">
      <c r="A75" s="43">
        <v>68</v>
      </c>
      <c r="B75" s="44">
        <v>17.132999999999999</v>
      </c>
      <c r="C75" s="44">
        <v>1.788</v>
      </c>
      <c r="D75" s="44">
        <v>17.736000000000001</v>
      </c>
      <c r="E75" s="44">
        <v>16.811</v>
      </c>
    </row>
    <row r="76" spans="1:5" x14ac:dyDescent="0.25">
      <c r="A76" s="43">
        <v>69</v>
      </c>
      <c r="B76" s="44">
        <v>16.454999999999998</v>
      </c>
      <c r="C76" s="44">
        <v>1.724</v>
      </c>
      <c r="D76" s="44">
        <v>17.036999999999999</v>
      </c>
      <c r="E76" s="44">
        <v>16.134</v>
      </c>
    </row>
    <row r="77" spans="1:5" x14ac:dyDescent="0.25">
      <c r="A77" s="43">
        <v>70</v>
      </c>
      <c r="B77" s="44">
        <v>15.776</v>
      </c>
      <c r="C77" s="44">
        <v>1.66</v>
      </c>
      <c r="D77" s="44">
        <v>16.337</v>
      </c>
      <c r="E77" s="44">
        <v>15.459</v>
      </c>
    </row>
    <row r="78" spans="1:5" x14ac:dyDescent="0.25">
      <c r="A78" s="43">
        <v>71</v>
      </c>
      <c r="B78" s="44">
        <v>15.102</v>
      </c>
      <c r="C78" s="44">
        <v>1.655</v>
      </c>
      <c r="D78" s="44">
        <v>15.661</v>
      </c>
      <c r="E78" s="44">
        <v>14.79</v>
      </c>
    </row>
    <row r="79" spans="1:5" x14ac:dyDescent="0.25">
      <c r="A79" s="43">
        <v>72</v>
      </c>
      <c r="B79" s="44">
        <v>14.435</v>
      </c>
      <c r="C79" s="44">
        <v>1.647</v>
      </c>
      <c r="D79" s="44">
        <v>14.991</v>
      </c>
      <c r="E79" s="44">
        <v>14.13</v>
      </c>
    </row>
    <row r="80" spans="1:5" x14ac:dyDescent="0.25">
      <c r="A80" s="43">
        <v>73</v>
      </c>
      <c r="B80" s="44">
        <v>13.775</v>
      </c>
      <c r="C80" s="44">
        <v>1.637</v>
      </c>
      <c r="D80" s="44">
        <v>14.327999999999999</v>
      </c>
      <c r="E80" s="44">
        <v>13.478</v>
      </c>
    </row>
    <row r="81" spans="1:5" x14ac:dyDescent="0.25">
      <c r="A81" s="43">
        <v>74</v>
      </c>
      <c r="B81" s="44">
        <v>13.119</v>
      </c>
      <c r="C81" s="44">
        <v>1.5209999999999999</v>
      </c>
      <c r="D81" s="44">
        <v>13.632999999999999</v>
      </c>
      <c r="E81" s="44">
        <v>12.833</v>
      </c>
    </row>
    <row r="82" spans="1:5" x14ac:dyDescent="0.25">
      <c r="A82" s="43">
        <v>75</v>
      </c>
      <c r="B82" s="44">
        <v>12.465999999999999</v>
      </c>
      <c r="C82" s="44">
        <v>1.4039999999999999</v>
      </c>
      <c r="D82" s="44">
        <v>12.94</v>
      </c>
      <c r="E82" s="44">
        <v>12.192</v>
      </c>
    </row>
    <row r="83" spans="1:5" x14ac:dyDescent="0.25">
      <c r="A83" s="43">
        <v>76</v>
      </c>
      <c r="B83" s="44">
        <v>11.817</v>
      </c>
      <c r="C83" s="44">
        <v>1.389</v>
      </c>
      <c r="D83" s="44">
        <v>12.286</v>
      </c>
      <c r="E83" s="44">
        <v>11.557</v>
      </c>
    </row>
    <row r="84" spans="1:5" x14ac:dyDescent="0.25">
      <c r="A84" s="43">
        <v>77</v>
      </c>
      <c r="B84" s="44">
        <v>11.175000000000001</v>
      </c>
      <c r="C84" s="44">
        <v>1.3720000000000001</v>
      </c>
      <c r="D84" s="44">
        <v>11.638</v>
      </c>
      <c r="E84" s="44">
        <v>10.93</v>
      </c>
    </row>
    <row r="85" spans="1:5" x14ac:dyDescent="0.25">
      <c r="A85" s="43">
        <v>78</v>
      </c>
      <c r="B85" s="44">
        <v>10.542</v>
      </c>
      <c r="C85" s="44">
        <v>1.353</v>
      </c>
      <c r="D85" s="44">
        <v>10.997999999999999</v>
      </c>
      <c r="E85" s="44">
        <v>10.313000000000001</v>
      </c>
    </row>
    <row r="86" spans="1:5" x14ac:dyDescent="0.25">
      <c r="A86" s="43">
        <v>79</v>
      </c>
      <c r="B86" s="44">
        <v>9.9190000000000005</v>
      </c>
      <c r="C86" s="44">
        <v>1.2050000000000001</v>
      </c>
      <c r="D86" s="44">
        <v>10.326000000000001</v>
      </c>
      <c r="E86" s="44">
        <v>9.7080000000000002</v>
      </c>
    </row>
    <row r="87" spans="1:5" x14ac:dyDescent="0.25">
      <c r="A87" s="43">
        <v>80</v>
      </c>
      <c r="B87" s="44">
        <v>9.31</v>
      </c>
      <c r="C87" s="44">
        <v>1.056</v>
      </c>
      <c r="D87" s="44">
        <v>9.6660000000000004</v>
      </c>
      <c r="E87" s="44">
        <v>9.1180000000000003</v>
      </c>
    </row>
    <row r="88" spans="1:5" x14ac:dyDescent="0.25">
      <c r="A88" s="43">
        <v>81</v>
      </c>
      <c r="B88" s="44">
        <v>8.7170000000000005</v>
      </c>
      <c r="C88" s="44">
        <v>1.0329999999999999</v>
      </c>
      <c r="D88" s="44">
        <v>9.0660000000000007</v>
      </c>
      <c r="E88" s="44">
        <v>8.5440000000000005</v>
      </c>
    </row>
    <row r="89" spans="1:5" x14ac:dyDescent="0.25">
      <c r="A89" s="43">
        <v>82</v>
      </c>
      <c r="B89" s="44">
        <v>8.1419999999999995</v>
      </c>
      <c r="C89" s="44">
        <v>1.008</v>
      </c>
      <c r="D89" s="44">
        <v>8.4819999999999993</v>
      </c>
      <c r="E89" s="44">
        <v>7.99</v>
      </c>
    </row>
    <row r="90" spans="1:5" x14ac:dyDescent="0.25">
      <c r="A90" s="43">
        <v>83</v>
      </c>
      <c r="B90" s="44">
        <v>7.5869999999999997</v>
      </c>
      <c r="C90" s="44">
        <v>0.98</v>
      </c>
      <c r="D90" s="44">
        <v>7.9180000000000001</v>
      </c>
      <c r="E90" s="44">
        <v>7.4550000000000001</v>
      </c>
    </row>
    <row r="91" spans="1:5" x14ac:dyDescent="0.25">
      <c r="A91" s="43">
        <v>84</v>
      </c>
      <c r="B91" s="44">
        <v>7.0529999999999999</v>
      </c>
      <c r="C91" s="44">
        <v>0.83599999999999997</v>
      </c>
      <c r="D91" s="44">
        <v>7.335</v>
      </c>
      <c r="E91" s="44">
        <v>6.9420000000000002</v>
      </c>
    </row>
    <row r="92" spans="1:5" x14ac:dyDescent="0.25">
      <c r="A92" s="43">
        <v>85</v>
      </c>
      <c r="B92" s="44">
        <v>6.5419999999999998</v>
      </c>
      <c r="C92" s="44">
        <v>0.69299999999999995</v>
      </c>
      <c r="D92" s="44">
        <v>6.7759999999999998</v>
      </c>
      <c r="E92" s="44">
        <v>6.45</v>
      </c>
    </row>
    <row r="93" spans="1:5" x14ac:dyDescent="0.25">
      <c r="A93" s="43">
        <v>86</v>
      </c>
      <c r="B93" s="44">
        <v>6.056</v>
      </c>
      <c r="C93" s="44">
        <v>0.66700000000000004</v>
      </c>
      <c r="D93" s="44">
        <v>6.2809999999999997</v>
      </c>
      <c r="E93" s="44">
        <v>5.9829999999999997</v>
      </c>
    </row>
    <row r="94" spans="1:5" x14ac:dyDescent="0.25">
      <c r="A94" s="43">
        <v>87</v>
      </c>
      <c r="B94" s="44">
        <v>5.5970000000000004</v>
      </c>
      <c r="C94" s="44">
        <v>0.64</v>
      </c>
      <c r="D94" s="44">
        <v>5.8129999999999997</v>
      </c>
      <c r="E94" s="44">
        <v>5.54</v>
      </c>
    </row>
    <row r="95" spans="1:5" x14ac:dyDescent="0.25">
      <c r="A95" s="43">
        <v>88</v>
      </c>
      <c r="B95" s="44">
        <v>5.1669999999999998</v>
      </c>
      <c r="C95" s="44">
        <v>0.61199999999999999</v>
      </c>
      <c r="D95" s="44">
        <v>5.3730000000000002</v>
      </c>
      <c r="E95" s="44">
        <v>5.1230000000000002</v>
      </c>
    </row>
    <row r="96" spans="1:5" x14ac:dyDescent="0.25">
      <c r="A96" s="43">
        <v>89</v>
      </c>
      <c r="B96" s="44">
        <v>4.7649999999999997</v>
      </c>
      <c r="C96" s="44">
        <v>0.48699999999999999</v>
      </c>
      <c r="D96" s="44">
        <v>4.93</v>
      </c>
      <c r="E96" s="44">
        <v>4.7329999999999997</v>
      </c>
    </row>
    <row r="97" spans="1:5" x14ac:dyDescent="0.25">
      <c r="A97" s="43">
        <v>90</v>
      </c>
      <c r="B97" s="44">
        <v>4.3920000000000003</v>
      </c>
      <c r="C97" s="44">
        <v>0.36699999999999999</v>
      </c>
      <c r="D97" s="44">
        <v>4.516</v>
      </c>
      <c r="E97" s="44">
        <v>4.37</v>
      </c>
    </row>
    <row r="98" spans="1:5" x14ac:dyDescent="0.25">
      <c r="A98" s="43">
        <v>91</v>
      </c>
      <c r="B98" s="44">
        <v>4.048</v>
      </c>
      <c r="C98" s="44">
        <v>0.34699999999999998</v>
      </c>
      <c r="D98" s="44">
        <v>4.165</v>
      </c>
      <c r="E98" s="44">
        <v>4.0350000000000001</v>
      </c>
    </row>
    <row r="99" spans="1:5" x14ac:dyDescent="0.25">
      <c r="A99" s="43">
        <v>92</v>
      </c>
      <c r="B99" s="44">
        <v>3.7330000000000001</v>
      </c>
      <c r="C99" s="44">
        <v>0.32800000000000001</v>
      </c>
      <c r="D99" s="44">
        <v>3.843</v>
      </c>
      <c r="E99" s="44">
        <v>3.7290000000000001</v>
      </c>
    </row>
    <row r="100" spans="1:5" x14ac:dyDescent="0.25">
      <c r="A100" s="43">
        <v>93</v>
      </c>
      <c r="B100" s="44">
        <v>3.4460000000000002</v>
      </c>
      <c r="C100" s="44">
        <v>0.31</v>
      </c>
      <c r="D100" s="44">
        <v>3.5510000000000002</v>
      </c>
      <c r="E100" s="44">
        <v>3.4510000000000001</v>
      </c>
    </row>
    <row r="101" spans="1:5" x14ac:dyDescent="0.25">
      <c r="A101" s="43">
        <v>94</v>
      </c>
      <c r="B101" s="44">
        <v>3.1859999999999999</v>
      </c>
      <c r="C101" s="44">
        <v>0.29099999999999998</v>
      </c>
      <c r="D101" s="44">
        <v>3.2839999999999998</v>
      </c>
      <c r="E101" s="44">
        <v>3.1989999999999998</v>
      </c>
    </row>
    <row r="102" spans="1:5" x14ac:dyDescent="0.25">
      <c r="A102" s="43">
        <v>95</v>
      </c>
      <c r="B102" s="44">
        <v>2.9510000000000001</v>
      </c>
      <c r="C102" s="44">
        <v>0.27400000000000002</v>
      </c>
      <c r="D102" s="44">
        <v>3.044</v>
      </c>
      <c r="E102" s="44">
        <v>2.9729999999999999</v>
      </c>
    </row>
    <row r="103" spans="1:5" x14ac:dyDescent="0.25">
      <c r="A103" s="43">
        <v>96</v>
      </c>
      <c r="B103" s="44">
        <v>2.742</v>
      </c>
      <c r="C103" s="44">
        <v>0.25800000000000001</v>
      </c>
      <c r="D103" s="44">
        <v>2.8290000000000002</v>
      </c>
      <c r="E103" s="44">
        <v>2.7719999999999998</v>
      </c>
    </row>
    <row r="104" spans="1:5" x14ac:dyDescent="0.25">
      <c r="A104" s="43">
        <v>97</v>
      </c>
      <c r="B104" s="44">
        <v>2.5569999999999999</v>
      </c>
      <c r="C104" s="44">
        <v>0.24399999999999999</v>
      </c>
      <c r="D104" s="44">
        <v>2.6389999999999998</v>
      </c>
      <c r="E104" s="44">
        <v>2.5939999999999999</v>
      </c>
    </row>
    <row r="105" spans="1:5" x14ac:dyDescent="0.25">
      <c r="A105" s="43">
        <v>98</v>
      </c>
      <c r="B105" s="44">
        <v>2.3959999999999999</v>
      </c>
      <c r="C105" s="44">
        <v>0.23</v>
      </c>
      <c r="D105" s="44">
        <v>2.4729999999999999</v>
      </c>
      <c r="E105" s="44">
        <v>2.4390000000000001</v>
      </c>
    </row>
    <row r="106" spans="1:5" x14ac:dyDescent="0.25">
      <c r="A106" s="43">
        <v>99</v>
      </c>
      <c r="B106" s="44">
        <v>2.2669999999999999</v>
      </c>
      <c r="C106" s="44">
        <v>0.216</v>
      </c>
      <c r="D106" s="44">
        <v>2.34</v>
      </c>
      <c r="E106" s="44">
        <v>2.3149999999999999</v>
      </c>
    </row>
    <row r="107" spans="1:5" x14ac:dyDescent="0.25">
      <c r="A107" s="43">
        <v>100</v>
      </c>
      <c r="B107" s="44">
        <v>2.173</v>
      </c>
      <c r="C107" s="44">
        <v>0.20300000000000001</v>
      </c>
      <c r="D107" s="44">
        <v>2.2410000000000001</v>
      </c>
      <c r="E107" s="44">
        <v>2.222</v>
      </c>
    </row>
  </sheetData>
  <sheetProtection algorithmName="SHA-512" hashValue="EzrlpRyvVSZ+ExdPEhr6ophDxUi/6hAQN8A3y8JGpFwGy/HGWMbgjiQPeOO8VPb0QwRvwF7h9/wPC5nalY6LtA==" saltValue="TPlitlqCAZ7Eqa0FMzE0aw==" spinCount="100000" sheet="1" objects="1" scenarios="1"/>
  <conditionalFormatting sqref="A6:A21">
    <cfRule type="expression" dxfId="461" priority="1" stopIfTrue="1">
      <formula>MOD(ROW(),2)=0</formula>
    </cfRule>
    <cfRule type="expression" dxfId="460" priority="2" stopIfTrue="1">
      <formula>MOD(ROW(),2)&lt;&gt;0</formula>
    </cfRule>
  </conditionalFormatting>
  <conditionalFormatting sqref="B6:E21">
    <cfRule type="expression" dxfId="459" priority="3" stopIfTrue="1">
      <formula>MOD(ROW(),2)=0</formula>
    </cfRule>
    <cfRule type="expression" dxfId="458" priority="4" stopIfTrue="1">
      <formula>MOD(ROW(),2)&lt;&gt;0</formula>
    </cfRule>
  </conditionalFormatting>
  <conditionalFormatting sqref="A26:A107">
    <cfRule type="expression" dxfId="457" priority="5" stopIfTrue="1">
      <formula>MOD(ROW(),2)=0</formula>
    </cfRule>
    <cfRule type="expression" dxfId="456" priority="6" stopIfTrue="1">
      <formula>MOD(ROW(),2)&lt;&gt;0</formula>
    </cfRule>
  </conditionalFormatting>
  <conditionalFormatting sqref="B26:E107">
    <cfRule type="expression" dxfId="455" priority="7" stopIfTrue="1">
      <formula>MOD(ROW(),2)=0</formula>
    </cfRule>
    <cfRule type="expression" dxfId="454" priority="8" stopIfTrue="1">
      <formula>MOD(ROW(),2)&lt;&gt;0</formula>
    </cfRule>
  </conditionalFormatting>
  <pageMargins left="0.7" right="0.7" top="0.75" bottom="0.75" header="0.3" footer="0.3"/>
  <tableParts count="1">
    <tablePart r:id="rId1"/>
  </tableParts>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B4D854-58DA-476F-90F3-D28B4FFD563D}">
  <sheetPr codeName="Sheet61"/>
  <dimension ref="A1:B52"/>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NHS_EW - Consolidated Factor Spreadsheet</v>
      </c>
    </row>
    <row r="3" spans="1:2" s="1" customFormat="1" ht="15.5" x14ac:dyDescent="0.35">
      <c r="A3" s="30" t="s">
        <v>2</v>
      </c>
      <c r="B3" s="3" t="str">
        <f>TABLE_FACTOR_TYPE_1 &amp; " - x-" &amp; TABLE_SERIES_NUMBER_1</f>
        <v>Inverse Comm - x-504</v>
      </c>
    </row>
    <row r="6" spans="1:2" x14ac:dyDescent="0.25">
      <c r="A6" s="40" t="s">
        <v>491</v>
      </c>
      <c r="B6" s="49" t="s">
        <v>492</v>
      </c>
    </row>
    <row r="7" spans="1:2" x14ac:dyDescent="0.25">
      <c r="A7" s="40" t="s">
        <v>493</v>
      </c>
      <c r="B7" s="49" t="s">
        <v>31</v>
      </c>
    </row>
    <row r="8" spans="1:2" x14ac:dyDescent="0.25">
      <c r="A8" s="40" t="s">
        <v>140</v>
      </c>
      <c r="B8" s="49">
        <v>1995</v>
      </c>
    </row>
    <row r="9" spans="1:2" x14ac:dyDescent="0.25">
      <c r="A9" s="40" t="s">
        <v>141</v>
      </c>
      <c r="B9" s="49" t="s">
        <v>346</v>
      </c>
    </row>
    <row r="10" spans="1:2" x14ac:dyDescent="0.25">
      <c r="A10" s="40" t="s">
        <v>6</v>
      </c>
      <c r="B10" s="49" t="s">
        <v>347</v>
      </c>
    </row>
    <row r="11" spans="1:2" x14ac:dyDescent="0.25">
      <c r="A11" s="40" t="s">
        <v>142</v>
      </c>
      <c r="B11" s="49" t="s">
        <v>205</v>
      </c>
    </row>
    <row r="12" spans="1:2" x14ac:dyDescent="0.25">
      <c r="A12" s="40" t="s">
        <v>143</v>
      </c>
      <c r="B12" s="49" t="s">
        <v>263</v>
      </c>
    </row>
    <row r="13" spans="1:2" x14ac:dyDescent="0.25">
      <c r="A13" s="40" t="s">
        <v>494</v>
      </c>
      <c r="B13" s="49">
        <v>1</v>
      </c>
    </row>
    <row r="14" spans="1:2" x14ac:dyDescent="0.25">
      <c r="A14" s="40" t="s">
        <v>145</v>
      </c>
      <c r="B14" s="49">
        <v>504</v>
      </c>
    </row>
    <row r="15" spans="1:2" x14ac:dyDescent="0.25">
      <c r="A15" s="40" t="s">
        <v>495</v>
      </c>
      <c r="B15" s="49" t="s">
        <v>348</v>
      </c>
    </row>
    <row r="16" spans="1:2" x14ac:dyDescent="0.25">
      <c r="A16" s="40" t="s">
        <v>147</v>
      </c>
      <c r="B16" s="49" t="s">
        <v>349</v>
      </c>
    </row>
    <row r="17" spans="1:2" x14ac:dyDescent="0.25">
      <c r="A17" s="41" t="s">
        <v>496</v>
      </c>
      <c r="B17" s="49"/>
    </row>
    <row r="18" spans="1:2" x14ac:dyDescent="0.25">
      <c r="A18" s="40" t="s">
        <v>149</v>
      </c>
      <c r="B18" s="50">
        <v>45135</v>
      </c>
    </row>
    <row r="19" spans="1:2" x14ac:dyDescent="0.25">
      <c r="A19" s="40" t="s">
        <v>150</v>
      </c>
      <c r="B19" s="50">
        <v>45135</v>
      </c>
    </row>
    <row r="20" spans="1:2" x14ac:dyDescent="0.25">
      <c r="A20" s="40" t="s">
        <v>151</v>
      </c>
      <c r="B20" s="49" t="s">
        <v>160</v>
      </c>
    </row>
    <row r="21" spans="1:2" x14ac:dyDescent="0.25">
      <c r="A21" s="40" t="s">
        <v>497</v>
      </c>
      <c r="B21" s="49" t="s">
        <v>68</v>
      </c>
    </row>
    <row r="23" spans="1:2" x14ac:dyDescent="0.25">
      <c r="A23" s="23" t="str">
        <f>HYPERLINK("#'Factor List'!A1", "Back to Factor List")</f>
        <v>Back to Factor List</v>
      </c>
      <c r="B23" s="23" t="str">
        <f>HYPERLINK("#'Assumptions'!A1", "Assumptions")</f>
        <v>Assumptions</v>
      </c>
    </row>
    <row r="26" spans="1:2" s="59" customFormat="1" ht="13" x14ac:dyDescent="0.25">
      <c r="A26" s="58" t="s">
        <v>263</v>
      </c>
      <c r="B26" s="58" t="s">
        <v>544</v>
      </c>
    </row>
    <row r="27" spans="1:2" x14ac:dyDescent="0.25">
      <c r="A27" s="43">
        <v>75</v>
      </c>
      <c r="B27" s="44">
        <v>12.465999999999999</v>
      </c>
    </row>
    <row r="28" spans="1:2" x14ac:dyDescent="0.25">
      <c r="A28" s="43">
        <v>76</v>
      </c>
      <c r="B28" s="44">
        <v>11.817</v>
      </c>
    </row>
    <row r="29" spans="1:2" x14ac:dyDescent="0.25">
      <c r="A29" s="43">
        <v>77</v>
      </c>
      <c r="B29" s="44">
        <v>11.175000000000001</v>
      </c>
    </row>
    <row r="30" spans="1:2" x14ac:dyDescent="0.25">
      <c r="A30" s="43">
        <v>78</v>
      </c>
      <c r="B30" s="44">
        <v>10.542</v>
      </c>
    </row>
    <row r="31" spans="1:2" x14ac:dyDescent="0.25">
      <c r="A31" s="43">
        <v>79</v>
      </c>
      <c r="B31" s="44">
        <v>9.9190000000000005</v>
      </c>
    </row>
    <row r="32" spans="1:2" x14ac:dyDescent="0.25">
      <c r="A32" s="43">
        <v>80</v>
      </c>
      <c r="B32" s="44">
        <v>9.31</v>
      </c>
    </row>
    <row r="33" spans="1:2" x14ac:dyDescent="0.25">
      <c r="A33" s="43">
        <v>81</v>
      </c>
      <c r="B33" s="44">
        <v>8.7170000000000005</v>
      </c>
    </row>
    <row r="34" spans="1:2" x14ac:dyDescent="0.25">
      <c r="A34" s="43">
        <v>82</v>
      </c>
      <c r="B34" s="44">
        <v>8.1419999999999995</v>
      </c>
    </row>
    <row r="35" spans="1:2" x14ac:dyDescent="0.25">
      <c r="A35" s="43">
        <v>83</v>
      </c>
      <c r="B35" s="44">
        <v>7.5869999999999997</v>
      </c>
    </row>
    <row r="36" spans="1:2" x14ac:dyDescent="0.25">
      <c r="A36" s="43">
        <v>84</v>
      </c>
      <c r="B36" s="44">
        <v>7.0529999999999999</v>
      </c>
    </row>
    <row r="37" spans="1:2" x14ac:dyDescent="0.25">
      <c r="A37" s="43">
        <v>85</v>
      </c>
      <c r="B37" s="44">
        <v>6.5419999999999998</v>
      </c>
    </row>
    <row r="38" spans="1:2" x14ac:dyDescent="0.25">
      <c r="A38" s="43">
        <v>86</v>
      </c>
      <c r="B38" s="44">
        <v>6.056</v>
      </c>
    </row>
    <row r="39" spans="1:2" x14ac:dyDescent="0.25">
      <c r="A39" s="43">
        <v>87</v>
      </c>
      <c r="B39" s="44">
        <v>5.5970000000000004</v>
      </c>
    </row>
    <row r="40" spans="1:2" x14ac:dyDescent="0.25">
      <c r="A40" s="43">
        <v>88</v>
      </c>
      <c r="B40" s="44">
        <v>5.1669999999999998</v>
      </c>
    </row>
    <row r="41" spans="1:2" x14ac:dyDescent="0.25">
      <c r="A41" s="43">
        <v>89</v>
      </c>
      <c r="B41" s="44">
        <v>4.7649999999999997</v>
      </c>
    </row>
    <row r="42" spans="1:2" x14ac:dyDescent="0.25">
      <c r="A42" s="43">
        <v>90</v>
      </c>
      <c r="B42" s="44">
        <v>4.3920000000000003</v>
      </c>
    </row>
    <row r="43" spans="1:2" x14ac:dyDescent="0.25">
      <c r="A43" s="43">
        <v>91</v>
      </c>
      <c r="B43" s="44">
        <v>4.048</v>
      </c>
    </row>
    <row r="44" spans="1:2" x14ac:dyDescent="0.25">
      <c r="A44" s="43">
        <v>92</v>
      </c>
      <c r="B44" s="44">
        <v>3.7330000000000001</v>
      </c>
    </row>
    <row r="45" spans="1:2" x14ac:dyDescent="0.25">
      <c r="A45" s="43">
        <v>93</v>
      </c>
      <c r="B45" s="44">
        <v>3.4460000000000002</v>
      </c>
    </row>
    <row r="46" spans="1:2" x14ac:dyDescent="0.25">
      <c r="A46" s="43">
        <v>94</v>
      </c>
      <c r="B46" s="44">
        <v>3.1859999999999999</v>
      </c>
    </row>
    <row r="47" spans="1:2" x14ac:dyDescent="0.25">
      <c r="A47" s="43">
        <v>95</v>
      </c>
      <c r="B47" s="44">
        <v>2.9510000000000001</v>
      </c>
    </row>
    <row r="48" spans="1:2" x14ac:dyDescent="0.25">
      <c r="A48" s="43">
        <v>96</v>
      </c>
      <c r="B48" s="44">
        <v>2.742</v>
      </c>
    </row>
    <row r="49" spans="1:2" x14ac:dyDescent="0.25">
      <c r="A49" s="43">
        <v>97</v>
      </c>
      <c r="B49" s="44">
        <v>2.5569999999999999</v>
      </c>
    </row>
    <row r="50" spans="1:2" x14ac:dyDescent="0.25">
      <c r="A50" s="43">
        <v>98</v>
      </c>
      <c r="B50" s="44">
        <v>2.3959999999999999</v>
      </c>
    </row>
    <row r="51" spans="1:2" x14ac:dyDescent="0.25">
      <c r="A51" s="43">
        <v>99</v>
      </c>
      <c r="B51" s="44">
        <v>2.2669999999999999</v>
      </c>
    </row>
    <row r="52" spans="1:2" x14ac:dyDescent="0.25">
      <c r="A52" s="43">
        <v>100</v>
      </c>
      <c r="B52" s="44">
        <v>2.173</v>
      </c>
    </row>
  </sheetData>
  <sheetProtection algorithmName="SHA-512" hashValue="3p19TCnhyxeucZP8HanDzoSo8bBamn0929p6/qlkkYEJd4PjYwnPTFWaywehVmNDqrRxl/6y6jWV866Qdl9jqw==" saltValue="I0ZW9vmifoYkGuNvLe2kVw==" spinCount="100000" sheet="1" objects="1" scenarios="1"/>
  <conditionalFormatting sqref="A6:A21">
    <cfRule type="expression" dxfId="451" priority="1" stopIfTrue="1">
      <formula>MOD(ROW(),2)=0</formula>
    </cfRule>
    <cfRule type="expression" dxfId="450" priority="2" stopIfTrue="1">
      <formula>MOD(ROW(),2)&lt;&gt;0</formula>
    </cfRule>
  </conditionalFormatting>
  <conditionalFormatting sqref="B6:B21">
    <cfRule type="expression" dxfId="449" priority="3" stopIfTrue="1">
      <formula>MOD(ROW(),2)=0</formula>
    </cfRule>
    <cfRule type="expression" dxfId="448" priority="4" stopIfTrue="1">
      <formula>MOD(ROW(),2)&lt;&gt;0</formula>
    </cfRule>
  </conditionalFormatting>
  <conditionalFormatting sqref="A26:A52">
    <cfRule type="expression" dxfId="447" priority="5" stopIfTrue="1">
      <formula>MOD(ROW(),2)=0</formula>
    </cfRule>
    <cfRule type="expression" dxfId="446" priority="6" stopIfTrue="1">
      <formula>MOD(ROW(),2)&lt;&gt;0</formula>
    </cfRule>
  </conditionalFormatting>
  <conditionalFormatting sqref="B26:B52">
    <cfRule type="expression" dxfId="445" priority="7" stopIfTrue="1">
      <formula>MOD(ROW(),2)=0</formula>
    </cfRule>
    <cfRule type="expression" dxfId="444" priority="8" stopIfTrue="1">
      <formula>MOD(ROW(),2)&lt;&gt;0</formula>
    </cfRule>
  </conditionalFormatting>
  <pageMargins left="0.7" right="0.7" top="0.75" bottom="0.75" header="0.3" footer="0.3"/>
  <tableParts count="1">
    <tablePart r:id="rId1"/>
  </tableParts>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F0C594-AE3D-4E5C-8E5F-87E35BF66817}">
  <sheetPr codeName="Sheet62"/>
  <dimension ref="A1:B27"/>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NHS_EW - Consolidated Factor Spreadsheet</v>
      </c>
    </row>
    <row r="3" spans="1:2" s="1" customFormat="1" ht="15.5" x14ac:dyDescent="0.35">
      <c r="A3" s="30" t="s">
        <v>2</v>
      </c>
      <c r="B3" s="3" t="str">
        <f>TABLE_FACTOR_TYPE_1 &amp; " - x-" &amp; TABLE_SERIES_NUMBER_1</f>
        <v>Inverse Comm - x-505</v>
      </c>
    </row>
    <row r="6" spans="1:2" x14ac:dyDescent="0.25">
      <c r="A6" s="40" t="s">
        <v>491</v>
      </c>
      <c r="B6" s="49" t="s">
        <v>492</v>
      </c>
    </row>
    <row r="7" spans="1:2" x14ac:dyDescent="0.25">
      <c r="A7" s="40" t="s">
        <v>493</v>
      </c>
      <c r="B7" s="49" t="s">
        <v>31</v>
      </c>
    </row>
    <row r="8" spans="1:2" x14ac:dyDescent="0.25">
      <c r="A8" s="40" t="s">
        <v>140</v>
      </c>
      <c r="B8" s="49" t="s">
        <v>173</v>
      </c>
    </row>
    <row r="9" spans="1:2" x14ac:dyDescent="0.25">
      <c r="A9" s="40" t="s">
        <v>141</v>
      </c>
      <c r="B9" s="49" t="s">
        <v>346</v>
      </c>
    </row>
    <row r="10" spans="1:2" x14ac:dyDescent="0.25">
      <c r="A10" s="40" t="s">
        <v>6</v>
      </c>
      <c r="B10" s="49" t="s">
        <v>339</v>
      </c>
    </row>
    <row r="11" spans="1:2" x14ac:dyDescent="0.25">
      <c r="A11" s="40" t="s">
        <v>142</v>
      </c>
      <c r="B11" s="49" t="s">
        <v>205</v>
      </c>
    </row>
    <row r="12" spans="1:2" x14ac:dyDescent="0.25">
      <c r="A12" s="40" t="s">
        <v>143</v>
      </c>
      <c r="B12" s="49" t="s">
        <v>263</v>
      </c>
    </row>
    <row r="13" spans="1:2" x14ac:dyDescent="0.25">
      <c r="A13" s="40" t="s">
        <v>494</v>
      </c>
      <c r="B13" s="49">
        <v>1</v>
      </c>
    </row>
    <row r="14" spans="1:2" x14ac:dyDescent="0.25">
      <c r="A14" s="40" t="s">
        <v>145</v>
      </c>
      <c r="B14" s="49">
        <v>505</v>
      </c>
    </row>
    <row r="15" spans="1:2" x14ac:dyDescent="0.25">
      <c r="A15" s="40" t="s">
        <v>495</v>
      </c>
      <c r="B15" s="49" t="s">
        <v>350</v>
      </c>
    </row>
    <row r="16" spans="1:2" x14ac:dyDescent="0.25">
      <c r="A16" s="40" t="s">
        <v>147</v>
      </c>
      <c r="B16" s="49" t="s">
        <v>351</v>
      </c>
    </row>
    <row r="17" spans="1:2" x14ac:dyDescent="0.25">
      <c r="A17" s="41" t="s">
        <v>496</v>
      </c>
      <c r="B17" s="49"/>
    </row>
    <row r="18" spans="1:2" x14ac:dyDescent="0.25">
      <c r="A18" s="40" t="s">
        <v>149</v>
      </c>
      <c r="B18" s="50">
        <v>45135</v>
      </c>
    </row>
    <row r="19" spans="1:2" x14ac:dyDescent="0.25">
      <c r="A19" s="40" t="s">
        <v>150</v>
      </c>
      <c r="B19" s="50">
        <v>45135</v>
      </c>
    </row>
    <row r="20" spans="1:2" x14ac:dyDescent="0.25">
      <c r="A20" s="40" t="s">
        <v>151</v>
      </c>
      <c r="B20" s="49" t="s">
        <v>160</v>
      </c>
    </row>
    <row r="21" spans="1:2" x14ac:dyDescent="0.25">
      <c r="A21" s="40" t="s">
        <v>497</v>
      </c>
      <c r="B21" s="49" t="s">
        <v>68</v>
      </c>
    </row>
    <row r="23" spans="1:2" x14ac:dyDescent="0.25">
      <c r="A23" s="23" t="str">
        <f>HYPERLINK("#'Factor List'!A1", "Back to Factor List")</f>
        <v>Back to Factor List</v>
      </c>
      <c r="B23" s="23" t="str">
        <f>HYPERLINK("#'Assumptions'!A1", "Assumptions")</f>
        <v>Assumptions</v>
      </c>
    </row>
    <row r="26" spans="1:2" s="59" customFormat="1" ht="13" x14ac:dyDescent="0.25">
      <c r="A26" s="58" t="s">
        <v>544</v>
      </c>
      <c r="B26" s="60" t="s">
        <v>545</v>
      </c>
    </row>
    <row r="27" spans="1:2" x14ac:dyDescent="0.25">
      <c r="A27" s="42" t="s">
        <v>554</v>
      </c>
      <c r="B27" s="46">
        <v>2.1999999999999999E-2</v>
      </c>
    </row>
  </sheetData>
  <sheetProtection algorithmName="SHA-512" hashValue="XfFVCGJKILbKGjTY4DJ442AX+yIIFg6MnsGs/RJbqCEoN9qlqbfv7tE24zseN37C0IxgzIsAWjW36yCjmWurTA==" saltValue="P2L79tfaGyeubra6YYNEuA==" spinCount="100000" sheet="1" objects="1" scenarios="1"/>
  <conditionalFormatting sqref="A6:A21">
    <cfRule type="expression" dxfId="441" priority="1" stopIfTrue="1">
      <formula>MOD(ROW(),2)=0</formula>
    </cfRule>
    <cfRule type="expression" dxfId="440" priority="2" stopIfTrue="1">
      <formula>MOD(ROW(),2)&lt;&gt;0</formula>
    </cfRule>
  </conditionalFormatting>
  <conditionalFormatting sqref="B6:B21">
    <cfRule type="expression" dxfId="439" priority="3" stopIfTrue="1">
      <formula>MOD(ROW(),2)=0</formula>
    </cfRule>
    <cfRule type="expression" dxfId="438" priority="4" stopIfTrue="1">
      <formula>MOD(ROW(),2)&lt;&gt;0</formula>
    </cfRule>
  </conditionalFormatting>
  <conditionalFormatting sqref="A26:A27">
    <cfRule type="expression" dxfId="437" priority="5" stopIfTrue="1">
      <formula>MOD(ROW(),2)=0</formula>
    </cfRule>
    <cfRule type="expression" dxfId="436" priority="6" stopIfTrue="1">
      <formula>MOD(ROW(),2)&lt;&gt;0</formula>
    </cfRule>
  </conditionalFormatting>
  <conditionalFormatting sqref="B26:B27">
    <cfRule type="expression" dxfId="435" priority="7" stopIfTrue="1">
      <formula>MOD(ROW(),2)=0</formula>
    </cfRule>
    <cfRule type="expression" dxfId="434" priority="8" stopIfTrue="1">
      <formula>MOD(ROW(),2)&lt;&gt;0</formula>
    </cfRule>
  </conditionalFormatting>
  <pageMargins left="0.7" right="0.7" top="0.75" bottom="0.75" header="0.3" footer="0.3"/>
  <tableParts count="1">
    <tablePart r:id="rId1"/>
  </tableParts>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48A466-B8C3-4097-8449-021F5658F839}">
  <sheetPr codeName="Sheet63"/>
  <dimension ref="A1:C52"/>
  <sheetViews>
    <sheetView showGridLines="0" workbookViewId="0">
      <selection activeCell="A6" sqref="A6"/>
    </sheetView>
  </sheetViews>
  <sheetFormatPr defaultRowHeight="12.5" x14ac:dyDescent="0.25"/>
  <cols>
    <col min="1" max="1" width="31.54296875" customWidth="1"/>
    <col min="2" max="3" width="22.54296875" customWidth="1"/>
  </cols>
  <sheetData>
    <row r="1" spans="1:3" s="1" customFormat="1" ht="20" x14ac:dyDescent="0.4">
      <c r="A1" s="2" t="s">
        <v>0</v>
      </c>
    </row>
    <row r="2" spans="1:3" s="1" customFormat="1" ht="15.5" x14ac:dyDescent="0.35">
      <c r="A2" s="30" t="s">
        <v>1</v>
      </c>
      <c r="B2" s="3" t="str">
        <f>wb_title</f>
        <v>NHS_EW - Consolidated Factor Spreadsheet</v>
      </c>
    </row>
    <row r="3" spans="1:3" s="1" customFormat="1" ht="15.5" x14ac:dyDescent="0.35">
      <c r="A3" s="30" t="s">
        <v>2</v>
      </c>
      <c r="B3" s="3" t="str">
        <f>TABLE_FACTOR_TYPE_1 &amp; " - x-" &amp; TABLE_SERIES_NUMBER_1</f>
        <v>Scheme pays AA - x-601</v>
      </c>
    </row>
    <row r="6" spans="1:3" x14ac:dyDescent="0.25">
      <c r="A6" s="40" t="s">
        <v>491</v>
      </c>
      <c r="B6" s="49" t="s">
        <v>492</v>
      </c>
      <c r="C6" s="49"/>
    </row>
    <row r="7" spans="1:3" x14ac:dyDescent="0.25">
      <c r="A7" s="40" t="s">
        <v>493</v>
      </c>
      <c r="B7" s="49" t="s">
        <v>31</v>
      </c>
      <c r="C7" s="49"/>
    </row>
    <row r="8" spans="1:3" x14ac:dyDescent="0.25">
      <c r="A8" s="40" t="s">
        <v>140</v>
      </c>
      <c r="B8" s="49" t="s">
        <v>173</v>
      </c>
      <c r="C8" s="49"/>
    </row>
    <row r="9" spans="1:3" x14ac:dyDescent="0.25">
      <c r="A9" s="40" t="s">
        <v>141</v>
      </c>
      <c r="B9" s="49" t="s">
        <v>352</v>
      </c>
      <c r="C9" s="49"/>
    </row>
    <row r="10" spans="1:3" ht="37.5" x14ac:dyDescent="0.25">
      <c r="A10" s="40" t="s">
        <v>6</v>
      </c>
      <c r="B10" s="49" t="s">
        <v>353</v>
      </c>
      <c r="C10" s="49"/>
    </row>
    <row r="11" spans="1:3" x14ac:dyDescent="0.25">
      <c r="A11" s="40" t="s">
        <v>142</v>
      </c>
      <c r="B11" s="49" t="s">
        <v>205</v>
      </c>
      <c r="C11" s="49"/>
    </row>
    <row r="12" spans="1:3" x14ac:dyDescent="0.25">
      <c r="A12" s="40" t="s">
        <v>143</v>
      </c>
      <c r="B12" s="49" t="s">
        <v>354</v>
      </c>
      <c r="C12" s="49"/>
    </row>
    <row r="13" spans="1:3" x14ac:dyDescent="0.25">
      <c r="A13" s="40" t="s">
        <v>494</v>
      </c>
      <c r="B13" s="49">
        <v>1</v>
      </c>
      <c r="C13" s="49"/>
    </row>
    <row r="14" spans="1:3" x14ac:dyDescent="0.25">
      <c r="A14" s="40" t="s">
        <v>145</v>
      </c>
      <c r="B14" s="49">
        <v>601</v>
      </c>
      <c r="C14" s="49"/>
    </row>
    <row r="15" spans="1:3" x14ac:dyDescent="0.25">
      <c r="A15" s="40" t="s">
        <v>495</v>
      </c>
      <c r="B15" s="49" t="s">
        <v>355</v>
      </c>
      <c r="C15" s="49"/>
    </row>
    <row r="16" spans="1:3" x14ac:dyDescent="0.25">
      <c r="A16" s="40" t="s">
        <v>147</v>
      </c>
      <c r="B16" s="49" t="s">
        <v>356</v>
      </c>
      <c r="C16" s="49"/>
    </row>
    <row r="17" spans="1:3" x14ac:dyDescent="0.25">
      <c r="A17" s="41" t="s">
        <v>496</v>
      </c>
      <c r="B17" s="49"/>
      <c r="C17" s="49"/>
    </row>
    <row r="18" spans="1:3" x14ac:dyDescent="0.25">
      <c r="A18" s="40" t="s">
        <v>149</v>
      </c>
      <c r="B18" s="50">
        <v>45072</v>
      </c>
      <c r="C18" s="50"/>
    </row>
    <row r="19" spans="1:3" x14ac:dyDescent="0.25">
      <c r="A19" s="40" t="s">
        <v>150</v>
      </c>
      <c r="B19" s="50">
        <v>45016</v>
      </c>
      <c r="C19" s="50"/>
    </row>
    <row r="20" spans="1:3" x14ac:dyDescent="0.25">
      <c r="A20" s="40" t="s">
        <v>151</v>
      </c>
      <c r="B20" s="49" t="s">
        <v>160</v>
      </c>
      <c r="C20" s="49"/>
    </row>
    <row r="21" spans="1:3" x14ac:dyDescent="0.25">
      <c r="A21" s="40" t="s">
        <v>497</v>
      </c>
      <c r="B21" s="49" t="s">
        <v>68</v>
      </c>
      <c r="C21" s="49"/>
    </row>
    <row r="23" spans="1:3" x14ac:dyDescent="0.25">
      <c r="A23" s="23" t="str">
        <f>HYPERLINK("#'Factor List'!A1", "Back to Factor List")</f>
        <v>Back to Factor List</v>
      </c>
      <c r="B23" s="23" t="str">
        <f>HYPERLINK("#'Assumptions'!A1", "Assumptions")</f>
        <v>Assumptions</v>
      </c>
    </row>
    <row r="26" spans="1:3" s="59" customFormat="1" ht="13" x14ac:dyDescent="0.25">
      <c r="A26" s="58" t="s">
        <v>263</v>
      </c>
      <c r="B26" s="58" t="s">
        <v>555</v>
      </c>
      <c r="C26" s="58" t="s">
        <v>556</v>
      </c>
    </row>
    <row r="27" spans="1:3" x14ac:dyDescent="0.25">
      <c r="A27" s="43">
        <v>50</v>
      </c>
      <c r="B27" s="45">
        <v>30.95</v>
      </c>
      <c r="C27" s="45">
        <v>27.95</v>
      </c>
    </row>
    <row r="28" spans="1:3" x14ac:dyDescent="0.25">
      <c r="A28" s="43">
        <v>51</v>
      </c>
      <c r="B28" s="45">
        <v>30.41</v>
      </c>
      <c r="C28" s="45">
        <v>27.41</v>
      </c>
    </row>
    <row r="29" spans="1:3" x14ac:dyDescent="0.25">
      <c r="A29" s="43">
        <v>52</v>
      </c>
      <c r="B29" s="45">
        <v>29.85</v>
      </c>
      <c r="C29" s="45">
        <v>26.85</v>
      </c>
    </row>
    <row r="30" spans="1:3" x14ac:dyDescent="0.25">
      <c r="A30" s="43">
        <v>53</v>
      </c>
      <c r="B30" s="45">
        <v>29.29</v>
      </c>
      <c r="C30" s="45">
        <v>26.29</v>
      </c>
    </row>
    <row r="31" spans="1:3" x14ac:dyDescent="0.25">
      <c r="A31" s="43">
        <v>54</v>
      </c>
      <c r="B31" s="45">
        <v>28.72</v>
      </c>
      <c r="C31" s="45">
        <v>25.72</v>
      </c>
    </row>
    <row r="32" spans="1:3" x14ac:dyDescent="0.25">
      <c r="A32" s="43">
        <v>55</v>
      </c>
      <c r="B32" s="45">
        <v>28.15</v>
      </c>
      <c r="C32" s="45">
        <v>25.15</v>
      </c>
    </row>
    <row r="33" spans="1:3" x14ac:dyDescent="0.25">
      <c r="A33" s="43">
        <v>56</v>
      </c>
      <c r="B33" s="45">
        <v>27.56</v>
      </c>
      <c r="C33" s="45">
        <v>24.56</v>
      </c>
    </row>
    <row r="34" spans="1:3" x14ac:dyDescent="0.25">
      <c r="A34" s="43">
        <v>57</v>
      </c>
      <c r="B34" s="45">
        <v>26.97</v>
      </c>
      <c r="C34" s="45">
        <v>23.97</v>
      </c>
    </row>
    <row r="35" spans="1:3" x14ac:dyDescent="0.25">
      <c r="A35" s="43">
        <v>58</v>
      </c>
      <c r="B35" s="45">
        <v>26.37</v>
      </c>
      <c r="C35" s="45">
        <v>23.37</v>
      </c>
    </row>
    <row r="36" spans="1:3" x14ac:dyDescent="0.25">
      <c r="A36" s="43">
        <v>59</v>
      </c>
      <c r="B36" s="45">
        <v>25.77</v>
      </c>
      <c r="C36" s="45">
        <v>22.77</v>
      </c>
    </row>
    <row r="37" spans="1:3" x14ac:dyDescent="0.25">
      <c r="A37" s="43">
        <v>60</v>
      </c>
      <c r="B37" s="45">
        <v>25.15</v>
      </c>
      <c r="C37" s="45">
        <v>22.15</v>
      </c>
    </row>
    <row r="38" spans="1:3" x14ac:dyDescent="0.25">
      <c r="A38" s="43">
        <v>61</v>
      </c>
      <c r="B38" s="45">
        <v>24.53</v>
      </c>
      <c r="C38" s="45">
        <v>21.53</v>
      </c>
    </row>
    <row r="39" spans="1:3" x14ac:dyDescent="0.25">
      <c r="A39" s="43">
        <v>62</v>
      </c>
      <c r="B39" s="45">
        <v>23.91</v>
      </c>
      <c r="C39" s="45">
        <v>20.91</v>
      </c>
    </row>
    <row r="40" spans="1:3" x14ac:dyDescent="0.25">
      <c r="A40" s="43">
        <v>63</v>
      </c>
      <c r="B40" s="45">
        <v>23.28</v>
      </c>
      <c r="C40" s="45">
        <v>20.28</v>
      </c>
    </row>
    <row r="41" spans="1:3" x14ac:dyDescent="0.25">
      <c r="A41" s="43">
        <v>64</v>
      </c>
      <c r="B41" s="45">
        <v>22.65</v>
      </c>
      <c r="C41" s="45">
        <v>19.649999999999999</v>
      </c>
    </row>
    <row r="42" spans="1:3" x14ac:dyDescent="0.25">
      <c r="A42" s="43">
        <v>65</v>
      </c>
      <c r="B42" s="45">
        <v>22.01</v>
      </c>
      <c r="C42" s="45">
        <v>19.010000000000002</v>
      </c>
    </row>
    <row r="43" spans="1:3" x14ac:dyDescent="0.25">
      <c r="A43" s="43">
        <v>66</v>
      </c>
      <c r="B43" s="45">
        <v>21.36</v>
      </c>
      <c r="C43" s="45">
        <v>18.36</v>
      </c>
    </row>
    <row r="44" spans="1:3" x14ac:dyDescent="0.25">
      <c r="A44" s="43">
        <v>67</v>
      </c>
      <c r="B44" s="45">
        <v>20.72</v>
      </c>
      <c r="C44" s="45">
        <v>17.72</v>
      </c>
    </row>
    <row r="45" spans="1:3" x14ac:dyDescent="0.25">
      <c r="A45" s="43">
        <v>68</v>
      </c>
      <c r="B45" s="45">
        <v>20.059999999999999</v>
      </c>
      <c r="C45" s="45">
        <v>17.059999999999999</v>
      </c>
    </row>
    <row r="46" spans="1:3" x14ac:dyDescent="0.25">
      <c r="A46" s="43">
        <v>69</v>
      </c>
      <c r="B46" s="45">
        <v>19.41</v>
      </c>
      <c r="C46" s="45">
        <v>16.41</v>
      </c>
    </row>
    <row r="47" spans="1:3" x14ac:dyDescent="0.25">
      <c r="A47" s="43">
        <v>70</v>
      </c>
      <c r="B47" s="45">
        <v>18.75</v>
      </c>
      <c r="C47" s="45">
        <v>15.75</v>
      </c>
    </row>
    <row r="48" spans="1:3" x14ac:dyDescent="0.25">
      <c r="A48" s="43">
        <v>71</v>
      </c>
      <c r="B48" s="45">
        <v>18.09</v>
      </c>
      <c r="C48" s="45">
        <v>15.09</v>
      </c>
    </row>
    <row r="49" spans="1:3" x14ac:dyDescent="0.25">
      <c r="A49" s="43">
        <v>72</v>
      </c>
      <c r="B49" s="45">
        <v>17.43</v>
      </c>
      <c r="C49" s="45">
        <v>14.43</v>
      </c>
    </row>
    <row r="50" spans="1:3" x14ac:dyDescent="0.25">
      <c r="A50" s="43">
        <v>73</v>
      </c>
      <c r="B50" s="45">
        <v>16.78</v>
      </c>
      <c r="C50" s="45">
        <v>13.78</v>
      </c>
    </row>
    <row r="51" spans="1:3" x14ac:dyDescent="0.25">
      <c r="A51" s="43">
        <v>74</v>
      </c>
      <c r="B51" s="45">
        <v>16.12</v>
      </c>
      <c r="C51" s="45">
        <v>13.12</v>
      </c>
    </row>
    <row r="52" spans="1:3" x14ac:dyDescent="0.25">
      <c r="A52" s="43">
        <v>75</v>
      </c>
      <c r="B52" s="45">
        <v>15.47</v>
      </c>
      <c r="C52" s="45">
        <v>12.47</v>
      </c>
    </row>
  </sheetData>
  <sheetProtection algorithmName="SHA-512" hashValue="pYKAHodj+rI3OdzIDm4S7bq8QZxrCFwF+d8ZPzt33ZqmBRzg79yh9eotCEtWaOEYHkPmQjnjEqZkDN+XuOlhQg==" saltValue="Qxzv0HpITmoy51jXjNDSWQ==" spinCount="100000" sheet="1" objects="1" scenarios="1"/>
  <conditionalFormatting sqref="A6:A21">
    <cfRule type="expression" dxfId="431" priority="1" stopIfTrue="1">
      <formula>MOD(ROW(),2)=0</formula>
    </cfRule>
    <cfRule type="expression" dxfId="430" priority="2" stopIfTrue="1">
      <formula>MOD(ROW(),2)&lt;&gt;0</formula>
    </cfRule>
  </conditionalFormatting>
  <conditionalFormatting sqref="B6:C21">
    <cfRule type="expression" dxfId="429" priority="3" stopIfTrue="1">
      <formula>MOD(ROW(),2)=0</formula>
    </cfRule>
    <cfRule type="expression" dxfId="428" priority="4" stopIfTrue="1">
      <formula>MOD(ROW(),2)&lt;&gt;0</formula>
    </cfRule>
  </conditionalFormatting>
  <conditionalFormatting sqref="A26:A52">
    <cfRule type="expression" dxfId="427" priority="5" stopIfTrue="1">
      <formula>MOD(ROW(),2)=0</formula>
    </cfRule>
    <cfRule type="expression" dxfId="426" priority="6" stopIfTrue="1">
      <formula>MOD(ROW(),2)&lt;&gt;0</formula>
    </cfRule>
  </conditionalFormatting>
  <conditionalFormatting sqref="B26:C52">
    <cfRule type="expression" dxfId="425" priority="7" stopIfTrue="1">
      <formula>MOD(ROW(),2)=0</formula>
    </cfRule>
    <cfRule type="expression" dxfId="424" priority="8" stopIfTrue="1">
      <formula>MOD(ROW(),2)&lt;&gt;0</formula>
    </cfRule>
  </conditionalFormatting>
  <pageMargins left="0.7" right="0.7" top="0.75" bottom="0.75" header="0.3" footer="0.3"/>
  <tableParts count="1">
    <tablePart r:id="rId1"/>
  </tableParts>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431422-268B-4262-8444-11D377BE2427}">
  <sheetPr codeName="Sheet64"/>
  <dimension ref="A1:C71"/>
  <sheetViews>
    <sheetView showGridLines="0" workbookViewId="0">
      <selection activeCell="A6" sqref="A6"/>
    </sheetView>
  </sheetViews>
  <sheetFormatPr defaultRowHeight="12.5" x14ac:dyDescent="0.25"/>
  <cols>
    <col min="1" max="1" width="31.54296875" customWidth="1"/>
    <col min="2" max="3" width="22.54296875" customWidth="1"/>
  </cols>
  <sheetData>
    <row r="1" spans="1:3" s="1" customFormat="1" ht="20" x14ac:dyDescent="0.4">
      <c r="A1" s="2" t="s">
        <v>0</v>
      </c>
    </row>
    <row r="2" spans="1:3" s="1" customFormat="1" ht="15.5" x14ac:dyDescent="0.35">
      <c r="A2" s="30" t="s">
        <v>1</v>
      </c>
      <c r="B2" s="3" t="str">
        <f>wb_title</f>
        <v>NHS_EW - Consolidated Factor Spreadsheet</v>
      </c>
    </row>
    <row r="3" spans="1:3" s="1" customFormat="1" ht="15.5" x14ac:dyDescent="0.35">
      <c r="A3" s="30" t="s">
        <v>2</v>
      </c>
      <c r="B3" s="3" t="str">
        <f>TABLE_FACTOR_TYPE_1 &amp; " - x-" &amp; TABLE_SERIES_NUMBER_1</f>
        <v>Scheme pays AA - x-602</v>
      </c>
    </row>
    <row r="6" spans="1:3" x14ac:dyDescent="0.25">
      <c r="A6" s="40" t="s">
        <v>491</v>
      </c>
      <c r="B6" s="49" t="s">
        <v>492</v>
      </c>
      <c r="C6" s="49"/>
    </row>
    <row r="7" spans="1:3" x14ac:dyDescent="0.25">
      <c r="A7" s="40" t="s">
        <v>493</v>
      </c>
      <c r="B7" s="49" t="s">
        <v>31</v>
      </c>
      <c r="C7" s="49"/>
    </row>
    <row r="8" spans="1:3" x14ac:dyDescent="0.25">
      <c r="A8" s="40" t="s">
        <v>140</v>
      </c>
      <c r="B8" s="49" t="s">
        <v>173</v>
      </c>
      <c r="C8" s="49"/>
    </row>
    <row r="9" spans="1:3" x14ac:dyDescent="0.25">
      <c r="A9" s="40" t="s">
        <v>141</v>
      </c>
      <c r="B9" s="49" t="s">
        <v>352</v>
      </c>
      <c r="C9" s="49"/>
    </row>
    <row r="10" spans="1:3" ht="37.5" x14ac:dyDescent="0.25">
      <c r="A10" s="40" t="s">
        <v>6</v>
      </c>
      <c r="B10" s="49" t="s">
        <v>357</v>
      </c>
      <c r="C10" s="49"/>
    </row>
    <row r="11" spans="1:3" x14ac:dyDescent="0.25">
      <c r="A11" s="40" t="s">
        <v>142</v>
      </c>
      <c r="B11" s="49" t="s">
        <v>205</v>
      </c>
      <c r="C11" s="49"/>
    </row>
    <row r="12" spans="1:3" x14ac:dyDescent="0.25">
      <c r="A12" s="40" t="s">
        <v>143</v>
      </c>
      <c r="B12" s="49" t="s">
        <v>354</v>
      </c>
      <c r="C12" s="49"/>
    </row>
    <row r="13" spans="1:3" x14ac:dyDescent="0.25">
      <c r="A13" s="40" t="s">
        <v>494</v>
      </c>
      <c r="B13" s="49">
        <v>1</v>
      </c>
      <c r="C13" s="49"/>
    </row>
    <row r="14" spans="1:3" x14ac:dyDescent="0.25">
      <c r="A14" s="40" t="s">
        <v>145</v>
      </c>
      <c r="B14" s="49">
        <v>602</v>
      </c>
      <c r="C14" s="49"/>
    </row>
    <row r="15" spans="1:3" x14ac:dyDescent="0.25">
      <c r="A15" s="40" t="s">
        <v>495</v>
      </c>
      <c r="B15" s="49" t="s">
        <v>358</v>
      </c>
      <c r="C15" s="49"/>
    </row>
    <row r="16" spans="1:3" x14ac:dyDescent="0.25">
      <c r="A16" s="40" t="s">
        <v>147</v>
      </c>
      <c r="B16" s="49" t="s">
        <v>359</v>
      </c>
      <c r="C16" s="49"/>
    </row>
    <row r="17" spans="1:3" x14ac:dyDescent="0.25">
      <c r="A17" s="41" t="s">
        <v>496</v>
      </c>
      <c r="B17" s="49"/>
      <c r="C17" s="49"/>
    </row>
    <row r="18" spans="1:3" x14ac:dyDescent="0.25">
      <c r="A18" s="40" t="s">
        <v>149</v>
      </c>
      <c r="B18" s="51">
        <v>45072</v>
      </c>
      <c r="C18" s="51"/>
    </row>
    <row r="19" spans="1:3" x14ac:dyDescent="0.25">
      <c r="A19" s="40" t="s">
        <v>150</v>
      </c>
      <c r="B19" s="50">
        <v>45016</v>
      </c>
      <c r="C19" s="50"/>
    </row>
    <row r="20" spans="1:3" x14ac:dyDescent="0.25">
      <c r="A20" s="40" t="s">
        <v>151</v>
      </c>
      <c r="B20" s="49" t="s">
        <v>160</v>
      </c>
      <c r="C20" s="49"/>
    </row>
    <row r="21" spans="1:3" x14ac:dyDescent="0.25">
      <c r="A21" s="40" t="s">
        <v>497</v>
      </c>
      <c r="B21" s="49" t="s">
        <v>68</v>
      </c>
      <c r="C21" s="49"/>
    </row>
    <row r="23" spans="1:3" x14ac:dyDescent="0.25">
      <c r="A23" s="23" t="str">
        <f>HYPERLINK("#'Factor List'!A1", "Back to Factor List")</f>
        <v>Back to Factor List</v>
      </c>
      <c r="B23" s="23" t="str">
        <f>HYPERLINK("#'Assumptions'!A1", "Assumptions")</f>
        <v>Assumptions</v>
      </c>
    </row>
    <row r="26" spans="1:3" s="59" customFormat="1" ht="13" x14ac:dyDescent="0.25">
      <c r="A26" s="58" t="s">
        <v>263</v>
      </c>
      <c r="B26" s="58" t="s">
        <v>555</v>
      </c>
      <c r="C26" s="58" t="s">
        <v>556</v>
      </c>
    </row>
    <row r="27" spans="1:3" x14ac:dyDescent="0.25">
      <c r="A27" s="43">
        <v>20</v>
      </c>
      <c r="B27" s="45">
        <v>33.6</v>
      </c>
      <c r="C27" s="45">
        <v>30.6</v>
      </c>
    </row>
    <row r="28" spans="1:3" x14ac:dyDescent="0.25">
      <c r="A28" s="43">
        <v>21</v>
      </c>
      <c r="B28" s="45">
        <v>33.36</v>
      </c>
      <c r="C28" s="45">
        <v>30.36</v>
      </c>
    </row>
    <row r="29" spans="1:3" x14ac:dyDescent="0.25">
      <c r="A29" s="43">
        <v>22</v>
      </c>
      <c r="B29" s="45">
        <v>33.130000000000003</v>
      </c>
      <c r="C29" s="45">
        <v>30.13</v>
      </c>
    </row>
    <row r="30" spans="1:3" x14ac:dyDescent="0.25">
      <c r="A30" s="43">
        <v>23</v>
      </c>
      <c r="B30" s="45">
        <v>32.909999999999997</v>
      </c>
      <c r="C30" s="45">
        <v>29.91</v>
      </c>
    </row>
    <row r="31" spans="1:3" x14ac:dyDescent="0.25">
      <c r="A31" s="43">
        <v>24</v>
      </c>
      <c r="B31" s="45">
        <v>32.67</v>
      </c>
      <c r="C31" s="45">
        <v>29.67</v>
      </c>
    </row>
    <row r="32" spans="1:3" x14ac:dyDescent="0.25">
      <c r="A32" s="43">
        <v>25</v>
      </c>
      <c r="B32" s="45">
        <v>32.44</v>
      </c>
      <c r="C32" s="45">
        <v>29.44</v>
      </c>
    </row>
    <row r="33" spans="1:3" x14ac:dyDescent="0.25">
      <c r="A33" s="43">
        <v>26</v>
      </c>
      <c r="B33" s="45">
        <v>32.200000000000003</v>
      </c>
      <c r="C33" s="45">
        <v>29.2</v>
      </c>
    </row>
    <row r="34" spans="1:3" x14ac:dyDescent="0.25">
      <c r="A34" s="43">
        <v>27</v>
      </c>
      <c r="B34" s="45">
        <v>31.96</v>
      </c>
      <c r="C34" s="45">
        <v>28.96</v>
      </c>
    </row>
    <row r="35" spans="1:3" x14ac:dyDescent="0.25">
      <c r="A35" s="43">
        <v>28</v>
      </c>
      <c r="B35" s="45">
        <v>31.73</v>
      </c>
      <c r="C35" s="45">
        <v>28.73</v>
      </c>
    </row>
    <row r="36" spans="1:3" x14ac:dyDescent="0.25">
      <c r="A36" s="43">
        <v>29</v>
      </c>
      <c r="B36" s="45">
        <v>31.5</v>
      </c>
      <c r="C36" s="45">
        <v>28.5</v>
      </c>
    </row>
    <row r="37" spans="1:3" x14ac:dyDescent="0.25">
      <c r="A37" s="43">
        <v>30</v>
      </c>
      <c r="B37" s="45">
        <v>31.27</v>
      </c>
      <c r="C37" s="45">
        <v>28.27</v>
      </c>
    </row>
    <row r="38" spans="1:3" x14ac:dyDescent="0.25">
      <c r="A38" s="43">
        <v>31</v>
      </c>
      <c r="B38" s="45">
        <v>31.05</v>
      </c>
      <c r="C38" s="45">
        <v>28.05</v>
      </c>
    </row>
    <row r="39" spans="1:3" x14ac:dyDescent="0.25">
      <c r="A39" s="43">
        <v>32</v>
      </c>
      <c r="B39" s="45">
        <v>30.82</v>
      </c>
      <c r="C39" s="45">
        <v>27.82</v>
      </c>
    </row>
    <row r="40" spans="1:3" x14ac:dyDescent="0.25">
      <c r="A40" s="43">
        <v>33</v>
      </c>
      <c r="B40" s="45">
        <v>30.6</v>
      </c>
      <c r="C40" s="45">
        <v>27.6</v>
      </c>
    </row>
    <row r="41" spans="1:3" x14ac:dyDescent="0.25">
      <c r="A41" s="43">
        <v>34</v>
      </c>
      <c r="B41" s="45">
        <v>30.37</v>
      </c>
      <c r="C41" s="45">
        <v>27.37</v>
      </c>
    </row>
    <row r="42" spans="1:3" x14ac:dyDescent="0.25">
      <c r="A42" s="43">
        <v>35</v>
      </c>
      <c r="B42" s="45">
        <v>30.14</v>
      </c>
      <c r="C42" s="45">
        <v>27.14</v>
      </c>
    </row>
    <row r="43" spans="1:3" x14ac:dyDescent="0.25">
      <c r="A43" s="43">
        <v>36</v>
      </c>
      <c r="B43" s="45">
        <v>29.91</v>
      </c>
      <c r="C43" s="45">
        <v>26.91</v>
      </c>
    </row>
    <row r="44" spans="1:3" x14ac:dyDescent="0.25">
      <c r="A44" s="43">
        <v>37</v>
      </c>
      <c r="B44" s="45">
        <v>29.68</v>
      </c>
      <c r="C44" s="45">
        <v>26.68</v>
      </c>
    </row>
    <row r="45" spans="1:3" x14ac:dyDescent="0.25">
      <c r="A45" s="43">
        <v>38</v>
      </c>
      <c r="B45" s="45">
        <v>29.43</v>
      </c>
      <c r="C45" s="45">
        <v>26.43</v>
      </c>
    </row>
    <row r="46" spans="1:3" x14ac:dyDescent="0.25">
      <c r="A46" s="43">
        <v>39</v>
      </c>
      <c r="B46" s="45">
        <v>29.18</v>
      </c>
      <c r="C46" s="45">
        <v>26.18</v>
      </c>
    </row>
    <row r="47" spans="1:3" x14ac:dyDescent="0.25">
      <c r="A47" s="43">
        <v>40</v>
      </c>
      <c r="B47" s="45">
        <v>28.92</v>
      </c>
      <c r="C47" s="45">
        <v>25.92</v>
      </c>
    </row>
    <row r="48" spans="1:3" x14ac:dyDescent="0.25">
      <c r="A48" s="43">
        <v>41</v>
      </c>
      <c r="B48" s="45">
        <v>28.65</v>
      </c>
      <c r="C48" s="45">
        <v>25.65</v>
      </c>
    </row>
    <row r="49" spans="1:3" x14ac:dyDescent="0.25">
      <c r="A49" s="43">
        <v>42</v>
      </c>
      <c r="B49" s="45">
        <v>28.38</v>
      </c>
      <c r="C49" s="45">
        <v>25.38</v>
      </c>
    </row>
    <row r="50" spans="1:3" x14ac:dyDescent="0.25">
      <c r="A50" s="43">
        <v>43</v>
      </c>
      <c r="B50" s="45">
        <v>28.1</v>
      </c>
      <c r="C50" s="45">
        <v>25.1</v>
      </c>
    </row>
    <row r="51" spans="1:3" x14ac:dyDescent="0.25">
      <c r="A51" s="43">
        <v>44</v>
      </c>
      <c r="B51" s="45">
        <v>27.8</v>
      </c>
      <c r="C51" s="45">
        <v>24.8</v>
      </c>
    </row>
    <row r="52" spans="1:3" x14ac:dyDescent="0.25">
      <c r="A52" s="43">
        <v>45</v>
      </c>
      <c r="B52" s="45">
        <v>27.5</v>
      </c>
      <c r="C52" s="45">
        <v>24.5</v>
      </c>
    </row>
    <row r="53" spans="1:3" x14ac:dyDescent="0.25">
      <c r="A53" s="43">
        <v>46</v>
      </c>
      <c r="B53" s="45">
        <v>27.2</v>
      </c>
      <c r="C53" s="45">
        <v>24.2</v>
      </c>
    </row>
    <row r="54" spans="1:3" x14ac:dyDescent="0.25">
      <c r="A54" s="43">
        <v>47</v>
      </c>
      <c r="B54" s="45">
        <v>26.88</v>
      </c>
      <c r="C54" s="45">
        <v>23.88</v>
      </c>
    </row>
    <row r="55" spans="1:3" x14ac:dyDescent="0.25">
      <c r="A55" s="43">
        <v>48</v>
      </c>
      <c r="B55" s="45">
        <v>26.55</v>
      </c>
      <c r="C55" s="45">
        <v>23.55</v>
      </c>
    </row>
    <row r="56" spans="1:3" x14ac:dyDescent="0.25">
      <c r="A56" s="43">
        <v>49</v>
      </c>
      <c r="B56" s="45">
        <v>26.21</v>
      </c>
      <c r="C56" s="45">
        <v>23.21</v>
      </c>
    </row>
    <row r="57" spans="1:3" x14ac:dyDescent="0.25">
      <c r="A57" s="43">
        <v>50</v>
      </c>
      <c r="B57" s="45">
        <v>25.86</v>
      </c>
      <c r="C57" s="45">
        <v>22.86</v>
      </c>
    </row>
    <row r="58" spans="1:3" x14ac:dyDescent="0.25">
      <c r="A58" s="43">
        <v>51</v>
      </c>
      <c r="B58" s="45">
        <v>25.49</v>
      </c>
      <c r="C58" s="45">
        <v>22.49</v>
      </c>
    </row>
    <row r="59" spans="1:3" x14ac:dyDescent="0.25">
      <c r="A59" s="43">
        <v>52</v>
      </c>
      <c r="B59" s="45">
        <v>25.11</v>
      </c>
      <c r="C59" s="45">
        <v>22.11</v>
      </c>
    </row>
    <row r="60" spans="1:3" x14ac:dyDescent="0.25">
      <c r="A60" s="43">
        <v>53</v>
      </c>
      <c r="B60" s="45">
        <v>24.71</v>
      </c>
      <c r="C60" s="45">
        <v>21.71</v>
      </c>
    </row>
    <row r="61" spans="1:3" x14ac:dyDescent="0.25">
      <c r="A61" s="43">
        <v>54</v>
      </c>
      <c r="B61" s="45">
        <v>24.3</v>
      </c>
      <c r="C61" s="45">
        <v>21.3</v>
      </c>
    </row>
    <row r="62" spans="1:3" x14ac:dyDescent="0.25">
      <c r="A62" s="43">
        <v>55</v>
      </c>
      <c r="B62" s="45">
        <v>23.87</v>
      </c>
      <c r="C62" s="45">
        <v>20.87</v>
      </c>
    </row>
    <row r="63" spans="1:3" x14ac:dyDescent="0.25">
      <c r="A63" s="43">
        <v>56</v>
      </c>
      <c r="B63" s="45">
        <v>23.43</v>
      </c>
      <c r="C63" s="45">
        <v>20.43</v>
      </c>
    </row>
    <row r="64" spans="1:3" x14ac:dyDescent="0.25">
      <c r="A64" s="43">
        <v>57</v>
      </c>
      <c r="B64" s="45">
        <v>22.98</v>
      </c>
      <c r="C64" s="45">
        <v>19.98</v>
      </c>
    </row>
    <row r="65" spans="1:3" x14ac:dyDescent="0.25">
      <c r="A65" s="43">
        <v>58</v>
      </c>
      <c r="B65" s="45">
        <v>22.51</v>
      </c>
      <c r="C65" s="45">
        <v>19.510000000000002</v>
      </c>
    </row>
    <row r="66" spans="1:3" x14ac:dyDescent="0.25">
      <c r="A66" s="43">
        <v>59</v>
      </c>
      <c r="B66" s="45">
        <v>22.04</v>
      </c>
      <c r="C66" s="45">
        <v>19.04</v>
      </c>
    </row>
    <row r="67" spans="1:3" x14ac:dyDescent="0.25">
      <c r="A67" s="43">
        <v>60</v>
      </c>
      <c r="B67" s="45">
        <v>21.54</v>
      </c>
      <c r="C67" s="45">
        <v>18.54</v>
      </c>
    </row>
    <row r="68" spans="1:3" x14ac:dyDescent="0.25">
      <c r="A68" s="43">
        <v>61</v>
      </c>
      <c r="B68" s="45">
        <v>21.03</v>
      </c>
      <c r="C68" s="45">
        <v>18.03</v>
      </c>
    </row>
    <row r="69" spans="1:3" x14ac:dyDescent="0.25">
      <c r="A69" s="43">
        <v>62</v>
      </c>
      <c r="B69" s="45">
        <v>20.51</v>
      </c>
      <c r="C69" s="45">
        <v>17.510000000000002</v>
      </c>
    </row>
    <row r="70" spans="1:3" x14ac:dyDescent="0.25">
      <c r="A70" s="43">
        <v>63</v>
      </c>
      <c r="B70" s="45">
        <v>19.98</v>
      </c>
      <c r="C70" s="45">
        <v>16.98</v>
      </c>
    </row>
    <row r="71" spans="1:3" x14ac:dyDescent="0.25">
      <c r="A71" s="43">
        <v>64</v>
      </c>
      <c r="B71" s="45">
        <v>19.43</v>
      </c>
      <c r="C71" s="45">
        <v>16.43</v>
      </c>
    </row>
  </sheetData>
  <sheetProtection algorithmName="SHA-512" hashValue="45Es1EMeBGz/8s3yJHLNSsXQ+fZGKplHUVms79MLO1RoL21tAlyLMcbnLNSdlXJwffG74KYeur1Zy2nfgaj/dQ==" saltValue="Z09xdxotUxHWLbYw49bGJA==" spinCount="100000" sheet="1" objects="1" scenarios="1"/>
  <conditionalFormatting sqref="A6:A21">
    <cfRule type="expression" dxfId="421" priority="1" stopIfTrue="1">
      <formula>MOD(ROW(),2)=0</formula>
    </cfRule>
    <cfRule type="expression" dxfId="420" priority="2" stopIfTrue="1">
      <formula>MOD(ROW(),2)&lt;&gt;0</formula>
    </cfRule>
  </conditionalFormatting>
  <conditionalFormatting sqref="B6:C21">
    <cfRule type="expression" dxfId="419" priority="3" stopIfTrue="1">
      <formula>MOD(ROW(),2)=0</formula>
    </cfRule>
    <cfRule type="expression" dxfId="418" priority="4" stopIfTrue="1">
      <formula>MOD(ROW(),2)&lt;&gt;0</formula>
    </cfRule>
  </conditionalFormatting>
  <conditionalFormatting sqref="A26:A71">
    <cfRule type="expression" dxfId="417" priority="5" stopIfTrue="1">
      <formula>MOD(ROW(),2)=0</formula>
    </cfRule>
    <cfRule type="expression" dxfId="416" priority="6" stopIfTrue="1">
      <formula>MOD(ROW(),2)&lt;&gt;0</formula>
    </cfRule>
  </conditionalFormatting>
  <conditionalFormatting sqref="B26:C71">
    <cfRule type="expression" dxfId="415" priority="7" stopIfTrue="1">
      <formula>MOD(ROW(),2)=0</formula>
    </cfRule>
    <cfRule type="expression" dxfId="414" priority="8" stopIfTrue="1">
      <formula>MOD(ROW(),2)&lt;&gt;0</formula>
    </cfRule>
  </conditionalFormatting>
  <pageMargins left="0.7" right="0.7" top="0.75" bottom="0.75" header="0.3" footer="0.3"/>
  <tableParts count="1">
    <tablePart r:id="rId1"/>
  </tableParts>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A35A4E-945B-4EF8-9F69-7964889E815C}">
  <sheetPr codeName="Sheet65"/>
  <dimension ref="A1:B47"/>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NHS_EW - Consolidated Factor Spreadsheet</v>
      </c>
    </row>
    <row r="3" spans="1:2" s="1" customFormat="1" ht="15.5" x14ac:dyDescent="0.35">
      <c r="A3" s="30" t="s">
        <v>2</v>
      </c>
      <c r="B3" s="3" t="str">
        <f>TABLE_FACTOR_TYPE_1 &amp; " - x-" &amp; TABLE_SERIES_NUMBER_1</f>
        <v>Scheme pays AA - x-603</v>
      </c>
    </row>
    <row r="6" spans="1:2" x14ac:dyDescent="0.25">
      <c r="A6" s="40" t="s">
        <v>491</v>
      </c>
      <c r="B6" s="49" t="s">
        <v>492</v>
      </c>
    </row>
    <row r="7" spans="1:2" x14ac:dyDescent="0.25">
      <c r="A7" s="40" t="s">
        <v>493</v>
      </c>
      <c r="B7" s="49" t="s">
        <v>31</v>
      </c>
    </row>
    <row r="8" spans="1:2" x14ac:dyDescent="0.25">
      <c r="A8" s="40" t="s">
        <v>140</v>
      </c>
      <c r="B8" s="49" t="s">
        <v>153</v>
      </c>
    </row>
    <row r="9" spans="1:2" x14ac:dyDescent="0.25">
      <c r="A9" s="40" t="s">
        <v>141</v>
      </c>
      <c r="B9" s="49" t="s">
        <v>352</v>
      </c>
    </row>
    <row r="10" spans="1:2" ht="37.5" x14ac:dyDescent="0.25">
      <c r="A10" s="40" t="s">
        <v>6</v>
      </c>
      <c r="B10" s="49" t="s">
        <v>353</v>
      </c>
    </row>
    <row r="11" spans="1:2" x14ac:dyDescent="0.25">
      <c r="A11" s="40" t="s">
        <v>142</v>
      </c>
      <c r="B11" s="49" t="s">
        <v>205</v>
      </c>
    </row>
    <row r="12" spans="1:2" x14ac:dyDescent="0.25">
      <c r="A12" s="40" t="s">
        <v>143</v>
      </c>
      <c r="B12" s="49" t="s">
        <v>354</v>
      </c>
    </row>
    <row r="13" spans="1:2" x14ac:dyDescent="0.25">
      <c r="A13" s="40" t="s">
        <v>494</v>
      </c>
      <c r="B13" s="49">
        <v>0</v>
      </c>
    </row>
    <row r="14" spans="1:2" x14ac:dyDescent="0.25">
      <c r="A14" s="40" t="s">
        <v>145</v>
      </c>
      <c r="B14" s="49">
        <v>603</v>
      </c>
    </row>
    <row r="15" spans="1:2" x14ac:dyDescent="0.25">
      <c r="A15" s="40" t="s">
        <v>495</v>
      </c>
      <c r="B15" s="49" t="s">
        <v>360</v>
      </c>
    </row>
    <row r="16" spans="1:2" x14ac:dyDescent="0.25">
      <c r="A16" s="40" t="s">
        <v>147</v>
      </c>
      <c r="B16" s="49" t="s">
        <v>356</v>
      </c>
    </row>
    <row r="17" spans="1:2" x14ac:dyDescent="0.25">
      <c r="A17" s="41" t="s">
        <v>496</v>
      </c>
      <c r="B17" s="49"/>
    </row>
    <row r="18" spans="1:2" x14ac:dyDescent="0.25">
      <c r="A18" s="40" t="s">
        <v>149</v>
      </c>
      <c r="B18" s="51">
        <v>45072</v>
      </c>
    </row>
    <row r="19" spans="1:2" x14ac:dyDescent="0.25">
      <c r="A19" s="40" t="s">
        <v>150</v>
      </c>
      <c r="B19" s="50">
        <v>45016</v>
      </c>
    </row>
    <row r="20" spans="1:2" x14ac:dyDescent="0.25">
      <c r="A20" s="40" t="s">
        <v>151</v>
      </c>
      <c r="B20" s="49" t="s">
        <v>160</v>
      </c>
    </row>
    <row r="21" spans="1:2" x14ac:dyDescent="0.25">
      <c r="A21" s="40" t="s">
        <v>497</v>
      </c>
      <c r="B21" s="49" t="s">
        <v>68</v>
      </c>
    </row>
    <row r="23" spans="1:2" x14ac:dyDescent="0.25">
      <c r="A23" s="23" t="str">
        <f>HYPERLINK("#'Factor List'!A1", "Back to Factor List")</f>
        <v>Back to Factor List</v>
      </c>
      <c r="B23" s="23" t="str">
        <f>HYPERLINK("#'Assumptions'!A1", "Assumptions")</f>
        <v>Assumptions</v>
      </c>
    </row>
    <row r="26" spans="1:2" s="59" customFormat="1" ht="13" x14ac:dyDescent="0.25">
      <c r="A26" s="58" t="s">
        <v>263</v>
      </c>
      <c r="B26" s="58" t="s">
        <v>557</v>
      </c>
    </row>
    <row r="27" spans="1:2" x14ac:dyDescent="0.25">
      <c r="A27" s="43">
        <v>55</v>
      </c>
      <c r="B27" s="45">
        <v>25.15</v>
      </c>
    </row>
    <row r="28" spans="1:2" x14ac:dyDescent="0.25">
      <c r="A28" s="43">
        <v>56</v>
      </c>
      <c r="B28" s="45">
        <v>24.56</v>
      </c>
    </row>
    <row r="29" spans="1:2" x14ac:dyDescent="0.25">
      <c r="A29" s="43">
        <v>57</v>
      </c>
      <c r="B29" s="45">
        <v>23.97</v>
      </c>
    </row>
    <row r="30" spans="1:2" x14ac:dyDescent="0.25">
      <c r="A30" s="43">
        <v>58</v>
      </c>
      <c r="B30" s="45">
        <v>23.37</v>
      </c>
    </row>
    <row r="31" spans="1:2" x14ac:dyDescent="0.25">
      <c r="A31" s="43">
        <v>59</v>
      </c>
      <c r="B31" s="45">
        <v>22.77</v>
      </c>
    </row>
    <row r="32" spans="1:2" x14ac:dyDescent="0.25">
      <c r="A32" s="43">
        <v>60</v>
      </c>
      <c r="B32" s="45">
        <v>22.15</v>
      </c>
    </row>
    <row r="33" spans="1:2" x14ac:dyDescent="0.25">
      <c r="A33" s="43">
        <v>61</v>
      </c>
      <c r="B33" s="45">
        <v>21.53</v>
      </c>
    </row>
    <row r="34" spans="1:2" x14ac:dyDescent="0.25">
      <c r="A34" s="43">
        <v>62</v>
      </c>
      <c r="B34" s="45">
        <v>20.91</v>
      </c>
    </row>
    <row r="35" spans="1:2" x14ac:dyDescent="0.25">
      <c r="A35" s="43">
        <v>63</v>
      </c>
      <c r="B35" s="45">
        <v>20.28</v>
      </c>
    </row>
    <row r="36" spans="1:2" x14ac:dyDescent="0.25">
      <c r="A36" s="43">
        <v>64</v>
      </c>
      <c r="B36" s="45">
        <v>19.649999999999999</v>
      </c>
    </row>
    <row r="37" spans="1:2" x14ac:dyDescent="0.25">
      <c r="A37" s="43">
        <v>65</v>
      </c>
      <c r="B37" s="45">
        <v>19.010000000000002</v>
      </c>
    </row>
    <row r="38" spans="1:2" x14ac:dyDescent="0.25">
      <c r="A38" s="43">
        <v>66</v>
      </c>
      <c r="B38" s="45">
        <v>18.36</v>
      </c>
    </row>
    <row r="39" spans="1:2" x14ac:dyDescent="0.25">
      <c r="A39" s="43">
        <v>67</v>
      </c>
      <c r="B39" s="45">
        <v>17.72</v>
      </c>
    </row>
    <row r="40" spans="1:2" x14ac:dyDescent="0.25">
      <c r="A40" s="43">
        <v>68</v>
      </c>
      <c r="B40" s="45">
        <v>17.059999999999999</v>
      </c>
    </row>
    <row r="41" spans="1:2" x14ac:dyDescent="0.25">
      <c r="A41" s="43">
        <v>69</v>
      </c>
      <c r="B41" s="45">
        <v>16.41</v>
      </c>
    </row>
    <row r="42" spans="1:2" x14ac:dyDescent="0.25">
      <c r="A42" s="43">
        <v>70</v>
      </c>
      <c r="B42" s="45">
        <v>15.75</v>
      </c>
    </row>
    <row r="43" spans="1:2" x14ac:dyDescent="0.25">
      <c r="A43" s="43">
        <v>71</v>
      </c>
      <c r="B43" s="45">
        <v>15.09</v>
      </c>
    </row>
    <row r="44" spans="1:2" x14ac:dyDescent="0.25">
      <c r="A44" s="43">
        <v>72</v>
      </c>
      <c r="B44" s="45">
        <v>14.43</v>
      </c>
    </row>
    <row r="45" spans="1:2" x14ac:dyDescent="0.25">
      <c r="A45" s="43">
        <v>73</v>
      </c>
      <c r="B45" s="45">
        <v>13.78</v>
      </c>
    </row>
    <row r="46" spans="1:2" x14ac:dyDescent="0.25">
      <c r="A46" s="43">
        <v>74</v>
      </c>
      <c r="B46" s="45">
        <v>13.12</v>
      </c>
    </row>
    <row r="47" spans="1:2" x14ac:dyDescent="0.25">
      <c r="A47" s="43">
        <v>75</v>
      </c>
      <c r="B47" s="45">
        <v>12.47</v>
      </c>
    </row>
  </sheetData>
  <sheetProtection algorithmName="SHA-512" hashValue="vE4MEpyLU37En2fn36zca4RKC1U7r4YY1hdSpcqE6R7g01KMioX0qXX7/Fs92TlFyY7hZ7nFnIf5eAQ3fy+22g==" saltValue="XckSXFHyQ/2QfzOv5QdCag==" spinCount="100000" sheet="1" objects="1" scenarios="1"/>
  <conditionalFormatting sqref="A6:A21">
    <cfRule type="expression" dxfId="411" priority="1" stopIfTrue="1">
      <formula>MOD(ROW(),2)=0</formula>
    </cfRule>
    <cfRule type="expression" dxfId="410" priority="2" stopIfTrue="1">
      <formula>MOD(ROW(),2)&lt;&gt;0</formula>
    </cfRule>
  </conditionalFormatting>
  <conditionalFormatting sqref="B6:B21">
    <cfRule type="expression" dxfId="409" priority="3" stopIfTrue="1">
      <formula>MOD(ROW(),2)=0</formula>
    </cfRule>
    <cfRule type="expression" dxfId="408" priority="4" stopIfTrue="1">
      <formula>MOD(ROW(),2)&lt;&gt;0</formula>
    </cfRule>
  </conditionalFormatting>
  <conditionalFormatting sqref="A26:A47">
    <cfRule type="expression" dxfId="407" priority="5" stopIfTrue="1">
      <formula>MOD(ROW(),2)=0</formula>
    </cfRule>
    <cfRule type="expression" dxfId="406" priority="6" stopIfTrue="1">
      <formula>MOD(ROW(),2)&lt;&gt;0</formula>
    </cfRule>
  </conditionalFormatting>
  <conditionalFormatting sqref="B26:B47">
    <cfRule type="expression" dxfId="405" priority="7" stopIfTrue="1">
      <formula>MOD(ROW(),2)=0</formula>
    </cfRule>
    <cfRule type="expression" dxfId="404" priority="8" stopIfTrue="1">
      <formula>MOD(ROW(),2)&lt;&gt;0</formula>
    </cfRule>
  </conditionalFormatting>
  <pageMargins left="0.7" right="0.7" top="0.75" bottom="0.75" header="0.3" footer="0.3"/>
  <tableParts count="1">
    <tablePart r:id="rId1"/>
  </tableParts>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7F1BF7-287B-4FB4-B431-896175FE86D8}">
  <sheetPr codeName="Sheet66"/>
  <dimension ref="A1:B74"/>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NHS_EW - Consolidated Factor Spreadsheet</v>
      </c>
    </row>
    <row r="3" spans="1:2" s="1" customFormat="1" ht="15.5" x14ac:dyDescent="0.35">
      <c r="A3" s="30" t="s">
        <v>2</v>
      </c>
      <c r="B3" s="3" t="str">
        <f>TABLE_FACTOR_TYPE_1 &amp; " - x-" &amp; TABLE_SERIES_NUMBER_1</f>
        <v>Scheme pays AA - x-604</v>
      </c>
    </row>
    <row r="6" spans="1:2" x14ac:dyDescent="0.25">
      <c r="A6" s="40" t="s">
        <v>491</v>
      </c>
      <c r="B6" s="49" t="s">
        <v>492</v>
      </c>
    </row>
    <row r="7" spans="1:2" x14ac:dyDescent="0.25">
      <c r="A7" s="40" t="s">
        <v>493</v>
      </c>
      <c r="B7" s="49" t="s">
        <v>31</v>
      </c>
    </row>
    <row r="8" spans="1:2" x14ac:dyDescent="0.25">
      <c r="A8" s="40" t="s">
        <v>140</v>
      </c>
      <c r="B8" s="49" t="s">
        <v>153</v>
      </c>
    </row>
    <row r="9" spans="1:2" x14ac:dyDescent="0.25">
      <c r="A9" s="40" t="s">
        <v>141</v>
      </c>
      <c r="B9" s="49" t="s">
        <v>352</v>
      </c>
    </row>
    <row r="10" spans="1:2" ht="37.5" x14ac:dyDescent="0.25">
      <c r="A10" s="40" t="s">
        <v>6</v>
      </c>
      <c r="B10" s="49" t="s">
        <v>357</v>
      </c>
    </row>
    <row r="11" spans="1:2" x14ac:dyDescent="0.25">
      <c r="A11" s="40" t="s">
        <v>142</v>
      </c>
      <c r="B11" s="49" t="s">
        <v>205</v>
      </c>
    </row>
    <row r="12" spans="1:2" x14ac:dyDescent="0.25">
      <c r="A12" s="40" t="s">
        <v>143</v>
      </c>
      <c r="B12" s="49" t="s">
        <v>354</v>
      </c>
    </row>
    <row r="13" spans="1:2" x14ac:dyDescent="0.25">
      <c r="A13" s="40" t="s">
        <v>494</v>
      </c>
      <c r="B13" s="49">
        <v>0</v>
      </c>
    </row>
    <row r="14" spans="1:2" x14ac:dyDescent="0.25">
      <c r="A14" s="40" t="s">
        <v>145</v>
      </c>
      <c r="B14" s="49">
        <v>604</v>
      </c>
    </row>
    <row r="15" spans="1:2" x14ac:dyDescent="0.25">
      <c r="A15" s="40" t="s">
        <v>495</v>
      </c>
      <c r="B15" s="49" t="s">
        <v>361</v>
      </c>
    </row>
    <row r="16" spans="1:2" x14ac:dyDescent="0.25">
      <c r="A16" s="40" t="s">
        <v>147</v>
      </c>
      <c r="B16" s="49" t="s">
        <v>359</v>
      </c>
    </row>
    <row r="17" spans="1:2" x14ac:dyDescent="0.25">
      <c r="A17" s="41" t="s">
        <v>496</v>
      </c>
      <c r="B17" s="49"/>
    </row>
    <row r="18" spans="1:2" x14ac:dyDescent="0.25">
      <c r="A18" s="40" t="s">
        <v>149</v>
      </c>
      <c r="B18" s="51">
        <v>45072</v>
      </c>
    </row>
    <row r="19" spans="1:2" x14ac:dyDescent="0.25">
      <c r="A19" s="40" t="s">
        <v>150</v>
      </c>
      <c r="B19" s="50">
        <v>45016</v>
      </c>
    </row>
    <row r="20" spans="1:2" x14ac:dyDescent="0.25">
      <c r="A20" s="40" t="s">
        <v>151</v>
      </c>
      <c r="B20" s="49" t="s">
        <v>160</v>
      </c>
    </row>
    <row r="21" spans="1:2" x14ac:dyDescent="0.25">
      <c r="A21" s="40" t="s">
        <v>497</v>
      </c>
      <c r="B21" s="49" t="s">
        <v>68</v>
      </c>
    </row>
    <row r="23" spans="1:2" x14ac:dyDescent="0.25">
      <c r="A23" s="23" t="str">
        <f>HYPERLINK("#'Factor List'!A1", "Back to Factor List")</f>
        <v>Back to Factor List</v>
      </c>
      <c r="B23" s="23" t="str">
        <f>HYPERLINK("#'Assumptions'!A1", "Assumptions")</f>
        <v>Assumptions</v>
      </c>
    </row>
    <row r="26" spans="1:2" s="59" customFormat="1" ht="13" x14ac:dyDescent="0.25">
      <c r="A26" s="58" t="s">
        <v>263</v>
      </c>
      <c r="B26" s="58" t="s">
        <v>557</v>
      </c>
    </row>
    <row r="27" spans="1:2" x14ac:dyDescent="0.25">
      <c r="A27" s="43">
        <v>20</v>
      </c>
      <c r="B27" s="45">
        <v>30.6</v>
      </c>
    </row>
    <row r="28" spans="1:2" x14ac:dyDescent="0.25">
      <c r="A28" s="43">
        <v>21</v>
      </c>
      <c r="B28" s="45">
        <v>30.36</v>
      </c>
    </row>
    <row r="29" spans="1:2" x14ac:dyDescent="0.25">
      <c r="A29" s="43">
        <v>22</v>
      </c>
      <c r="B29" s="45">
        <v>30.13</v>
      </c>
    </row>
    <row r="30" spans="1:2" x14ac:dyDescent="0.25">
      <c r="A30" s="43">
        <v>23</v>
      </c>
      <c r="B30" s="45">
        <v>29.91</v>
      </c>
    </row>
    <row r="31" spans="1:2" x14ac:dyDescent="0.25">
      <c r="A31" s="43">
        <v>24</v>
      </c>
      <c r="B31" s="45">
        <v>29.67</v>
      </c>
    </row>
    <row r="32" spans="1:2" x14ac:dyDescent="0.25">
      <c r="A32" s="43">
        <v>25</v>
      </c>
      <c r="B32" s="45">
        <v>29.44</v>
      </c>
    </row>
    <row r="33" spans="1:2" x14ac:dyDescent="0.25">
      <c r="A33" s="43">
        <v>26</v>
      </c>
      <c r="B33" s="45">
        <v>29.2</v>
      </c>
    </row>
    <row r="34" spans="1:2" x14ac:dyDescent="0.25">
      <c r="A34" s="43">
        <v>27</v>
      </c>
      <c r="B34" s="45">
        <v>28.96</v>
      </c>
    </row>
    <row r="35" spans="1:2" x14ac:dyDescent="0.25">
      <c r="A35" s="43">
        <v>28</v>
      </c>
      <c r="B35" s="45">
        <v>28.73</v>
      </c>
    </row>
    <row r="36" spans="1:2" x14ac:dyDescent="0.25">
      <c r="A36" s="43">
        <v>29</v>
      </c>
      <c r="B36" s="45">
        <v>28.5</v>
      </c>
    </row>
    <row r="37" spans="1:2" x14ac:dyDescent="0.25">
      <c r="A37" s="43">
        <v>30</v>
      </c>
      <c r="B37" s="45">
        <v>28.27</v>
      </c>
    </row>
    <row r="38" spans="1:2" x14ac:dyDescent="0.25">
      <c r="A38" s="43">
        <v>31</v>
      </c>
      <c r="B38" s="45">
        <v>28.05</v>
      </c>
    </row>
    <row r="39" spans="1:2" x14ac:dyDescent="0.25">
      <c r="A39" s="43">
        <v>32</v>
      </c>
      <c r="B39" s="45">
        <v>27.82</v>
      </c>
    </row>
    <row r="40" spans="1:2" x14ac:dyDescent="0.25">
      <c r="A40" s="43">
        <v>33</v>
      </c>
      <c r="B40" s="45">
        <v>27.6</v>
      </c>
    </row>
    <row r="41" spans="1:2" x14ac:dyDescent="0.25">
      <c r="A41" s="43">
        <v>34</v>
      </c>
      <c r="B41" s="45">
        <v>27.37</v>
      </c>
    </row>
    <row r="42" spans="1:2" x14ac:dyDescent="0.25">
      <c r="A42" s="43">
        <v>35</v>
      </c>
      <c r="B42" s="45">
        <v>27.14</v>
      </c>
    </row>
    <row r="43" spans="1:2" x14ac:dyDescent="0.25">
      <c r="A43" s="43">
        <v>36</v>
      </c>
      <c r="B43" s="45">
        <v>26.91</v>
      </c>
    </row>
    <row r="44" spans="1:2" x14ac:dyDescent="0.25">
      <c r="A44" s="43">
        <v>37</v>
      </c>
      <c r="B44" s="45">
        <v>26.68</v>
      </c>
    </row>
    <row r="45" spans="1:2" x14ac:dyDescent="0.25">
      <c r="A45" s="43">
        <v>38</v>
      </c>
      <c r="B45" s="45">
        <v>26.43</v>
      </c>
    </row>
    <row r="46" spans="1:2" x14ac:dyDescent="0.25">
      <c r="A46" s="43">
        <v>39</v>
      </c>
      <c r="B46" s="45">
        <v>26.18</v>
      </c>
    </row>
    <row r="47" spans="1:2" x14ac:dyDescent="0.25">
      <c r="A47" s="43">
        <v>40</v>
      </c>
      <c r="B47" s="45">
        <v>25.92</v>
      </c>
    </row>
    <row r="48" spans="1:2" x14ac:dyDescent="0.25">
      <c r="A48" s="43">
        <v>41</v>
      </c>
      <c r="B48" s="45">
        <v>25.65</v>
      </c>
    </row>
    <row r="49" spans="1:2" x14ac:dyDescent="0.25">
      <c r="A49" s="43">
        <v>42</v>
      </c>
      <c r="B49" s="45">
        <v>25.38</v>
      </c>
    </row>
    <row r="50" spans="1:2" x14ac:dyDescent="0.25">
      <c r="A50" s="43">
        <v>43</v>
      </c>
      <c r="B50" s="45">
        <v>25.1</v>
      </c>
    </row>
    <row r="51" spans="1:2" x14ac:dyDescent="0.25">
      <c r="A51" s="43">
        <v>44</v>
      </c>
      <c r="B51" s="45">
        <v>24.8</v>
      </c>
    </row>
    <row r="52" spans="1:2" x14ac:dyDescent="0.25">
      <c r="A52" s="43">
        <v>45</v>
      </c>
      <c r="B52" s="45">
        <v>24.5</v>
      </c>
    </row>
    <row r="53" spans="1:2" x14ac:dyDescent="0.25">
      <c r="A53" s="43">
        <v>46</v>
      </c>
      <c r="B53" s="45">
        <v>24.2</v>
      </c>
    </row>
    <row r="54" spans="1:2" x14ac:dyDescent="0.25">
      <c r="A54" s="43">
        <v>47</v>
      </c>
      <c r="B54" s="45">
        <v>23.88</v>
      </c>
    </row>
    <row r="55" spans="1:2" x14ac:dyDescent="0.25">
      <c r="A55" s="43">
        <v>48</v>
      </c>
      <c r="B55" s="45">
        <v>23.55</v>
      </c>
    </row>
    <row r="56" spans="1:2" x14ac:dyDescent="0.25">
      <c r="A56" s="43">
        <v>49</v>
      </c>
      <c r="B56" s="45">
        <v>23.21</v>
      </c>
    </row>
    <row r="57" spans="1:2" x14ac:dyDescent="0.25">
      <c r="A57" s="43">
        <v>50</v>
      </c>
      <c r="B57" s="45">
        <v>22.86</v>
      </c>
    </row>
    <row r="58" spans="1:2" x14ac:dyDescent="0.25">
      <c r="A58" s="43">
        <v>51</v>
      </c>
      <c r="B58" s="45">
        <v>22.49</v>
      </c>
    </row>
    <row r="59" spans="1:2" x14ac:dyDescent="0.25">
      <c r="A59" s="43">
        <v>52</v>
      </c>
      <c r="B59" s="45">
        <v>22.11</v>
      </c>
    </row>
    <row r="60" spans="1:2" x14ac:dyDescent="0.25">
      <c r="A60" s="43">
        <v>53</v>
      </c>
      <c r="B60" s="45">
        <v>21.71</v>
      </c>
    </row>
    <row r="61" spans="1:2" x14ac:dyDescent="0.25">
      <c r="A61" s="43">
        <v>54</v>
      </c>
      <c r="B61" s="45">
        <v>21.3</v>
      </c>
    </row>
    <row r="62" spans="1:2" x14ac:dyDescent="0.25">
      <c r="A62" s="43">
        <v>55</v>
      </c>
      <c r="B62" s="45">
        <v>20.87</v>
      </c>
    </row>
    <row r="63" spans="1:2" x14ac:dyDescent="0.25">
      <c r="A63" s="43">
        <v>56</v>
      </c>
      <c r="B63" s="45">
        <v>20.43</v>
      </c>
    </row>
    <row r="64" spans="1:2" x14ac:dyDescent="0.25">
      <c r="A64" s="43">
        <v>57</v>
      </c>
      <c r="B64" s="45">
        <v>19.98</v>
      </c>
    </row>
    <row r="65" spans="1:2" x14ac:dyDescent="0.25">
      <c r="A65" s="43">
        <v>58</v>
      </c>
      <c r="B65" s="45">
        <v>19.510000000000002</v>
      </c>
    </row>
    <row r="66" spans="1:2" x14ac:dyDescent="0.25">
      <c r="A66" s="43">
        <v>59</v>
      </c>
      <c r="B66" s="45">
        <v>19.04</v>
      </c>
    </row>
    <row r="67" spans="1:2" x14ac:dyDescent="0.25">
      <c r="A67" s="43">
        <v>60</v>
      </c>
      <c r="B67" s="45">
        <v>18.54</v>
      </c>
    </row>
    <row r="68" spans="1:2" x14ac:dyDescent="0.25">
      <c r="A68" s="43">
        <v>61</v>
      </c>
      <c r="B68" s="45">
        <v>18.03</v>
      </c>
    </row>
    <row r="69" spans="1:2" x14ac:dyDescent="0.25">
      <c r="A69" s="43">
        <v>62</v>
      </c>
      <c r="B69" s="45">
        <v>17.510000000000002</v>
      </c>
    </row>
    <row r="70" spans="1:2" x14ac:dyDescent="0.25">
      <c r="A70" s="43">
        <v>63</v>
      </c>
      <c r="B70" s="45">
        <v>16.98</v>
      </c>
    </row>
    <row r="71" spans="1:2" x14ac:dyDescent="0.25">
      <c r="A71" s="43">
        <v>64</v>
      </c>
      <c r="B71" s="45">
        <v>16.43</v>
      </c>
    </row>
    <row r="72" spans="1:2" x14ac:dyDescent="0.25">
      <c r="A72" s="43">
        <v>65</v>
      </c>
      <c r="B72" s="45">
        <v>15.88</v>
      </c>
    </row>
    <row r="73" spans="1:2" x14ac:dyDescent="0.25">
      <c r="A73" s="43">
        <v>66</v>
      </c>
      <c r="B73" s="45">
        <v>15.31</v>
      </c>
    </row>
    <row r="74" spans="1:2" x14ac:dyDescent="0.25">
      <c r="A74" s="43">
        <v>67</v>
      </c>
      <c r="B74" s="45">
        <v>14.73</v>
      </c>
    </row>
  </sheetData>
  <sheetProtection algorithmName="SHA-512" hashValue="Qzqs1CSbeyUtD3uJqk0b+fvw24DGw6SHaa1mnZ+ag5SZVOZ9YlPP8acE6r1gKEKbXUQETC2OGaAHiRc2Kv0/qA==" saltValue="P4k9KfZfcSZEK3DfkiM6Cg==" spinCount="100000" sheet="1" objects="1" scenarios="1"/>
  <conditionalFormatting sqref="A6:A21">
    <cfRule type="expression" dxfId="401" priority="1" stopIfTrue="1">
      <formula>MOD(ROW(),2)=0</formula>
    </cfRule>
    <cfRule type="expression" dxfId="400" priority="2" stopIfTrue="1">
      <formula>MOD(ROW(),2)&lt;&gt;0</formula>
    </cfRule>
  </conditionalFormatting>
  <conditionalFormatting sqref="B6:B21">
    <cfRule type="expression" dxfId="399" priority="3" stopIfTrue="1">
      <formula>MOD(ROW(),2)=0</formula>
    </cfRule>
    <cfRule type="expression" dxfId="398" priority="4" stopIfTrue="1">
      <formula>MOD(ROW(),2)&lt;&gt;0</formula>
    </cfRule>
  </conditionalFormatting>
  <conditionalFormatting sqref="A26:A74">
    <cfRule type="expression" dxfId="397" priority="5" stopIfTrue="1">
      <formula>MOD(ROW(),2)=0</formula>
    </cfRule>
    <cfRule type="expression" dxfId="396" priority="6" stopIfTrue="1">
      <formula>MOD(ROW(),2)&lt;&gt;0</formula>
    </cfRule>
  </conditionalFormatting>
  <conditionalFormatting sqref="B26:B74">
    <cfRule type="expression" dxfId="395" priority="7" stopIfTrue="1">
      <formula>MOD(ROW(),2)=0</formula>
    </cfRule>
    <cfRule type="expression" dxfId="394" priority="8" stopIfTrue="1">
      <formula>MOD(ROW(),2)&lt;&gt;0</formula>
    </cfRule>
  </conditionalFormatting>
  <pageMargins left="0.7" right="0.7" top="0.75" bottom="0.75" header="0.3" footer="0.3"/>
  <tableParts count="1">
    <tablePart r:id="rId1"/>
  </tableParts>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7A38A4-1F2A-4819-A249-04988F77AF72}">
  <sheetPr codeName="Sheet67"/>
  <dimension ref="A1:B26"/>
  <sheetViews>
    <sheetView showGridLines="0" workbookViewId="0">
      <selection activeCell="A6" sqref="A6"/>
    </sheetView>
  </sheetViews>
  <sheetFormatPr defaultRowHeight="12.5" x14ac:dyDescent="0.25"/>
  <cols>
    <col min="1" max="1" width="30.54296875" customWidth="1"/>
    <col min="2" max="2" width="40.54296875" customWidth="1"/>
  </cols>
  <sheetData>
    <row r="1" spans="1:2" s="1" customFormat="1" ht="20" x14ac:dyDescent="0.4">
      <c r="A1" s="2" t="s">
        <v>0</v>
      </c>
    </row>
    <row r="2" spans="1:2" s="1" customFormat="1" ht="15.5" x14ac:dyDescent="0.35">
      <c r="A2" s="30" t="s">
        <v>1</v>
      </c>
      <c r="B2" s="3" t="str">
        <f>wb_title</f>
        <v>NHS_EW - Consolidated Factor Spreadsheet</v>
      </c>
    </row>
    <row r="3" spans="1:2" s="1" customFormat="1" ht="15.5" x14ac:dyDescent="0.35">
      <c r="A3" s="30" t="s">
        <v>2</v>
      </c>
      <c r="B3" s="3" t="str">
        <f>TABLE_FACTOR_TYPE_1 &amp; " - x-" &amp; TABLE_SERIES_NUMBER_1</f>
        <v>Scheme pays LTA - x-605</v>
      </c>
    </row>
    <row r="6" spans="1:2" x14ac:dyDescent="0.25">
      <c r="A6" s="40" t="s">
        <v>491</v>
      </c>
      <c r="B6" s="49" t="s">
        <v>492</v>
      </c>
    </row>
    <row r="7" spans="1:2" x14ac:dyDescent="0.25">
      <c r="A7" s="40" t="s">
        <v>493</v>
      </c>
      <c r="B7" s="49" t="s">
        <v>31</v>
      </c>
    </row>
    <row r="8" spans="1:2" x14ac:dyDescent="0.25">
      <c r="A8" s="40" t="s">
        <v>140</v>
      </c>
      <c r="B8" s="49" t="s">
        <v>173</v>
      </c>
    </row>
    <row r="9" spans="1:2" x14ac:dyDescent="0.25">
      <c r="A9" s="40" t="s">
        <v>141</v>
      </c>
      <c r="B9" s="49" t="s">
        <v>362</v>
      </c>
    </row>
    <row r="10" spans="1:2" ht="25" x14ac:dyDescent="0.25">
      <c r="A10" s="40" t="s">
        <v>6</v>
      </c>
      <c r="B10" s="49" t="s">
        <v>363</v>
      </c>
    </row>
    <row r="11" spans="1:2" x14ac:dyDescent="0.25">
      <c r="A11" s="40" t="s">
        <v>142</v>
      </c>
      <c r="B11" s="49" t="s">
        <v>205</v>
      </c>
    </row>
    <row r="12" spans="1:2" x14ac:dyDescent="0.25">
      <c r="A12" s="40" t="s">
        <v>143</v>
      </c>
      <c r="B12" s="49" t="s">
        <v>354</v>
      </c>
    </row>
    <row r="13" spans="1:2" x14ac:dyDescent="0.25">
      <c r="A13" s="40" t="s">
        <v>494</v>
      </c>
      <c r="B13" s="49">
        <v>0</v>
      </c>
    </row>
    <row r="14" spans="1:2" x14ac:dyDescent="0.25">
      <c r="A14" s="40" t="s">
        <v>145</v>
      </c>
      <c r="B14" s="49">
        <v>605</v>
      </c>
    </row>
    <row r="15" spans="1:2" x14ac:dyDescent="0.25">
      <c r="A15" s="40" t="s">
        <v>495</v>
      </c>
      <c r="B15" s="49" t="s">
        <v>364</v>
      </c>
    </row>
    <row r="16" spans="1:2" x14ac:dyDescent="0.25">
      <c r="A16" s="40" t="s">
        <v>147</v>
      </c>
      <c r="B16" s="49" t="s">
        <v>365</v>
      </c>
    </row>
    <row r="17" spans="1:2" x14ac:dyDescent="0.25">
      <c r="A17" s="41" t="s">
        <v>558</v>
      </c>
      <c r="B17" s="49"/>
    </row>
    <row r="18" spans="1:2" x14ac:dyDescent="0.25">
      <c r="A18" s="40" t="s">
        <v>149</v>
      </c>
      <c r="B18" s="51" t="s">
        <v>559</v>
      </c>
    </row>
    <row r="19" spans="1:2" x14ac:dyDescent="0.25">
      <c r="A19" s="40" t="s">
        <v>150</v>
      </c>
      <c r="B19" s="50">
        <v>45016</v>
      </c>
    </row>
    <row r="20" spans="1:2" x14ac:dyDescent="0.25">
      <c r="A20" s="40" t="s">
        <v>151</v>
      </c>
      <c r="B20" s="49" t="s">
        <v>366</v>
      </c>
    </row>
    <row r="21" spans="1:2" x14ac:dyDescent="0.25">
      <c r="A21" s="40" t="s">
        <v>497</v>
      </c>
      <c r="B21" s="49" t="s">
        <v>68</v>
      </c>
    </row>
    <row r="23" spans="1:2" x14ac:dyDescent="0.25">
      <c r="A23" s="23" t="str">
        <f>HYPERLINK("#'Factor List'!A1", "Back to Factor List")</f>
        <v>Back to Factor List</v>
      </c>
      <c r="B23" s="23" t="str">
        <f>HYPERLINK("#'Assumptions'!A1", "Assumptions")</f>
        <v>Assumptions</v>
      </c>
    </row>
    <row r="26" spans="1:2" s="59" customFormat="1" ht="13" x14ac:dyDescent="0.25"/>
  </sheetData>
  <sheetProtection algorithmName="SHA-512" hashValue="fCQDS69XAlWJnomuzKtSliZtVHFd2ZPrd3b5Tlm2xiztMMa+9w03Shkz1+TfX02XIqcXp87wAUlulOd3VrwGoQ==" saltValue="qsVuZslacb/RXtvql/Z/ZA==" spinCount="100000" sheet="1" objects="1" scenarios="1"/>
  <conditionalFormatting sqref="A6:A21">
    <cfRule type="expression" dxfId="391" priority="1" stopIfTrue="1">
      <formula>MOD(ROW(),2)=0</formula>
    </cfRule>
    <cfRule type="expression" dxfId="390" priority="2" stopIfTrue="1">
      <formula>MOD(ROW(),2)&lt;&gt;0</formula>
    </cfRule>
  </conditionalFormatting>
  <conditionalFormatting sqref="B6:B21">
    <cfRule type="expression" dxfId="389" priority="3" stopIfTrue="1">
      <formula>MOD(ROW(),2)=0</formula>
    </cfRule>
    <cfRule type="expression" dxfId="388" priority="4" stopIfTrue="1">
      <formula>MOD(ROW(),2)&lt;&gt;0</formula>
    </cfRule>
  </conditionalFormatting>
  <pageMargins left="0.7" right="0.7" top="0.75" bottom="0.75" header="0.3" footer="0.3"/>
  <tableParts count="1">
    <tablePart r:id="rId1"/>
  </tableParts>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53B6AB-EC76-4AE4-8204-CB0E17CC44BF}">
  <sheetPr codeName="Sheet68"/>
  <dimension ref="A1:B26"/>
  <sheetViews>
    <sheetView showGridLines="0" workbookViewId="0">
      <selection activeCell="A6" sqref="A6"/>
    </sheetView>
  </sheetViews>
  <sheetFormatPr defaultRowHeight="12.5" x14ac:dyDescent="0.25"/>
  <cols>
    <col min="1" max="1" width="30.54296875" customWidth="1"/>
    <col min="2" max="2" width="40.54296875" customWidth="1"/>
  </cols>
  <sheetData>
    <row r="1" spans="1:2" s="1" customFormat="1" ht="20" x14ac:dyDescent="0.4">
      <c r="A1" s="2" t="s">
        <v>0</v>
      </c>
    </row>
    <row r="2" spans="1:2" s="1" customFormat="1" ht="15.5" x14ac:dyDescent="0.35">
      <c r="A2" s="30" t="s">
        <v>1</v>
      </c>
      <c r="B2" s="3" t="str">
        <f>wb_title</f>
        <v>NHS_EW - Consolidated Factor Spreadsheet</v>
      </c>
    </row>
    <row r="3" spans="1:2" s="1" customFormat="1" ht="15.5" x14ac:dyDescent="0.35">
      <c r="A3" s="30" t="s">
        <v>2</v>
      </c>
      <c r="B3" s="3" t="str">
        <f>TABLE_FACTOR_TYPE_1 &amp; " - x-" &amp; TABLE_SERIES_NUMBER_1</f>
        <v>Scheme pays LTA - x-606</v>
      </c>
    </row>
    <row r="6" spans="1:2" x14ac:dyDescent="0.25">
      <c r="A6" s="40" t="s">
        <v>491</v>
      </c>
      <c r="B6" s="49" t="s">
        <v>492</v>
      </c>
    </row>
    <row r="7" spans="1:2" x14ac:dyDescent="0.25">
      <c r="A7" s="40" t="s">
        <v>493</v>
      </c>
      <c r="B7" s="49" t="s">
        <v>31</v>
      </c>
    </row>
    <row r="8" spans="1:2" x14ac:dyDescent="0.25">
      <c r="A8" s="40" t="s">
        <v>140</v>
      </c>
      <c r="B8" s="49" t="s">
        <v>153</v>
      </c>
    </row>
    <row r="9" spans="1:2" x14ac:dyDescent="0.25">
      <c r="A9" s="40" t="s">
        <v>141</v>
      </c>
      <c r="B9" s="49" t="s">
        <v>362</v>
      </c>
    </row>
    <row r="10" spans="1:2" ht="25" x14ac:dyDescent="0.25">
      <c r="A10" s="40" t="s">
        <v>6</v>
      </c>
      <c r="B10" s="49" t="s">
        <v>363</v>
      </c>
    </row>
    <row r="11" spans="1:2" x14ac:dyDescent="0.25">
      <c r="A11" s="40" t="s">
        <v>142</v>
      </c>
      <c r="B11" s="49" t="s">
        <v>205</v>
      </c>
    </row>
    <row r="12" spans="1:2" x14ac:dyDescent="0.25">
      <c r="A12" s="40" t="s">
        <v>143</v>
      </c>
      <c r="B12" s="49" t="s">
        <v>354</v>
      </c>
    </row>
    <row r="13" spans="1:2" x14ac:dyDescent="0.25">
      <c r="A13" s="40" t="s">
        <v>494</v>
      </c>
      <c r="B13" s="49">
        <v>0</v>
      </c>
    </row>
    <row r="14" spans="1:2" x14ac:dyDescent="0.25">
      <c r="A14" s="40" t="s">
        <v>145</v>
      </c>
      <c r="B14" s="49">
        <v>606</v>
      </c>
    </row>
    <row r="15" spans="1:2" x14ac:dyDescent="0.25">
      <c r="A15" s="40" t="s">
        <v>495</v>
      </c>
      <c r="B15" s="49" t="s">
        <v>367</v>
      </c>
    </row>
    <row r="16" spans="1:2" x14ac:dyDescent="0.25">
      <c r="A16" s="40" t="s">
        <v>147</v>
      </c>
      <c r="B16" s="49" t="s">
        <v>365</v>
      </c>
    </row>
    <row r="17" spans="1:2" x14ac:dyDescent="0.25">
      <c r="A17" s="41" t="s">
        <v>558</v>
      </c>
      <c r="B17" s="49"/>
    </row>
    <row r="18" spans="1:2" x14ac:dyDescent="0.25">
      <c r="A18" s="40" t="s">
        <v>149</v>
      </c>
      <c r="B18" s="51" t="s">
        <v>559</v>
      </c>
    </row>
    <row r="19" spans="1:2" x14ac:dyDescent="0.25">
      <c r="A19" s="40" t="s">
        <v>150</v>
      </c>
      <c r="B19" s="50">
        <v>45016</v>
      </c>
    </row>
    <row r="20" spans="1:2" x14ac:dyDescent="0.25">
      <c r="A20" s="40" t="s">
        <v>151</v>
      </c>
      <c r="B20" s="49" t="s">
        <v>366</v>
      </c>
    </row>
    <row r="21" spans="1:2" x14ac:dyDescent="0.25">
      <c r="A21" s="40" t="s">
        <v>497</v>
      </c>
      <c r="B21" s="49" t="s">
        <v>68</v>
      </c>
    </row>
    <row r="23" spans="1:2" x14ac:dyDescent="0.25">
      <c r="A23" s="23" t="str">
        <f>HYPERLINK("#'Factor List'!A1", "Back to Factor List")</f>
        <v>Back to Factor List</v>
      </c>
      <c r="B23" s="23" t="str">
        <f>HYPERLINK("#'Assumptions'!A1", "Assumptions")</f>
        <v>Assumptions</v>
      </c>
    </row>
    <row r="26" spans="1:2" s="59" customFormat="1" ht="13" x14ac:dyDescent="0.25"/>
  </sheetData>
  <sheetProtection algorithmName="SHA-512" hashValue="/FB+NgzPM1vyJg4GJWy2PoqU4zmk3/4cV66v3mO5bP/HKj5YBSQBQiyvBLNAEyJEy0CaiPaPsY0wN85F71Mm9A==" saltValue="gzennZkxggQSkhIe+o+5iA==" spinCount="100000" sheet="1" objects="1" scenarios="1"/>
  <conditionalFormatting sqref="A6:A21">
    <cfRule type="expression" dxfId="385" priority="1" stopIfTrue="1">
      <formula>MOD(ROW(),2)=0</formula>
    </cfRule>
    <cfRule type="expression" dxfId="384" priority="2" stopIfTrue="1">
      <formula>MOD(ROW(),2)&lt;&gt;0</formula>
    </cfRule>
  </conditionalFormatting>
  <conditionalFormatting sqref="B6:B21">
    <cfRule type="expression" dxfId="383" priority="3" stopIfTrue="1">
      <formula>MOD(ROW(),2)=0</formula>
    </cfRule>
    <cfRule type="expression" dxfId="382" priority="4" stopIfTrue="1">
      <formula>MOD(ROW(),2)&lt;&gt;0</formula>
    </cfRule>
  </conditionalFormatting>
  <pageMargins left="0.7" right="0.7" top="0.75" bottom="0.75" header="0.3" footer="0.3"/>
  <tableParts count="1">
    <tablePart r:id="rId1"/>
  </tableParts>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01F72C-79D9-4E95-80C6-A29DFD86630F}">
  <sheetPr codeName="Sheet69"/>
  <dimension ref="A1:C76"/>
  <sheetViews>
    <sheetView showGridLines="0" workbookViewId="0">
      <selection activeCell="A6" sqref="A6"/>
    </sheetView>
  </sheetViews>
  <sheetFormatPr defaultRowHeight="12.5" x14ac:dyDescent="0.25"/>
  <cols>
    <col min="1" max="1" width="31.54296875" customWidth="1"/>
    <col min="2" max="3" width="22.54296875" customWidth="1"/>
  </cols>
  <sheetData>
    <row r="1" spans="1:3" s="1" customFormat="1" ht="20" x14ac:dyDescent="0.4">
      <c r="A1" s="2" t="s">
        <v>0</v>
      </c>
    </row>
    <row r="2" spans="1:3" s="1" customFormat="1" ht="15.5" x14ac:dyDescent="0.35">
      <c r="A2" s="30" t="s">
        <v>1</v>
      </c>
      <c r="B2" s="3" t="str">
        <f>wb_title</f>
        <v>NHS_EW - Consolidated Factor Spreadsheet</v>
      </c>
    </row>
    <row r="3" spans="1:3" s="1" customFormat="1" ht="15.5" x14ac:dyDescent="0.35">
      <c r="A3" s="30" t="s">
        <v>2</v>
      </c>
      <c r="B3" s="3" t="str">
        <f>TABLE_FACTOR_TYPE_1 &amp; " - x-" &amp; TABLE_SERIES_NUMBER_1</f>
        <v>Added pension - x-703</v>
      </c>
    </row>
    <row r="6" spans="1:3" x14ac:dyDescent="0.25">
      <c r="A6" s="40" t="s">
        <v>491</v>
      </c>
      <c r="B6" s="49" t="s">
        <v>492</v>
      </c>
      <c r="C6" s="49"/>
    </row>
    <row r="7" spans="1:3" x14ac:dyDescent="0.25">
      <c r="A7" s="40" t="s">
        <v>493</v>
      </c>
      <c r="B7" s="49" t="s">
        <v>31</v>
      </c>
      <c r="C7" s="49"/>
    </row>
    <row r="8" spans="1:3" x14ac:dyDescent="0.25">
      <c r="A8" s="40" t="s">
        <v>140</v>
      </c>
      <c r="B8" s="49" t="s">
        <v>153</v>
      </c>
      <c r="C8" s="49"/>
    </row>
    <row r="9" spans="1:3" x14ac:dyDescent="0.25">
      <c r="A9" s="40" t="s">
        <v>141</v>
      </c>
      <c r="B9" s="49" t="s">
        <v>368</v>
      </c>
      <c r="C9" s="49"/>
    </row>
    <row r="10" spans="1:3" ht="50" x14ac:dyDescent="0.25">
      <c r="A10" s="40" t="s">
        <v>6</v>
      </c>
      <c r="B10" s="49" t="s">
        <v>369</v>
      </c>
      <c r="C10" s="49"/>
    </row>
    <row r="11" spans="1:3" x14ac:dyDescent="0.25">
      <c r="A11" s="40" t="s">
        <v>142</v>
      </c>
      <c r="B11" s="49" t="s">
        <v>205</v>
      </c>
      <c r="C11" s="49"/>
    </row>
    <row r="12" spans="1:3" x14ac:dyDescent="0.25">
      <c r="A12" s="40" t="s">
        <v>143</v>
      </c>
      <c r="B12" s="49" t="s">
        <v>370</v>
      </c>
      <c r="C12" s="49"/>
    </row>
    <row r="13" spans="1:3" x14ac:dyDescent="0.25">
      <c r="A13" s="40" t="s">
        <v>494</v>
      </c>
      <c r="B13" s="49">
        <v>0</v>
      </c>
      <c r="C13" s="49"/>
    </row>
    <row r="14" spans="1:3" x14ac:dyDescent="0.25">
      <c r="A14" s="40" t="s">
        <v>145</v>
      </c>
      <c r="B14" s="49">
        <v>703</v>
      </c>
      <c r="C14" s="49"/>
    </row>
    <row r="15" spans="1:3" x14ac:dyDescent="0.25">
      <c r="A15" s="40" t="s">
        <v>495</v>
      </c>
      <c r="B15" s="49" t="s">
        <v>371</v>
      </c>
      <c r="C15" s="49"/>
    </row>
    <row r="16" spans="1:3" x14ac:dyDescent="0.25">
      <c r="A16" s="40" t="s">
        <v>147</v>
      </c>
      <c r="B16" s="49" t="s">
        <v>372</v>
      </c>
      <c r="C16" s="49"/>
    </row>
    <row r="17" spans="1:3" x14ac:dyDescent="0.25">
      <c r="A17" s="41" t="s">
        <v>496</v>
      </c>
      <c r="B17" s="49"/>
      <c r="C17" s="49"/>
    </row>
    <row r="18" spans="1:3" x14ac:dyDescent="0.25">
      <c r="A18" s="40" t="s">
        <v>149</v>
      </c>
      <c r="B18" s="50">
        <v>45202</v>
      </c>
      <c r="C18" s="50"/>
    </row>
    <row r="19" spans="1:3" x14ac:dyDescent="0.25">
      <c r="A19" s="40" t="s">
        <v>150</v>
      </c>
      <c r="B19" s="50">
        <v>45383</v>
      </c>
      <c r="C19" s="50"/>
    </row>
    <row r="20" spans="1:3" x14ac:dyDescent="0.25">
      <c r="A20" s="40" t="s">
        <v>151</v>
      </c>
      <c r="B20" s="49" t="s">
        <v>160</v>
      </c>
      <c r="C20" s="49"/>
    </row>
    <row r="21" spans="1:3" x14ac:dyDescent="0.25">
      <c r="A21" s="40" t="s">
        <v>497</v>
      </c>
      <c r="B21" s="49" t="s">
        <v>68</v>
      </c>
      <c r="C21" s="49"/>
    </row>
    <row r="23" spans="1:3" x14ac:dyDescent="0.25">
      <c r="A23" s="23" t="str">
        <f>HYPERLINK("#'Factor List'!A1", "Back to Factor List")</f>
        <v>Back to Factor List</v>
      </c>
      <c r="B23" s="23" t="str">
        <f>HYPERLINK("#'Assumptions'!A1", "Assumptions")</f>
        <v>Assumptions</v>
      </c>
    </row>
    <row r="26" spans="1:3" s="59" customFormat="1" ht="26" x14ac:dyDescent="0.25">
      <c r="A26" s="58" t="s">
        <v>263</v>
      </c>
      <c r="B26" s="58" t="s">
        <v>560</v>
      </c>
      <c r="C26" s="58" t="s">
        <v>561</v>
      </c>
    </row>
    <row r="27" spans="1:3" x14ac:dyDescent="0.25">
      <c r="A27" s="43">
        <v>16</v>
      </c>
      <c r="B27" s="47">
        <v>2070</v>
      </c>
      <c r="C27" s="47">
        <v>2240</v>
      </c>
    </row>
    <row r="28" spans="1:3" x14ac:dyDescent="0.25">
      <c r="A28" s="43">
        <v>17</v>
      </c>
      <c r="B28" s="47">
        <v>2100</v>
      </c>
      <c r="C28" s="47">
        <v>2270</v>
      </c>
    </row>
    <row r="29" spans="1:3" x14ac:dyDescent="0.25">
      <c r="A29" s="43">
        <v>18</v>
      </c>
      <c r="B29" s="47">
        <v>2140</v>
      </c>
      <c r="C29" s="47">
        <v>2310</v>
      </c>
    </row>
    <row r="30" spans="1:3" x14ac:dyDescent="0.25">
      <c r="A30" s="43">
        <v>19</v>
      </c>
      <c r="B30" s="47">
        <v>2170</v>
      </c>
      <c r="C30" s="47">
        <v>2350</v>
      </c>
    </row>
    <row r="31" spans="1:3" x14ac:dyDescent="0.25">
      <c r="A31" s="43">
        <v>20</v>
      </c>
      <c r="B31" s="47">
        <v>2200</v>
      </c>
      <c r="C31" s="47">
        <v>2380</v>
      </c>
    </row>
    <row r="32" spans="1:3" x14ac:dyDescent="0.25">
      <c r="A32" s="43">
        <v>21</v>
      </c>
      <c r="B32" s="47">
        <v>2230</v>
      </c>
      <c r="C32" s="47">
        <v>2420</v>
      </c>
    </row>
    <row r="33" spans="1:3" x14ac:dyDescent="0.25">
      <c r="A33" s="43">
        <v>22</v>
      </c>
      <c r="B33" s="47">
        <v>2260</v>
      </c>
      <c r="C33" s="47">
        <v>2450</v>
      </c>
    </row>
    <row r="34" spans="1:3" x14ac:dyDescent="0.25">
      <c r="A34" s="43">
        <v>23</v>
      </c>
      <c r="B34" s="47">
        <v>2290</v>
      </c>
      <c r="C34" s="47">
        <v>2490</v>
      </c>
    </row>
    <row r="35" spans="1:3" x14ac:dyDescent="0.25">
      <c r="A35" s="43">
        <v>24</v>
      </c>
      <c r="B35" s="47">
        <v>2330</v>
      </c>
      <c r="C35" s="47">
        <v>2520</v>
      </c>
    </row>
    <row r="36" spans="1:3" x14ac:dyDescent="0.25">
      <c r="A36" s="43">
        <v>25</v>
      </c>
      <c r="B36" s="47">
        <v>2360</v>
      </c>
      <c r="C36" s="47">
        <v>2560</v>
      </c>
    </row>
    <row r="37" spans="1:3" x14ac:dyDescent="0.25">
      <c r="A37" s="43">
        <v>26</v>
      </c>
      <c r="B37" s="47">
        <v>2390</v>
      </c>
      <c r="C37" s="47">
        <v>2590</v>
      </c>
    </row>
    <row r="38" spans="1:3" x14ac:dyDescent="0.25">
      <c r="A38" s="43">
        <v>27</v>
      </c>
      <c r="B38" s="47">
        <v>2430</v>
      </c>
      <c r="C38" s="47">
        <v>2630</v>
      </c>
    </row>
    <row r="39" spans="1:3" x14ac:dyDescent="0.25">
      <c r="A39" s="43">
        <v>28</v>
      </c>
      <c r="B39" s="47">
        <v>2460</v>
      </c>
      <c r="C39" s="47">
        <v>2670</v>
      </c>
    </row>
    <row r="40" spans="1:3" x14ac:dyDescent="0.25">
      <c r="A40" s="43">
        <v>29</v>
      </c>
      <c r="B40" s="47">
        <v>2500</v>
      </c>
      <c r="C40" s="47">
        <v>2710</v>
      </c>
    </row>
    <row r="41" spans="1:3" x14ac:dyDescent="0.25">
      <c r="A41" s="43">
        <v>30</v>
      </c>
      <c r="B41" s="47">
        <v>2530</v>
      </c>
      <c r="C41" s="47">
        <v>2740</v>
      </c>
    </row>
    <row r="42" spans="1:3" x14ac:dyDescent="0.25">
      <c r="A42" s="43">
        <v>31</v>
      </c>
      <c r="B42" s="47">
        <v>2570</v>
      </c>
      <c r="C42" s="47">
        <v>2780</v>
      </c>
    </row>
    <row r="43" spans="1:3" x14ac:dyDescent="0.25">
      <c r="A43" s="43">
        <v>32</v>
      </c>
      <c r="B43" s="47">
        <v>2610</v>
      </c>
      <c r="C43" s="47">
        <v>2820</v>
      </c>
    </row>
    <row r="44" spans="1:3" x14ac:dyDescent="0.25">
      <c r="A44" s="43">
        <v>33</v>
      </c>
      <c r="B44" s="47">
        <v>2640</v>
      </c>
      <c r="C44" s="47">
        <v>2860</v>
      </c>
    </row>
    <row r="45" spans="1:3" x14ac:dyDescent="0.25">
      <c r="A45" s="43">
        <v>34</v>
      </c>
      <c r="B45" s="47">
        <v>2680</v>
      </c>
      <c r="C45" s="47">
        <v>2900</v>
      </c>
    </row>
    <row r="46" spans="1:3" x14ac:dyDescent="0.25">
      <c r="A46" s="43">
        <v>35</v>
      </c>
      <c r="B46" s="47">
        <v>2720</v>
      </c>
      <c r="C46" s="47">
        <v>2940</v>
      </c>
    </row>
    <row r="47" spans="1:3" x14ac:dyDescent="0.25">
      <c r="A47" s="43">
        <v>36</v>
      </c>
      <c r="B47" s="47">
        <v>2760</v>
      </c>
      <c r="C47" s="47">
        <v>2980</v>
      </c>
    </row>
    <row r="48" spans="1:3" x14ac:dyDescent="0.25">
      <c r="A48" s="43">
        <v>37</v>
      </c>
      <c r="B48" s="47">
        <v>2800</v>
      </c>
      <c r="C48" s="47">
        <v>3020</v>
      </c>
    </row>
    <row r="49" spans="1:3" x14ac:dyDescent="0.25">
      <c r="A49" s="43">
        <v>38</v>
      </c>
      <c r="B49" s="47">
        <v>2830</v>
      </c>
      <c r="C49" s="47">
        <v>3070</v>
      </c>
    </row>
    <row r="50" spans="1:3" x14ac:dyDescent="0.25">
      <c r="A50" s="43">
        <v>39</v>
      </c>
      <c r="B50" s="47">
        <v>2870</v>
      </c>
      <c r="C50" s="47">
        <v>3110</v>
      </c>
    </row>
    <row r="51" spans="1:3" x14ac:dyDescent="0.25">
      <c r="A51" s="43">
        <v>40</v>
      </c>
      <c r="B51" s="47">
        <v>2910</v>
      </c>
      <c r="C51" s="47">
        <v>3150</v>
      </c>
    </row>
    <row r="52" spans="1:3" x14ac:dyDescent="0.25">
      <c r="A52" s="43">
        <v>41</v>
      </c>
      <c r="B52" s="47">
        <v>2950</v>
      </c>
      <c r="C52" s="47">
        <v>3190</v>
      </c>
    </row>
    <row r="53" spans="1:3" x14ac:dyDescent="0.25">
      <c r="A53" s="43">
        <v>42</v>
      </c>
      <c r="B53" s="47">
        <v>3000</v>
      </c>
      <c r="C53" s="47">
        <v>3240</v>
      </c>
    </row>
    <row r="54" spans="1:3" x14ac:dyDescent="0.25">
      <c r="A54" s="43">
        <v>43</v>
      </c>
      <c r="B54" s="47">
        <v>3040</v>
      </c>
      <c r="C54" s="47">
        <v>3280</v>
      </c>
    </row>
    <row r="55" spans="1:3" x14ac:dyDescent="0.25">
      <c r="A55" s="43">
        <v>44</v>
      </c>
      <c r="B55" s="47">
        <v>3080</v>
      </c>
      <c r="C55" s="47">
        <v>3330</v>
      </c>
    </row>
    <row r="56" spans="1:3" x14ac:dyDescent="0.25">
      <c r="A56" s="43">
        <v>45</v>
      </c>
      <c r="B56" s="47">
        <v>3120</v>
      </c>
      <c r="C56" s="47">
        <v>3370</v>
      </c>
    </row>
    <row r="57" spans="1:3" x14ac:dyDescent="0.25">
      <c r="A57" s="43">
        <v>46</v>
      </c>
      <c r="B57" s="47">
        <v>3200</v>
      </c>
      <c r="C57" s="47">
        <v>3450</v>
      </c>
    </row>
    <row r="58" spans="1:3" x14ac:dyDescent="0.25">
      <c r="A58" s="43">
        <v>47</v>
      </c>
      <c r="B58" s="47">
        <v>3290</v>
      </c>
      <c r="C58" s="47">
        <v>3540</v>
      </c>
    </row>
    <row r="59" spans="1:3" x14ac:dyDescent="0.25">
      <c r="A59" s="43">
        <v>48</v>
      </c>
      <c r="B59" s="47">
        <v>3380</v>
      </c>
      <c r="C59" s="47">
        <v>3630</v>
      </c>
    </row>
    <row r="60" spans="1:3" x14ac:dyDescent="0.25">
      <c r="A60" s="43">
        <v>49</v>
      </c>
      <c r="B60" s="47">
        <v>3460</v>
      </c>
      <c r="C60" s="47">
        <v>3720</v>
      </c>
    </row>
    <row r="61" spans="1:3" x14ac:dyDescent="0.25">
      <c r="A61" s="43">
        <v>50</v>
      </c>
      <c r="B61" s="47">
        <v>3510</v>
      </c>
      <c r="C61" s="47">
        <v>3770</v>
      </c>
    </row>
    <row r="62" spans="1:3" x14ac:dyDescent="0.25">
      <c r="A62" s="43">
        <v>51</v>
      </c>
      <c r="B62" s="47">
        <v>3560</v>
      </c>
      <c r="C62" s="47">
        <v>3820</v>
      </c>
    </row>
    <row r="63" spans="1:3" x14ac:dyDescent="0.25">
      <c r="A63" s="43">
        <v>52</v>
      </c>
      <c r="B63" s="47">
        <v>3610</v>
      </c>
      <c r="C63" s="47">
        <v>3870</v>
      </c>
    </row>
    <row r="64" spans="1:3" x14ac:dyDescent="0.25">
      <c r="A64" s="43">
        <v>53</v>
      </c>
      <c r="B64" s="47">
        <v>3660</v>
      </c>
      <c r="C64" s="47">
        <v>3930</v>
      </c>
    </row>
    <row r="65" spans="1:3" x14ac:dyDescent="0.25">
      <c r="A65" s="43">
        <v>54</v>
      </c>
      <c r="B65" s="47">
        <v>3720</v>
      </c>
      <c r="C65" s="47">
        <v>3980</v>
      </c>
    </row>
    <row r="66" spans="1:3" x14ac:dyDescent="0.25">
      <c r="A66" s="43">
        <v>55</v>
      </c>
      <c r="B66" s="47">
        <v>3770</v>
      </c>
      <c r="C66" s="47">
        <v>4030</v>
      </c>
    </row>
    <row r="67" spans="1:3" x14ac:dyDescent="0.25">
      <c r="A67" s="43">
        <v>56</v>
      </c>
      <c r="B67" s="47">
        <v>3820</v>
      </c>
      <c r="C67" s="47">
        <v>4090</v>
      </c>
    </row>
    <row r="68" spans="1:3" x14ac:dyDescent="0.25">
      <c r="A68" s="43">
        <v>57</v>
      </c>
      <c r="B68" s="47">
        <v>3880</v>
      </c>
      <c r="C68" s="47">
        <v>4140</v>
      </c>
    </row>
    <row r="69" spans="1:3" x14ac:dyDescent="0.25">
      <c r="A69" s="43">
        <v>58</v>
      </c>
      <c r="B69" s="47">
        <v>3940</v>
      </c>
      <c r="C69" s="47">
        <v>4200</v>
      </c>
    </row>
    <row r="70" spans="1:3" x14ac:dyDescent="0.25">
      <c r="A70" s="43">
        <v>59</v>
      </c>
      <c r="B70" s="47">
        <v>3990</v>
      </c>
      <c r="C70" s="47">
        <v>4260</v>
      </c>
    </row>
    <row r="71" spans="1:3" x14ac:dyDescent="0.25">
      <c r="A71" s="43">
        <v>60</v>
      </c>
      <c r="B71" s="47">
        <v>4050</v>
      </c>
      <c r="C71" s="47">
        <v>4320</v>
      </c>
    </row>
    <row r="72" spans="1:3" x14ac:dyDescent="0.25">
      <c r="A72" s="43">
        <v>61</v>
      </c>
      <c r="B72" s="47">
        <v>4120</v>
      </c>
      <c r="C72" s="47">
        <v>4380</v>
      </c>
    </row>
    <row r="73" spans="1:3" x14ac:dyDescent="0.25">
      <c r="A73" s="43">
        <v>62</v>
      </c>
      <c r="B73" s="47">
        <v>4180</v>
      </c>
      <c r="C73" s="47">
        <v>4450</v>
      </c>
    </row>
    <row r="74" spans="1:3" x14ac:dyDescent="0.25">
      <c r="A74" s="43">
        <v>63</v>
      </c>
      <c r="B74" s="47">
        <v>4310</v>
      </c>
      <c r="C74" s="47">
        <v>4570</v>
      </c>
    </row>
    <row r="75" spans="1:3" x14ac:dyDescent="0.25">
      <c r="A75" s="43">
        <v>64</v>
      </c>
      <c r="B75" s="47">
        <v>4440</v>
      </c>
      <c r="C75" s="47">
        <v>4700</v>
      </c>
    </row>
    <row r="76" spans="1:3" x14ac:dyDescent="0.25">
      <c r="A76" s="43">
        <v>65</v>
      </c>
      <c r="B76" s="47">
        <v>4580</v>
      </c>
      <c r="C76" s="47">
        <v>4840</v>
      </c>
    </row>
  </sheetData>
  <sheetProtection algorithmName="SHA-512" hashValue="GuGfQTwGtc2daQmw8FFT8XRql39hp0xlDGfN39Na6Y7bdHZZ2VkGI+08m1HjNn5HH6KRJ5JEF549Yf7Xfmnmpg==" saltValue="ReDZAXbxhXj/fVbzrzHQ9w==" spinCount="100000" sheet="1" objects="1" scenarios="1"/>
  <conditionalFormatting sqref="A6:A21">
    <cfRule type="expression" dxfId="379" priority="1" stopIfTrue="1">
      <formula>MOD(ROW(),2)=0</formula>
    </cfRule>
    <cfRule type="expression" dxfId="378" priority="2" stopIfTrue="1">
      <formula>MOD(ROW(),2)&lt;&gt;0</formula>
    </cfRule>
  </conditionalFormatting>
  <conditionalFormatting sqref="B6:C21">
    <cfRule type="expression" dxfId="377" priority="3" stopIfTrue="1">
      <formula>MOD(ROW(),2)=0</formula>
    </cfRule>
    <cfRule type="expression" dxfId="376" priority="4" stopIfTrue="1">
      <formula>MOD(ROW(),2)&lt;&gt;0</formula>
    </cfRule>
  </conditionalFormatting>
  <conditionalFormatting sqref="A26:A76">
    <cfRule type="expression" dxfId="375" priority="5" stopIfTrue="1">
      <formula>MOD(ROW(),2)=0</formula>
    </cfRule>
    <cfRule type="expression" dxfId="374" priority="6" stopIfTrue="1">
      <formula>MOD(ROW(),2)&lt;&gt;0</formula>
    </cfRule>
  </conditionalFormatting>
  <conditionalFormatting sqref="B26:C76">
    <cfRule type="expression" dxfId="373" priority="7" stopIfTrue="1">
      <formula>MOD(ROW(),2)=0</formula>
    </cfRule>
    <cfRule type="expression" dxfId="372" priority="8" stopIfTrue="1">
      <formula>MOD(ROW(),2)&lt;&gt;0</formula>
    </cfRule>
  </conditionalFormatting>
  <pageMargins left="0.7" right="0.7" top="0.75" bottom="0.75" header="0.3" footer="0.3"/>
  <tableParts count="1">
    <tablePart r:id="rId1"/>
  </tableParts>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B4E26F-C1F3-4C12-834B-FF16D16D6F2F}">
  <sheetPr codeName="Sheet70"/>
  <dimension ref="A1:U69"/>
  <sheetViews>
    <sheetView showGridLines="0" workbookViewId="0">
      <selection activeCell="A6" sqref="A6"/>
    </sheetView>
  </sheetViews>
  <sheetFormatPr defaultRowHeight="12.5" x14ac:dyDescent="0.25"/>
  <cols>
    <col min="1" max="1" width="31.54296875" customWidth="1"/>
    <col min="2" max="21"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Added pension - x-704</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173</v>
      </c>
      <c r="C8" s="49"/>
      <c r="D8" s="49"/>
      <c r="E8" s="49"/>
      <c r="F8" s="49"/>
      <c r="G8" s="49"/>
      <c r="H8" s="49"/>
      <c r="I8" s="49"/>
      <c r="J8" s="49"/>
      <c r="K8" s="49"/>
      <c r="L8" s="49"/>
      <c r="M8" s="49"/>
    </row>
    <row r="9" spans="1:13" x14ac:dyDescent="0.25">
      <c r="A9" s="40" t="s">
        <v>141</v>
      </c>
      <c r="B9" s="49" t="s">
        <v>368</v>
      </c>
      <c r="C9" s="49"/>
      <c r="D9" s="49"/>
      <c r="E9" s="49"/>
      <c r="F9" s="49"/>
      <c r="G9" s="49"/>
      <c r="H9" s="49"/>
      <c r="I9" s="49"/>
      <c r="J9" s="49"/>
      <c r="K9" s="49"/>
      <c r="L9" s="49"/>
      <c r="M9" s="49"/>
    </row>
    <row r="10" spans="1:13" x14ac:dyDescent="0.25">
      <c r="A10" s="40" t="s">
        <v>6</v>
      </c>
      <c r="B10" s="49" t="s">
        <v>373</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374</v>
      </c>
      <c r="C12" s="49"/>
      <c r="D12" s="49"/>
      <c r="E12" s="49"/>
      <c r="F12" s="49"/>
      <c r="G12" s="49"/>
      <c r="H12" s="49"/>
      <c r="I12" s="49"/>
      <c r="J12" s="49"/>
      <c r="K12" s="49"/>
      <c r="L12" s="49"/>
      <c r="M12" s="49"/>
    </row>
    <row r="13" spans="1:13" x14ac:dyDescent="0.25">
      <c r="A13" s="40" t="s">
        <v>494</v>
      </c>
      <c r="B13" s="49">
        <v>1</v>
      </c>
      <c r="C13" s="49"/>
      <c r="D13" s="49"/>
      <c r="E13" s="49"/>
      <c r="F13" s="49"/>
      <c r="G13" s="49"/>
      <c r="H13" s="49"/>
      <c r="I13" s="49"/>
      <c r="J13" s="49"/>
      <c r="K13" s="49"/>
      <c r="L13" s="49"/>
      <c r="M13" s="49"/>
    </row>
    <row r="14" spans="1:13" x14ac:dyDescent="0.25">
      <c r="A14" s="40" t="s">
        <v>145</v>
      </c>
      <c r="B14" s="49">
        <v>704</v>
      </c>
      <c r="C14" s="49"/>
      <c r="D14" s="49"/>
      <c r="E14" s="49"/>
      <c r="F14" s="49"/>
      <c r="G14" s="49"/>
      <c r="H14" s="49"/>
      <c r="I14" s="49"/>
      <c r="J14" s="49"/>
      <c r="K14" s="49"/>
      <c r="L14" s="49"/>
      <c r="M14" s="49"/>
    </row>
    <row r="15" spans="1:13" x14ac:dyDescent="0.25">
      <c r="A15" s="40" t="s">
        <v>495</v>
      </c>
      <c r="B15" s="49" t="s">
        <v>375</v>
      </c>
      <c r="C15" s="49"/>
      <c r="D15" s="49"/>
      <c r="E15" s="49"/>
      <c r="F15" s="49"/>
      <c r="G15" s="49"/>
      <c r="H15" s="49"/>
      <c r="I15" s="49"/>
      <c r="J15" s="49"/>
      <c r="K15" s="49"/>
      <c r="L15" s="49"/>
      <c r="M15" s="49"/>
    </row>
    <row r="16" spans="1:13" x14ac:dyDescent="0.25">
      <c r="A16" s="40" t="s">
        <v>147</v>
      </c>
      <c r="B16" s="49" t="s">
        <v>376</v>
      </c>
      <c r="C16" s="49"/>
      <c r="D16" s="49"/>
      <c r="E16" s="49"/>
      <c r="F16" s="49"/>
      <c r="G16" s="49"/>
      <c r="H16" s="49"/>
      <c r="I16" s="49"/>
      <c r="J16" s="49"/>
      <c r="K16" s="49"/>
      <c r="L16" s="49"/>
      <c r="M16" s="49"/>
    </row>
    <row r="17" spans="1:21" x14ac:dyDescent="0.25">
      <c r="A17" s="41" t="s">
        <v>496</v>
      </c>
      <c r="B17" s="49"/>
      <c r="C17" s="49"/>
      <c r="D17" s="49"/>
      <c r="E17" s="49"/>
      <c r="F17" s="49"/>
      <c r="G17" s="49"/>
      <c r="H17" s="49"/>
      <c r="I17" s="49"/>
      <c r="J17" s="49"/>
      <c r="K17" s="49"/>
      <c r="L17" s="49"/>
      <c r="M17" s="49"/>
    </row>
    <row r="18" spans="1:21" x14ac:dyDescent="0.25">
      <c r="A18" s="40" t="s">
        <v>149</v>
      </c>
      <c r="B18" s="50">
        <v>45202</v>
      </c>
      <c r="C18" s="50"/>
      <c r="D18" s="50"/>
      <c r="E18" s="50"/>
      <c r="F18" s="50"/>
      <c r="G18" s="50"/>
      <c r="H18" s="50"/>
      <c r="I18" s="50"/>
      <c r="J18" s="50"/>
      <c r="K18" s="50"/>
      <c r="L18" s="50"/>
      <c r="M18" s="50"/>
    </row>
    <row r="19" spans="1:21" x14ac:dyDescent="0.25">
      <c r="A19" s="40" t="s">
        <v>150</v>
      </c>
      <c r="B19" s="50">
        <v>45383</v>
      </c>
      <c r="C19" s="50"/>
      <c r="D19" s="50"/>
      <c r="E19" s="50"/>
      <c r="F19" s="50"/>
      <c r="G19" s="50"/>
      <c r="H19" s="50"/>
      <c r="I19" s="50"/>
      <c r="J19" s="50"/>
      <c r="K19" s="50"/>
      <c r="L19" s="50"/>
      <c r="M19" s="50"/>
    </row>
    <row r="20" spans="1:21" x14ac:dyDescent="0.25">
      <c r="A20" s="40" t="s">
        <v>151</v>
      </c>
      <c r="B20" s="49" t="s">
        <v>160</v>
      </c>
      <c r="C20" s="49"/>
      <c r="D20" s="49"/>
      <c r="E20" s="49"/>
      <c r="F20" s="49"/>
      <c r="G20" s="49"/>
      <c r="H20" s="49"/>
      <c r="I20" s="49"/>
      <c r="J20" s="49"/>
      <c r="K20" s="49"/>
      <c r="L20" s="49"/>
      <c r="M20" s="49"/>
    </row>
    <row r="21" spans="1:21" x14ac:dyDescent="0.25">
      <c r="A21" s="40" t="s">
        <v>497</v>
      </c>
      <c r="B21" s="49" t="s">
        <v>68</v>
      </c>
      <c r="C21" s="49"/>
      <c r="D21" s="49"/>
      <c r="E21" s="49"/>
      <c r="F21" s="49"/>
      <c r="G21" s="49"/>
      <c r="H21" s="49"/>
      <c r="I21" s="49"/>
      <c r="J21" s="49"/>
      <c r="K21" s="49"/>
      <c r="L21" s="49"/>
      <c r="M21" s="49"/>
    </row>
    <row r="23" spans="1:21" x14ac:dyDescent="0.25">
      <c r="A23" s="23" t="str">
        <f>HYPERLINK("#'Factor List'!A1", "Back to Factor List")</f>
        <v>Back to Factor List</v>
      </c>
      <c r="B23" s="23" t="str">
        <f>HYPERLINK("#'Assumptions'!A1", "Assumptions")</f>
        <v>Assumptions</v>
      </c>
    </row>
    <row r="26" spans="1:21" s="59" customFormat="1" ht="13" x14ac:dyDescent="0.25">
      <c r="A26" s="58" t="s">
        <v>263</v>
      </c>
      <c r="B26" s="58" t="s">
        <v>562</v>
      </c>
      <c r="C26" s="58" t="s">
        <v>563</v>
      </c>
      <c r="D26" s="58" t="s">
        <v>564</v>
      </c>
      <c r="E26" s="58" t="s">
        <v>565</v>
      </c>
      <c r="F26" s="58" t="s">
        <v>566</v>
      </c>
      <c r="G26" s="58" t="s">
        <v>567</v>
      </c>
      <c r="H26" s="58" t="s">
        <v>568</v>
      </c>
      <c r="I26" s="58" t="s">
        <v>569</v>
      </c>
      <c r="J26" s="58" t="s">
        <v>570</v>
      </c>
      <c r="K26" s="58" t="s">
        <v>571</v>
      </c>
      <c r="L26" s="58" t="s">
        <v>572</v>
      </c>
      <c r="M26" s="58" t="s">
        <v>573</v>
      </c>
      <c r="N26" s="58" t="s">
        <v>574</v>
      </c>
      <c r="O26" s="58" t="s">
        <v>575</v>
      </c>
      <c r="P26" s="58" t="s">
        <v>576</v>
      </c>
      <c r="Q26" s="58" t="s">
        <v>577</v>
      </c>
      <c r="R26" s="58" t="s">
        <v>578</v>
      </c>
      <c r="S26" s="58" t="s">
        <v>579</v>
      </c>
      <c r="T26" s="58" t="s">
        <v>580</v>
      </c>
      <c r="U26" s="58" t="s">
        <v>581</v>
      </c>
    </row>
    <row r="27" spans="1:21" x14ac:dyDescent="0.25">
      <c r="A27" s="43">
        <v>16</v>
      </c>
      <c r="B27" s="45">
        <v>242.7</v>
      </c>
      <c r="C27" s="45">
        <v>123.6</v>
      </c>
      <c r="D27" s="45">
        <v>83.9</v>
      </c>
      <c r="E27" s="45">
        <v>64.099999999999994</v>
      </c>
      <c r="F27" s="45">
        <v>52.2</v>
      </c>
      <c r="G27" s="45">
        <v>44.3</v>
      </c>
      <c r="H27" s="45">
        <v>38.6</v>
      </c>
      <c r="I27" s="45">
        <v>34.4</v>
      </c>
      <c r="J27" s="45">
        <v>31.1</v>
      </c>
      <c r="K27" s="45">
        <v>28.5</v>
      </c>
      <c r="L27" s="45">
        <v>26.4</v>
      </c>
      <c r="M27" s="45">
        <v>24.6</v>
      </c>
      <c r="N27" s="45">
        <v>23.1</v>
      </c>
      <c r="O27" s="45">
        <v>21.8</v>
      </c>
      <c r="P27" s="45">
        <v>20.7</v>
      </c>
      <c r="Q27" s="45">
        <v>19.7</v>
      </c>
      <c r="R27" s="45">
        <v>18.899999999999999</v>
      </c>
      <c r="S27" s="45">
        <v>18.100000000000001</v>
      </c>
      <c r="T27" s="45">
        <v>17.5</v>
      </c>
      <c r="U27" s="45">
        <v>16.899999999999999</v>
      </c>
    </row>
    <row r="28" spans="1:21" x14ac:dyDescent="0.25">
      <c r="A28" s="43">
        <v>17</v>
      </c>
      <c r="B28" s="45">
        <v>246.4</v>
      </c>
      <c r="C28" s="45">
        <v>125.5</v>
      </c>
      <c r="D28" s="45">
        <v>85.2</v>
      </c>
      <c r="E28" s="45">
        <v>65</v>
      </c>
      <c r="F28" s="45">
        <v>53</v>
      </c>
      <c r="G28" s="45">
        <v>44.9</v>
      </c>
      <c r="H28" s="45">
        <v>39.200000000000003</v>
      </c>
      <c r="I28" s="45">
        <v>34.9</v>
      </c>
      <c r="J28" s="45">
        <v>31.6</v>
      </c>
      <c r="K28" s="45">
        <v>28.9</v>
      </c>
      <c r="L28" s="45">
        <v>26.8</v>
      </c>
      <c r="M28" s="45">
        <v>25</v>
      </c>
      <c r="N28" s="45">
        <v>23.4</v>
      </c>
      <c r="O28" s="45">
        <v>22.1</v>
      </c>
      <c r="P28" s="45">
        <v>21</v>
      </c>
      <c r="Q28" s="45">
        <v>20</v>
      </c>
      <c r="R28" s="45">
        <v>19.2</v>
      </c>
      <c r="S28" s="45">
        <v>18.399999999999999</v>
      </c>
      <c r="T28" s="45">
        <v>17.7</v>
      </c>
      <c r="U28" s="45">
        <v>17.100000000000001</v>
      </c>
    </row>
    <row r="29" spans="1:21" x14ac:dyDescent="0.25">
      <c r="A29" s="43">
        <v>18</v>
      </c>
      <c r="B29" s="45">
        <v>250.1</v>
      </c>
      <c r="C29" s="45">
        <v>127.4</v>
      </c>
      <c r="D29" s="45">
        <v>86.5</v>
      </c>
      <c r="E29" s="45">
        <v>66</v>
      </c>
      <c r="F29" s="45">
        <v>53.8</v>
      </c>
      <c r="G29" s="45">
        <v>45.6</v>
      </c>
      <c r="H29" s="45">
        <v>39.799999999999997</v>
      </c>
      <c r="I29" s="45">
        <v>35.5</v>
      </c>
      <c r="J29" s="45">
        <v>32.1</v>
      </c>
      <c r="K29" s="45">
        <v>29.4</v>
      </c>
      <c r="L29" s="45">
        <v>27.2</v>
      </c>
      <c r="M29" s="45">
        <v>25.3</v>
      </c>
      <c r="N29" s="45">
        <v>23.8</v>
      </c>
      <c r="O29" s="45">
        <v>22.5</v>
      </c>
      <c r="P29" s="45">
        <v>21.3</v>
      </c>
      <c r="Q29" s="45">
        <v>20.3</v>
      </c>
      <c r="R29" s="45">
        <v>19.5</v>
      </c>
      <c r="S29" s="45">
        <v>18.7</v>
      </c>
      <c r="T29" s="45">
        <v>18</v>
      </c>
      <c r="U29" s="45">
        <v>17.399999999999999</v>
      </c>
    </row>
    <row r="30" spans="1:21" x14ac:dyDescent="0.25">
      <c r="A30" s="43">
        <v>19</v>
      </c>
      <c r="B30" s="45">
        <v>253.9</v>
      </c>
      <c r="C30" s="45">
        <v>129.30000000000001</v>
      </c>
      <c r="D30" s="45">
        <v>87.8</v>
      </c>
      <c r="E30" s="45">
        <v>67</v>
      </c>
      <c r="F30" s="45">
        <v>54.6</v>
      </c>
      <c r="G30" s="45">
        <v>46.3</v>
      </c>
      <c r="H30" s="45">
        <v>40.4</v>
      </c>
      <c r="I30" s="45">
        <v>36</v>
      </c>
      <c r="J30" s="45">
        <v>32.6</v>
      </c>
      <c r="K30" s="45">
        <v>29.8</v>
      </c>
      <c r="L30" s="45">
        <v>27.6</v>
      </c>
      <c r="M30" s="45">
        <v>25.7</v>
      </c>
      <c r="N30" s="45">
        <v>24.2</v>
      </c>
      <c r="O30" s="45">
        <v>22.8</v>
      </c>
      <c r="P30" s="45">
        <v>21.7</v>
      </c>
      <c r="Q30" s="45">
        <v>20.6</v>
      </c>
      <c r="R30" s="45">
        <v>19.8</v>
      </c>
      <c r="S30" s="45">
        <v>19</v>
      </c>
      <c r="T30" s="45">
        <v>18.3</v>
      </c>
      <c r="U30" s="45">
        <v>17.600000000000001</v>
      </c>
    </row>
    <row r="31" spans="1:21" x14ac:dyDescent="0.25">
      <c r="A31" s="43">
        <v>20</v>
      </c>
      <c r="B31" s="45">
        <v>257.7</v>
      </c>
      <c r="C31" s="45">
        <v>131.19999999999999</v>
      </c>
      <c r="D31" s="45">
        <v>89.1</v>
      </c>
      <c r="E31" s="45">
        <v>68</v>
      </c>
      <c r="F31" s="45">
        <v>55.4</v>
      </c>
      <c r="G31" s="45">
        <v>47</v>
      </c>
      <c r="H31" s="45">
        <v>41</v>
      </c>
      <c r="I31" s="45">
        <v>36.5</v>
      </c>
      <c r="J31" s="45">
        <v>33.1</v>
      </c>
      <c r="K31" s="45">
        <v>30.3</v>
      </c>
      <c r="L31" s="45">
        <v>28</v>
      </c>
      <c r="M31" s="45">
        <v>26.1</v>
      </c>
      <c r="N31" s="45">
        <v>24.5</v>
      </c>
      <c r="O31" s="45">
        <v>23.2</v>
      </c>
      <c r="P31" s="45">
        <v>22</v>
      </c>
      <c r="Q31" s="45">
        <v>21</v>
      </c>
      <c r="R31" s="45">
        <v>20.100000000000001</v>
      </c>
      <c r="S31" s="45">
        <v>19.3</v>
      </c>
      <c r="T31" s="45">
        <v>18.600000000000001</v>
      </c>
      <c r="U31" s="45">
        <v>17.899999999999999</v>
      </c>
    </row>
    <row r="32" spans="1:21" x14ac:dyDescent="0.25">
      <c r="A32" s="43">
        <v>21</v>
      </c>
      <c r="B32" s="45">
        <v>261.60000000000002</v>
      </c>
      <c r="C32" s="45">
        <v>133.19999999999999</v>
      </c>
      <c r="D32" s="45">
        <v>90.4</v>
      </c>
      <c r="E32" s="45">
        <v>69.099999999999994</v>
      </c>
      <c r="F32" s="45">
        <v>56.3</v>
      </c>
      <c r="G32" s="45">
        <v>47.7</v>
      </c>
      <c r="H32" s="45">
        <v>41.6</v>
      </c>
      <c r="I32" s="45">
        <v>37.1</v>
      </c>
      <c r="J32" s="45">
        <v>33.5</v>
      </c>
      <c r="K32" s="45">
        <v>30.7</v>
      </c>
      <c r="L32" s="45">
        <v>28.4</v>
      </c>
      <c r="M32" s="45">
        <v>26.5</v>
      </c>
      <c r="N32" s="45">
        <v>24.9</v>
      </c>
      <c r="O32" s="45">
        <v>23.5</v>
      </c>
      <c r="P32" s="45">
        <v>22.3</v>
      </c>
      <c r="Q32" s="45">
        <v>21.3</v>
      </c>
      <c r="R32" s="45">
        <v>20.399999999999999</v>
      </c>
      <c r="S32" s="45">
        <v>19.600000000000001</v>
      </c>
      <c r="T32" s="45">
        <v>18.8</v>
      </c>
      <c r="U32" s="45">
        <v>18.2</v>
      </c>
    </row>
    <row r="33" spans="1:21" x14ac:dyDescent="0.25">
      <c r="A33" s="43">
        <v>22</v>
      </c>
      <c r="B33" s="45">
        <v>265.5</v>
      </c>
      <c r="C33" s="45">
        <v>135.19999999999999</v>
      </c>
      <c r="D33" s="45">
        <v>91.8</v>
      </c>
      <c r="E33" s="45">
        <v>70.099999999999994</v>
      </c>
      <c r="F33" s="45">
        <v>57.1</v>
      </c>
      <c r="G33" s="45">
        <v>48.4</v>
      </c>
      <c r="H33" s="45">
        <v>42.3</v>
      </c>
      <c r="I33" s="45">
        <v>37.6</v>
      </c>
      <c r="J33" s="45">
        <v>34.1</v>
      </c>
      <c r="K33" s="45">
        <v>31.2</v>
      </c>
      <c r="L33" s="45">
        <v>28.8</v>
      </c>
      <c r="M33" s="45">
        <v>26.9</v>
      </c>
      <c r="N33" s="45">
        <v>25.3</v>
      </c>
      <c r="O33" s="45">
        <v>23.9</v>
      </c>
      <c r="P33" s="45">
        <v>22.7</v>
      </c>
      <c r="Q33" s="45">
        <v>21.6</v>
      </c>
      <c r="R33" s="45">
        <v>20.7</v>
      </c>
      <c r="S33" s="45">
        <v>19.899999999999999</v>
      </c>
      <c r="T33" s="45">
        <v>19.100000000000001</v>
      </c>
      <c r="U33" s="45">
        <v>18.5</v>
      </c>
    </row>
    <row r="34" spans="1:21" x14ac:dyDescent="0.25">
      <c r="A34" s="43">
        <v>23</v>
      </c>
      <c r="B34" s="45">
        <v>269.5</v>
      </c>
      <c r="C34" s="45">
        <v>137.19999999999999</v>
      </c>
      <c r="D34" s="45">
        <v>93.2</v>
      </c>
      <c r="E34" s="45">
        <v>71.2</v>
      </c>
      <c r="F34" s="45">
        <v>58</v>
      </c>
      <c r="G34" s="45">
        <v>49.2</v>
      </c>
      <c r="H34" s="45">
        <v>42.9</v>
      </c>
      <c r="I34" s="45">
        <v>38.200000000000003</v>
      </c>
      <c r="J34" s="45">
        <v>34.6</v>
      </c>
      <c r="K34" s="45">
        <v>31.7</v>
      </c>
      <c r="L34" s="45">
        <v>29.3</v>
      </c>
      <c r="M34" s="45">
        <v>27.3</v>
      </c>
      <c r="N34" s="45">
        <v>25.6</v>
      </c>
      <c r="O34" s="45">
        <v>24.2</v>
      </c>
      <c r="P34" s="45">
        <v>23</v>
      </c>
      <c r="Q34" s="45">
        <v>21.9</v>
      </c>
      <c r="R34" s="45">
        <v>21</v>
      </c>
      <c r="S34" s="45">
        <v>20.2</v>
      </c>
      <c r="T34" s="45">
        <v>19.399999999999999</v>
      </c>
      <c r="U34" s="45">
        <v>18.7</v>
      </c>
    </row>
    <row r="35" spans="1:21" x14ac:dyDescent="0.25">
      <c r="A35" s="43">
        <v>24</v>
      </c>
      <c r="B35" s="45">
        <v>273.5</v>
      </c>
      <c r="C35" s="45">
        <v>139.30000000000001</v>
      </c>
      <c r="D35" s="45">
        <v>94.6</v>
      </c>
      <c r="E35" s="45">
        <v>72.2</v>
      </c>
      <c r="F35" s="45">
        <v>58.8</v>
      </c>
      <c r="G35" s="45">
        <v>49.9</v>
      </c>
      <c r="H35" s="45">
        <v>43.5</v>
      </c>
      <c r="I35" s="45">
        <v>38.799999999999997</v>
      </c>
      <c r="J35" s="45">
        <v>35.1</v>
      </c>
      <c r="K35" s="45">
        <v>32.1</v>
      </c>
      <c r="L35" s="45">
        <v>29.7</v>
      </c>
      <c r="M35" s="45">
        <v>27.7</v>
      </c>
      <c r="N35" s="45">
        <v>26</v>
      </c>
      <c r="O35" s="45">
        <v>24.6</v>
      </c>
      <c r="P35" s="45">
        <v>23.3</v>
      </c>
      <c r="Q35" s="45">
        <v>22.3</v>
      </c>
      <c r="R35" s="45">
        <v>21.3</v>
      </c>
      <c r="S35" s="45">
        <v>20.5</v>
      </c>
      <c r="T35" s="45">
        <v>19.7</v>
      </c>
      <c r="U35" s="45">
        <v>19</v>
      </c>
    </row>
    <row r="36" spans="1:21" x14ac:dyDescent="0.25">
      <c r="A36" s="43">
        <v>25</v>
      </c>
      <c r="B36" s="45">
        <v>277.60000000000002</v>
      </c>
      <c r="C36" s="45">
        <v>141.4</v>
      </c>
      <c r="D36" s="45">
        <v>96</v>
      </c>
      <c r="E36" s="45">
        <v>73.3</v>
      </c>
      <c r="F36" s="45">
        <v>59.7</v>
      </c>
      <c r="G36" s="45">
        <v>50.7</v>
      </c>
      <c r="H36" s="45">
        <v>44.2</v>
      </c>
      <c r="I36" s="45">
        <v>39.4</v>
      </c>
      <c r="J36" s="45">
        <v>35.6</v>
      </c>
      <c r="K36" s="45">
        <v>32.6</v>
      </c>
      <c r="L36" s="45">
        <v>30.2</v>
      </c>
      <c r="M36" s="45">
        <v>28.1</v>
      </c>
      <c r="N36" s="45">
        <v>26.4</v>
      </c>
      <c r="O36" s="45">
        <v>25</v>
      </c>
      <c r="P36" s="45">
        <v>23.7</v>
      </c>
      <c r="Q36" s="45">
        <v>22.6</v>
      </c>
      <c r="R36" s="45">
        <v>21.6</v>
      </c>
      <c r="S36" s="45">
        <v>20.8</v>
      </c>
      <c r="T36" s="45">
        <v>20</v>
      </c>
      <c r="U36" s="45">
        <v>19.3</v>
      </c>
    </row>
    <row r="37" spans="1:21" x14ac:dyDescent="0.25">
      <c r="A37" s="43">
        <v>26</v>
      </c>
      <c r="B37" s="45">
        <v>281.8</v>
      </c>
      <c r="C37" s="45">
        <v>143.5</v>
      </c>
      <c r="D37" s="45">
        <v>97.4</v>
      </c>
      <c r="E37" s="45">
        <v>74.400000000000006</v>
      </c>
      <c r="F37" s="45">
        <v>60.6</v>
      </c>
      <c r="G37" s="45">
        <v>51.4</v>
      </c>
      <c r="H37" s="45">
        <v>44.9</v>
      </c>
      <c r="I37" s="45">
        <v>40</v>
      </c>
      <c r="J37" s="45">
        <v>36.1</v>
      </c>
      <c r="K37" s="45">
        <v>33.1</v>
      </c>
      <c r="L37" s="45">
        <v>30.6</v>
      </c>
      <c r="M37" s="45">
        <v>28.6</v>
      </c>
      <c r="N37" s="45">
        <v>26.8</v>
      </c>
      <c r="O37" s="45">
        <v>25.3</v>
      </c>
      <c r="P37" s="45">
        <v>24.1</v>
      </c>
      <c r="Q37" s="45">
        <v>22.9</v>
      </c>
      <c r="R37" s="45">
        <v>22</v>
      </c>
      <c r="S37" s="45">
        <v>21.1</v>
      </c>
      <c r="T37" s="45">
        <v>20.3</v>
      </c>
      <c r="U37" s="45">
        <v>19.600000000000001</v>
      </c>
    </row>
    <row r="38" spans="1:21" x14ac:dyDescent="0.25">
      <c r="A38" s="43">
        <v>27</v>
      </c>
      <c r="B38" s="45">
        <v>286</v>
      </c>
      <c r="C38" s="45">
        <v>145.6</v>
      </c>
      <c r="D38" s="45">
        <v>98.9</v>
      </c>
      <c r="E38" s="45">
        <v>75.5</v>
      </c>
      <c r="F38" s="45">
        <v>61.5</v>
      </c>
      <c r="G38" s="45">
        <v>52.2</v>
      </c>
      <c r="H38" s="45">
        <v>45.5</v>
      </c>
      <c r="I38" s="45">
        <v>40.6</v>
      </c>
      <c r="J38" s="45">
        <v>36.700000000000003</v>
      </c>
      <c r="K38" s="45">
        <v>33.6</v>
      </c>
      <c r="L38" s="45">
        <v>31.1</v>
      </c>
      <c r="M38" s="45">
        <v>29</v>
      </c>
      <c r="N38" s="45">
        <v>27.2</v>
      </c>
      <c r="O38" s="45">
        <v>25.7</v>
      </c>
      <c r="P38" s="45">
        <v>24.4</v>
      </c>
      <c r="Q38" s="45">
        <v>23.3</v>
      </c>
      <c r="R38" s="45">
        <v>22.3</v>
      </c>
      <c r="S38" s="45">
        <v>21.4</v>
      </c>
      <c r="T38" s="45">
        <v>20.6</v>
      </c>
      <c r="U38" s="45">
        <v>19.899999999999999</v>
      </c>
    </row>
    <row r="39" spans="1:21" x14ac:dyDescent="0.25">
      <c r="A39" s="43">
        <v>28</v>
      </c>
      <c r="B39" s="45">
        <v>290.2</v>
      </c>
      <c r="C39" s="45">
        <v>147.80000000000001</v>
      </c>
      <c r="D39" s="45">
        <v>100.4</v>
      </c>
      <c r="E39" s="45">
        <v>76.599999999999994</v>
      </c>
      <c r="F39" s="45">
        <v>62.4</v>
      </c>
      <c r="G39" s="45">
        <v>53</v>
      </c>
      <c r="H39" s="45">
        <v>46.2</v>
      </c>
      <c r="I39" s="45">
        <v>41.2</v>
      </c>
      <c r="J39" s="45">
        <v>37.200000000000003</v>
      </c>
      <c r="K39" s="45">
        <v>34.1</v>
      </c>
      <c r="L39" s="45">
        <v>31.6</v>
      </c>
      <c r="M39" s="45">
        <v>29.4</v>
      </c>
      <c r="N39" s="45">
        <v>27.6</v>
      </c>
      <c r="O39" s="45">
        <v>26.1</v>
      </c>
      <c r="P39" s="45">
        <v>24.8</v>
      </c>
      <c r="Q39" s="45">
        <v>23.6</v>
      </c>
      <c r="R39" s="45">
        <v>22.6</v>
      </c>
      <c r="S39" s="45">
        <v>21.7</v>
      </c>
      <c r="T39" s="45">
        <v>20.9</v>
      </c>
      <c r="U39" s="45">
        <v>20.2</v>
      </c>
    </row>
    <row r="40" spans="1:21" x14ac:dyDescent="0.25">
      <c r="A40" s="43">
        <v>29</v>
      </c>
      <c r="B40" s="45">
        <v>294.60000000000002</v>
      </c>
      <c r="C40" s="45">
        <v>150</v>
      </c>
      <c r="D40" s="45">
        <v>101.9</v>
      </c>
      <c r="E40" s="45">
        <v>77.8</v>
      </c>
      <c r="F40" s="45">
        <v>63.4</v>
      </c>
      <c r="G40" s="45">
        <v>53.8</v>
      </c>
      <c r="H40" s="45">
        <v>46.9</v>
      </c>
      <c r="I40" s="45">
        <v>41.8</v>
      </c>
      <c r="J40" s="45">
        <v>37.799999999999997</v>
      </c>
      <c r="K40" s="45">
        <v>34.6</v>
      </c>
      <c r="L40" s="45">
        <v>32</v>
      </c>
      <c r="M40" s="45">
        <v>29.9</v>
      </c>
      <c r="N40" s="45">
        <v>28.1</v>
      </c>
      <c r="O40" s="45">
        <v>26.5</v>
      </c>
      <c r="P40" s="45">
        <v>25.2</v>
      </c>
      <c r="Q40" s="45">
        <v>24</v>
      </c>
      <c r="R40" s="45">
        <v>23</v>
      </c>
      <c r="S40" s="45">
        <v>22.1</v>
      </c>
      <c r="T40" s="45">
        <v>21.3</v>
      </c>
      <c r="U40" s="45">
        <v>20.5</v>
      </c>
    </row>
    <row r="41" spans="1:21" x14ac:dyDescent="0.25">
      <c r="A41" s="43">
        <v>30</v>
      </c>
      <c r="B41" s="45">
        <v>298.89999999999998</v>
      </c>
      <c r="C41" s="45">
        <v>152.19999999999999</v>
      </c>
      <c r="D41" s="45">
        <v>103.4</v>
      </c>
      <c r="E41" s="45">
        <v>79</v>
      </c>
      <c r="F41" s="45">
        <v>64.3</v>
      </c>
      <c r="G41" s="45">
        <v>54.6</v>
      </c>
      <c r="H41" s="45">
        <v>47.6</v>
      </c>
      <c r="I41" s="45">
        <v>42.4</v>
      </c>
      <c r="J41" s="45">
        <v>38.4</v>
      </c>
      <c r="K41" s="45">
        <v>35.200000000000003</v>
      </c>
      <c r="L41" s="45">
        <v>32.5</v>
      </c>
      <c r="M41" s="45">
        <v>30.3</v>
      </c>
      <c r="N41" s="45">
        <v>28.5</v>
      </c>
      <c r="O41" s="45">
        <v>26.9</v>
      </c>
      <c r="P41" s="45">
        <v>25.6</v>
      </c>
      <c r="Q41" s="45">
        <v>24.4</v>
      </c>
      <c r="R41" s="45">
        <v>23.3</v>
      </c>
      <c r="S41" s="45">
        <v>22.4</v>
      </c>
      <c r="T41" s="45">
        <v>21.6</v>
      </c>
      <c r="U41" s="45">
        <v>20.9</v>
      </c>
    </row>
    <row r="42" spans="1:21" x14ac:dyDescent="0.25">
      <c r="A42" s="43">
        <v>31</v>
      </c>
      <c r="B42" s="45">
        <v>303.39999999999998</v>
      </c>
      <c r="C42" s="45">
        <v>154.5</v>
      </c>
      <c r="D42" s="45">
        <v>104.9</v>
      </c>
      <c r="E42" s="45">
        <v>80.099999999999994</v>
      </c>
      <c r="F42" s="45">
        <v>65.3</v>
      </c>
      <c r="G42" s="45">
        <v>55.4</v>
      </c>
      <c r="H42" s="45">
        <v>48.3</v>
      </c>
      <c r="I42" s="45">
        <v>43.1</v>
      </c>
      <c r="J42" s="45">
        <v>39</v>
      </c>
      <c r="K42" s="45">
        <v>35.700000000000003</v>
      </c>
      <c r="L42" s="45">
        <v>33</v>
      </c>
      <c r="M42" s="45">
        <v>30.8</v>
      </c>
      <c r="N42" s="45">
        <v>28.9</v>
      </c>
      <c r="O42" s="45">
        <v>27.3</v>
      </c>
      <c r="P42" s="45">
        <v>25.9</v>
      </c>
      <c r="Q42" s="45">
        <v>24.7</v>
      </c>
      <c r="R42" s="45">
        <v>23.7</v>
      </c>
      <c r="S42" s="45">
        <v>22.8</v>
      </c>
      <c r="T42" s="45">
        <v>21.9</v>
      </c>
      <c r="U42" s="45">
        <v>21.2</v>
      </c>
    </row>
    <row r="43" spans="1:21" x14ac:dyDescent="0.25">
      <c r="A43" s="43">
        <v>32</v>
      </c>
      <c r="B43" s="45">
        <v>307.89999999999998</v>
      </c>
      <c r="C43" s="45">
        <v>156.80000000000001</v>
      </c>
      <c r="D43" s="45">
        <v>106.5</v>
      </c>
      <c r="E43" s="45">
        <v>81.3</v>
      </c>
      <c r="F43" s="45">
        <v>66.3</v>
      </c>
      <c r="G43" s="45">
        <v>56.2</v>
      </c>
      <c r="H43" s="45">
        <v>49.1</v>
      </c>
      <c r="I43" s="45">
        <v>43.7</v>
      </c>
      <c r="J43" s="45">
        <v>39.5</v>
      </c>
      <c r="K43" s="45">
        <v>36.200000000000003</v>
      </c>
      <c r="L43" s="45">
        <v>33.5</v>
      </c>
      <c r="M43" s="45">
        <v>31.3</v>
      </c>
      <c r="N43" s="45">
        <v>29.4</v>
      </c>
      <c r="O43" s="45">
        <v>27.7</v>
      </c>
      <c r="P43" s="45">
        <v>26.3</v>
      </c>
      <c r="Q43" s="45">
        <v>25.1</v>
      </c>
      <c r="R43" s="45">
        <v>24.1</v>
      </c>
      <c r="S43" s="45">
        <v>23.1</v>
      </c>
      <c r="T43" s="45">
        <v>22.3</v>
      </c>
      <c r="U43" s="45">
        <v>21.5</v>
      </c>
    </row>
    <row r="44" spans="1:21" x14ac:dyDescent="0.25">
      <c r="A44" s="43">
        <v>33</v>
      </c>
      <c r="B44" s="45">
        <v>312.5</v>
      </c>
      <c r="C44" s="45">
        <v>159.19999999999999</v>
      </c>
      <c r="D44" s="45">
        <v>108.1</v>
      </c>
      <c r="E44" s="45">
        <v>82.6</v>
      </c>
      <c r="F44" s="45">
        <v>67.3</v>
      </c>
      <c r="G44" s="45">
        <v>57.1</v>
      </c>
      <c r="H44" s="45">
        <v>49.8</v>
      </c>
      <c r="I44" s="45">
        <v>44.4</v>
      </c>
      <c r="J44" s="45">
        <v>40.1</v>
      </c>
      <c r="K44" s="45">
        <v>36.799999999999997</v>
      </c>
      <c r="L44" s="45">
        <v>34</v>
      </c>
      <c r="M44" s="45">
        <v>31.7</v>
      </c>
      <c r="N44" s="45">
        <v>29.8</v>
      </c>
      <c r="O44" s="45">
        <v>28.2</v>
      </c>
      <c r="P44" s="45">
        <v>26.8</v>
      </c>
      <c r="Q44" s="45">
        <v>25.5</v>
      </c>
      <c r="R44" s="45">
        <v>24.4</v>
      </c>
      <c r="S44" s="45">
        <v>23.5</v>
      </c>
      <c r="T44" s="45">
        <v>22.6</v>
      </c>
      <c r="U44" s="45">
        <v>21.8</v>
      </c>
    </row>
    <row r="45" spans="1:21" x14ac:dyDescent="0.25">
      <c r="A45" s="43">
        <v>34</v>
      </c>
      <c r="B45" s="45">
        <v>317.2</v>
      </c>
      <c r="C45" s="45">
        <v>161.5</v>
      </c>
      <c r="D45" s="45">
        <v>109.7</v>
      </c>
      <c r="E45" s="45">
        <v>83.8</v>
      </c>
      <c r="F45" s="45">
        <v>68.3</v>
      </c>
      <c r="G45" s="45">
        <v>57.9</v>
      </c>
      <c r="H45" s="45">
        <v>50.6</v>
      </c>
      <c r="I45" s="45">
        <v>45</v>
      </c>
      <c r="J45" s="45">
        <v>40.799999999999997</v>
      </c>
      <c r="K45" s="45">
        <v>37.299999999999997</v>
      </c>
      <c r="L45" s="45">
        <v>34.5</v>
      </c>
      <c r="M45" s="45">
        <v>32.200000000000003</v>
      </c>
      <c r="N45" s="45">
        <v>30.3</v>
      </c>
      <c r="O45" s="45">
        <v>28.6</v>
      </c>
      <c r="P45" s="45">
        <v>27.2</v>
      </c>
      <c r="Q45" s="45">
        <v>25.9</v>
      </c>
      <c r="R45" s="45">
        <v>24.8</v>
      </c>
      <c r="S45" s="45">
        <v>23.8</v>
      </c>
      <c r="T45" s="45">
        <v>23</v>
      </c>
      <c r="U45" s="45">
        <v>22.2</v>
      </c>
    </row>
    <row r="46" spans="1:21" x14ac:dyDescent="0.25">
      <c r="A46" s="43">
        <v>35</v>
      </c>
      <c r="B46" s="45">
        <v>321.89999999999998</v>
      </c>
      <c r="C46" s="45">
        <v>164</v>
      </c>
      <c r="D46" s="45">
        <v>111.3</v>
      </c>
      <c r="E46" s="45">
        <v>85</v>
      </c>
      <c r="F46" s="45">
        <v>69.3</v>
      </c>
      <c r="G46" s="45">
        <v>58.8</v>
      </c>
      <c r="H46" s="45">
        <v>51.3</v>
      </c>
      <c r="I46" s="45">
        <v>45.7</v>
      </c>
      <c r="J46" s="45">
        <v>41.4</v>
      </c>
      <c r="K46" s="45">
        <v>37.9</v>
      </c>
      <c r="L46" s="45">
        <v>35.1</v>
      </c>
      <c r="M46" s="45">
        <v>32.700000000000003</v>
      </c>
      <c r="N46" s="45">
        <v>30.7</v>
      </c>
      <c r="O46" s="45">
        <v>29</v>
      </c>
      <c r="P46" s="45">
        <v>27.6</v>
      </c>
      <c r="Q46" s="45">
        <v>26.3</v>
      </c>
      <c r="R46" s="45">
        <v>25.2</v>
      </c>
      <c r="S46" s="45">
        <v>24.2</v>
      </c>
      <c r="T46" s="45">
        <v>23.3</v>
      </c>
      <c r="U46" s="45">
        <v>22.5</v>
      </c>
    </row>
    <row r="47" spans="1:21" x14ac:dyDescent="0.25">
      <c r="A47" s="43">
        <v>36</v>
      </c>
      <c r="B47" s="45">
        <v>326.7</v>
      </c>
      <c r="C47" s="45">
        <v>166.4</v>
      </c>
      <c r="D47" s="45">
        <v>113</v>
      </c>
      <c r="E47" s="45">
        <v>86.3</v>
      </c>
      <c r="F47" s="45">
        <v>70.3</v>
      </c>
      <c r="G47" s="45">
        <v>59.7</v>
      </c>
      <c r="H47" s="45">
        <v>52.1</v>
      </c>
      <c r="I47" s="45">
        <v>46.4</v>
      </c>
      <c r="J47" s="45">
        <v>42</v>
      </c>
      <c r="K47" s="45">
        <v>38.5</v>
      </c>
      <c r="L47" s="45">
        <v>35.6</v>
      </c>
      <c r="M47" s="45">
        <v>33.200000000000003</v>
      </c>
      <c r="N47" s="45">
        <v>31.2</v>
      </c>
      <c r="O47" s="45">
        <v>29.5</v>
      </c>
      <c r="P47" s="45">
        <v>28</v>
      </c>
      <c r="Q47" s="45">
        <v>26.7</v>
      </c>
      <c r="R47" s="45">
        <v>25.6</v>
      </c>
      <c r="S47" s="45">
        <v>24.6</v>
      </c>
      <c r="T47" s="45">
        <v>23.7</v>
      </c>
      <c r="U47" s="45">
        <v>22.9</v>
      </c>
    </row>
    <row r="48" spans="1:21" x14ac:dyDescent="0.25">
      <c r="A48" s="43">
        <v>37</v>
      </c>
      <c r="B48" s="45">
        <v>331.5</v>
      </c>
      <c r="C48" s="45">
        <v>168.9</v>
      </c>
      <c r="D48" s="45">
        <v>114.7</v>
      </c>
      <c r="E48" s="45">
        <v>87.6</v>
      </c>
      <c r="F48" s="45">
        <v>71.400000000000006</v>
      </c>
      <c r="G48" s="45">
        <v>60.6</v>
      </c>
      <c r="H48" s="45">
        <v>52.9</v>
      </c>
      <c r="I48" s="45">
        <v>47.1</v>
      </c>
      <c r="J48" s="45">
        <v>42.6</v>
      </c>
      <c r="K48" s="45">
        <v>39.1</v>
      </c>
      <c r="L48" s="45">
        <v>36.200000000000003</v>
      </c>
      <c r="M48" s="45">
        <v>33.700000000000003</v>
      </c>
      <c r="N48" s="45">
        <v>31.7</v>
      </c>
      <c r="O48" s="45">
        <v>29.9</v>
      </c>
      <c r="P48" s="45">
        <v>28.4</v>
      </c>
      <c r="Q48" s="45">
        <v>27.1</v>
      </c>
      <c r="R48" s="45">
        <v>26</v>
      </c>
      <c r="S48" s="45">
        <v>25</v>
      </c>
      <c r="T48" s="45">
        <v>24.1</v>
      </c>
      <c r="U48" s="45">
        <v>23.3</v>
      </c>
    </row>
    <row r="49" spans="1:21" x14ac:dyDescent="0.25">
      <c r="A49" s="43">
        <v>38</v>
      </c>
      <c r="B49" s="45">
        <v>336.5</v>
      </c>
      <c r="C49" s="45">
        <v>171.4</v>
      </c>
      <c r="D49" s="45">
        <v>116.4</v>
      </c>
      <c r="E49" s="45">
        <v>88.9</v>
      </c>
      <c r="F49" s="45">
        <v>72.5</v>
      </c>
      <c r="G49" s="45">
        <v>61.5</v>
      </c>
      <c r="H49" s="45">
        <v>53.7</v>
      </c>
      <c r="I49" s="45">
        <v>47.8</v>
      </c>
      <c r="J49" s="45">
        <v>43.3</v>
      </c>
      <c r="K49" s="45">
        <v>39.700000000000003</v>
      </c>
      <c r="L49" s="45">
        <v>36.700000000000003</v>
      </c>
      <c r="M49" s="45">
        <v>34.200000000000003</v>
      </c>
      <c r="N49" s="45">
        <v>32.200000000000003</v>
      </c>
      <c r="O49" s="45">
        <v>30.4</v>
      </c>
      <c r="P49" s="45">
        <v>28.9</v>
      </c>
      <c r="Q49" s="45">
        <v>27.6</v>
      </c>
      <c r="R49" s="45">
        <v>26.4</v>
      </c>
      <c r="S49" s="45">
        <v>25.4</v>
      </c>
      <c r="T49" s="45">
        <v>24.5</v>
      </c>
      <c r="U49" s="45">
        <v>23.6</v>
      </c>
    </row>
    <row r="50" spans="1:21" x14ac:dyDescent="0.25">
      <c r="A50" s="43">
        <v>39</v>
      </c>
      <c r="B50" s="45">
        <v>341.5</v>
      </c>
      <c r="C50" s="45">
        <v>174</v>
      </c>
      <c r="D50" s="45">
        <v>118.1</v>
      </c>
      <c r="E50" s="45">
        <v>90.3</v>
      </c>
      <c r="F50" s="45">
        <v>73.599999999999994</v>
      </c>
      <c r="G50" s="45">
        <v>62.4</v>
      </c>
      <c r="H50" s="45">
        <v>54.5</v>
      </c>
      <c r="I50" s="45">
        <v>48.6</v>
      </c>
      <c r="J50" s="45">
        <v>43.9</v>
      </c>
      <c r="K50" s="45">
        <v>40.299999999999997</v>
      </c>
      <c r="L50" s="45">
        <v>37.299999999999997</v>
      </c>
      <c r="M50" s="45">
        <v>34.799999999999997</v>
      </c>
      <c r="N50" s="45">
        <v>32.700000000000003</v>
      </c>
      <c r="O50" s="45">
        <v>30.9</v>
      </c>
      <c r="P50" s="45">
        <v>29.3</v>
      </c>
      <c r="Q50" s="45">
        <v>28</v>
      </c>
      <c r="R50" s="45">
        <v>26.8</v>
      </c>
      <c r="S50" s="45">
        <v>25.8</v>
      </c>
      <c r="T50" s="45">
        <v>24.9</v>
      </c>
      <c r="U50" s="45">
        <v>24</v>
      </c>
    </row>
    <row r="51" spans="1:21" x14ac:dyDescent="0.25">
      <c r="A51" s="43">
        <v>40</v>
      </c>
      <c r="B51" s="45">
        <v>346.6</v>
      </c>
      <c r="C51" s="45">
        <v>176.6</v>
      </c>
      <c r="D51" s="45">
        <v>119.9</v>
      </c>
      <c r="E51" s="45">
        <v>91.6</v>
      </c>
      <c r="F51" s="45">
        <v>74.7</v>
      </c>
      <c r="G51" s="45">
        <v>63.4</v>
      </c>
      <c r="H51" s="45">
        <v>55.3</v>
      </c>
      <c r="I51" s="45">
        <v>49.3</v>
      </c>
      <c r="J51" s="45">
        <v>44.6</v>
      </c>
      <c r="K51" s="45">
        <v>40.9</v>
      </c>
      <c r="L51" s="45">
        <v>37.9</v>
      </c>
      <c r="M51" s="45">
        <v>35.299999999999997</v>
      </c>
      <c r="N51" s="45">
        <v>33.200000000000003</v>
      </c>
      <c r="O51" s="45">
        <v>31.4</v>
      </c>
      <c r="P51" s="45">
        <v>29.8</v>
      </c>
      <c r="Q51" s="45">
        <v>28.5</v>
      </c>
      <c r="R51" s="45">
        <v>27.3</v>
      </c>
      <c r="S51" s="45">
        <v>26.2</v>
      </c>
      <c r="T51" s="45">
        <v>25.3</v>
      </c>
      <c r="U51" s="45"/>
    </row>
    <row r="52" spans="1:21" x14ac:dyDescent="0.25">
      <c r="A52" s="43">
        <v>41</v>
      </c>
      <c r="B52" s="45">
        <v>351.8</v>
      </c>
      <c r="C52" s="45">
        <v>179.2</v>
      </c>
      <c r="D52" s="45">
        <v>121.7</v>
      </c>
      <c r="E52" s="45">
        <v>93</v>
      </c>
      <c r="F52" s="45">
        <v>75.8</v>
      </c>
      <c r="G52" s="45">
        <v>64.3</v>
      </c>
      <c r="H52" s="45">
        <v>56.2</v>
      </c>
      <c r="I52" s="45">
        <v>50.1</v>
      </c>
      <c r="J52" s="45">
        <v>45.3</v>
      </c>
      <c r="K52" s="45">
        <v>41.5</v>
      </c>
      <c r="L52" s="45">
        <v>38.4</v>
      </c>
      <c r="M52" s="45">
        <v>35.9</v>
      </c>
      <c r="N52" s="45">
        <v>33.700000000000003</v>
      </c>
      <c r="O52" s="45">
        <v>31.9</v>
      </c>
      <c r="P52" s="45">
        <v>30.3</v>
      </c>
      <c r="Q52" s="45">
        <v>28.9</v>
      </c>
      <c r="R52" s="45">
        <v>27.7</v>
      </c>
      <c r="S52" s="45">
        <v>26.6</v>
      </c>
      <c r="T52" s="45"/>
      <c r="U52" s="45"/>
    </row>
    <row r="53" spans="1:21" x14ac:dyDescent="0.25">
      <c r="A53" s="43">
        <v>42</v>
      </c>
      <c r="B53" s="45">
        <v>357</v>
      </c>
      <c r="C53" s="45">
        <v>181.9</v>
      </c>
      <c r="D53" s="45">
        <v>123.6</v>
      </c>
      <c r="E53" s="45">
        <v>94.4</v>
      </c>
      <c r="F53" s="45">
        <v>77</v>
      </c>
      <c r="G53" s="45">
        <v>65.3</v>
      </c>
      <c r="H53" s="45">
        <v>57</v>
      </c>
      <c r="I53" s="45">
        <v>50.8</v>
      </c>
      <c r="J53" s="45">
        <v>46</v>
      </c>
      <c r="K53" s="45">
        <v>42.2</v>
      </c>
      <c r="L53" s="45">
        <v>39</v>
      </c>
      <c r="M53" s="45">
        <v>36.4</v>
      </c>
      <c r="N53" s="45">
        <v>34.299999999999997</v>
      </c>
      <c r="O53" s="45">
        <v>32.4</v>
      </c>
      <c r="P53" s="45">
        <v>30.8</v>
      </c>
      <c r="Q53" s="45">
        <v>29.4</v>
      </c>
      <c r="R53" s="45">
        <v>28.2</v>
      </c>
      <c r="S53" s="45"/>
      <c r="T53" s="45"/>
      <c r="U53" s="45"/>
    </row>
    <row r="54" spans="1:21" x14ac:dyDescent="0.25">
      <c r="A54" s="43">
        <v>43</v>
      </c>
      <c r="B54" s="45">
        <v>362.4</v>
      </c>
      <c r="C54" s="45">
        <v>184.7</v>
      </c>
      <c r="D54" s="45">
        <v>125.4</v>
      </c>
      <c r="E54" s="45">
        <v>95.9</v>
      </c>
      <c r="F54" s="45">
        <v>78.099999999999994</v>
      </c>
      <c r="G54" s="45">
        <v>66.3</v>
      </c>
      <c r="H54" s="45">
        <v>57.9</v>
      </c>
      <c r="I54" s="45">
        <v>51.6</v>
      </c>
      <c r="J54" s="45">
        <v>46.7</v>
      </c>
      <c r="K54" s="45">
        <v>42.8</v>
      </c>
      <c r="L54" s="45">
        <v>39.700000000000003</v>
      </c>
      <c r="M54" s="45">
        <v>37</v>
      </c>
      <c r="N54" s="45">
        <v>34.799999999999997</v>
      </c>
      <c r="O54" s="45">
        <v>32.9</v>
      </c>
      <c r="P54" s="45">
        <v>31.3</v>
      </c>
      <c r="Q54" s="45">
        <v>29.9</v>
      </c>
      <c r="R54" s="45"/>
      <c r="S54" s="45"/>
      <c r="T54" s="45"/>
      <c r="U54" s="45"/>
    </row>
    <row r="55" spans="1:21" x14ac:dyDescent="0.25">
      <c r="A55" s="43">
        <v>44</v>
      </c>
      <c r="B55" s="45">
        <v>367.8</v>
      </c>
      <c r="C55" s="45">
        <v>187.4</v>
      </c>
      <c r="D55" s="45">
        <v>127.3</v>
      </c>
      <c r="E55" s="45">
        <v>97.3</v>
      </c>
      <c r="F55" s="45">
        <v>79.3</v>
      </c>
      <c r="G55" s="45">
        <v>67.3</v>
      </c>
      <c r="H55" s="45">
        <v>58.8</v>
      </c>
      <c r="I55" s="45">
        <v>52.4</v>
      </c>
      <c r="J55" s="45">
        <v>47.5</v>
      </c>
      <c r="K55" s="45">
        <v>43.5</v>
      </c>
      <c r="L55" s="45">
        <v>40.299999999999997</v>
      </c>
      <c r="M55" s="45">
        <v>37.6</v>
      </c>
      <c r="N55" s="45">
        <v>35.4</v>
      </c>
      <c r="O55" s="45">
        <v>33.5</v>
      </c>
      <c r="P55" s="45">
        <v>31.8</v>
      </c>
      <c r="Q55" s="45"/>
      <c r="R55" s="45"/>
      <c r="S55" s="45"/>
      <c r="T55" s="45"/>
      <c r="U55" s="45"/>
    </row>
    <row r="56" spans="1:21" x14ac:dyDescent="0.25">
      <c r="A56" s="43">
        <v>45</v>
      </c>
      <c r="B56" s="45">
        <v>373.4</v>
      </c>
      <c r="C56" s="45">
        <v>190.3</v>
      </c>
      <c r="D56" s="45">
        <v>129.30000000000001</v>
      </c>
      <c r="E56" s="45">
        <v>98.8</v>
      </c>
      <c r="F56" s="45">
        <v>80.5</v>
      </c>
      <c r="G56" s="45">
        <v>68.400000000000006</v>
      </c>
      <c r="H56" s="45">
        <v>59.7</v>
      </c>
      <c r="I56" s="45">
        <v>53.2</v>
      </c>
      <c r="J56" s="45">
        <v>48.2</v>
      </c>
      <c r="K56" s="45">
        <v>44.2</v>
      </c>
      <c r="L56" s="45">
        <v>41</v>
      </c>
      <c r="M56" s="45">
        <v>38.200000000000003</v>
      </c>
      <c r="N56" s="45">
        <v>36</v>
      </c>
      <c r="O56" s="45">
        <v>34</v>
      </c>
      <c r="P56" s="45"/>
      <c r="Q56" s="45"/>
      <c r="R56" s="45"/>
      <c r="S56" s="45"/>
      <c r="T56" s="45"/>
      <c r="U56" s="45"/>
    </row>
    <row r="57" spans="1:21" x14ac:dyDescent="0.25">
      <c r="A57" s="43">
        <v>46</v>
      </c>
      <c r="B57" s="45">
        <v>379</v>
      </c>
      <c r="C57" s="45">
        <v>193.2</v>
      </c>
      <c r="D57" s="45">
        <v>131.19999999999999</v>
      </c>
      <c r="E57" s="45">
        <v>100.3</v>
      </c>
      <c r="F57" s="45">
        <v>81.8</v>
      </c>
      <c r="G57" s="45">
        <v>69.400000000000006</v>
      </c>
      <c r="H57" s="45">
        <v>60.7</v>
      </c>
      <c r="I57" s="45">
        <v>54.1</v>
      </c>
      <c r="J57" s="45">
        <v>49</v>
      </c>
      <c r="K57" s="45">
        <v>44.9</v>
      </c>
      <c r="L57" s="45">
        <v>41.6</v>
      </c>
      <c r="M57" s="45">
        <v>38.9</v>
      </c>
      <c r="N57" s="45">
        <v>36.6</v>
      </c>
      <c r="O57" s="45"/>
      <c r="P57" s="45"/>
      <c r="Q57" s="45"/>
      <c r="R57" s="45"/>
      <c r="S57" s="45"/>
      <c r="T57" s="45"/>
      <c r="U57" s="45"/>
    </row>
    <row r="58" spans="1:21" x14ac:dyDescent="0.25">
      <c r="A58" s="43">
        <v>47</v>
      </c>
      <c r="B58" s="45">
        <v>384.8</v>
      </c>
      <c r="C58" s="45">
        <v>196.1</v>
      </c>
      <c r="D58" s="45">
        <v>133.30000000000001</v>
      </c>
      <c r="E58" s="45">
        <v>101.9</v>
      </c>
      <c r="F58" s="45">
        <v>83.1</v>
      </c>
      <c r="G58" s="45">
        <v>70.5</v>
      </c>
      <c r="H58" s="45">
        <v>61.6</v>
      </c>
      <c r="I58" s="45">
        <v>55</v>
      </c>
      <c r="J58" s="45">
        <v>49.8</v>
      </c>
      <c r="K58" s="45">
        <v>45.7</v>
      </c>
      <c r="L58" s="45">
        <v>42.3</v>
      </c>
      <c r="M58" s="45">
        <v>39.6</v>
      </c>
      <c r="N58" s="45"/>
      <c r="O58" s="45"/>
      <c r="P58" s="45"/>
      <c r="Q58" s="45"/>
      <c r="R58" s="45"/>
      <c r="S58" s="45"/>
      <c r="T58" s="45"/>
      <c r="U58" s="45"/>
    </row>
    <row r="59" spans="1:21" x14ac:dyDescent="0.25">
      <c r="A59" s="43">
        <v>48</v>
      </c>
      <c r="B59" s="45">
        <v>390.7</v>
      </c>
      <c r="C59" s="45">
        <v>199.1</v>
      </c>
      <c r="D59" s="45">
        <v>135.30000000000001</v>
      </c>
      <c r="E59" s="45">
        <v>103.5</v>
      </c>
      <c r="F59" s="45">
        <v>84.4</v>
      </c>
      <c r="G59" s="45">
        <v>71.7</v>
      </c>
      <c r="H59" s="45">
        <v>62.6</v>
      </c>
      <c r="I59" s="45">
        <v>55.9</v>
      </c>
      <c r="J59" s="45">
        <v>50.6</v>
      </c>
      <c r="K59" s="45">
        <v>46.5</v>
      </c>
      <c r="L59" s="45">
        <v>43.1</v>
      </c>
      <c r="M59" s="45"/>
      <c r="N59" s="45"/>
      <c r="O59" s="45"/>
      <c r="P59" s="45"/>
      <c r="Q59" s="45"/>
      <c r="R59" s="45"/>
      <c r="S59" s="45"/>
      <c r="T59" s="45"/>
      <c r="U59" s="45"/>
    </row>
    <row r="60" spans="1:21" x14ac:dyDescent="0.25">
      <c r="A60" s="43">
        <v>49</v>
      </c>
      <c r="B60" s="45">
        <v>396.7</v>
      </c>
      <c r="C60" s="45">
        <v>202.2</v>
      </c>
      <c r="D60" s="45">
        <v>137.5</v>
      </c>
      <c r="E60" s="45">
        <v>105.1</v>
      </c>
      <c r="F60" s="45">
        <v>85.7</v>
      </c>
      <c r="G60" s="45">
        <v>72.900000000000006</v>
      </c>
      <c r="H60" s="45">
        <v>63.7</v>
      </c>
      <c r="I60" s="45">
        <v>56.8</v>
      </c>
      <c r="J60" s="45">
        <v>51.5</v>
      </c>
      <c r="K60" s="45">
        <v>47.3</v>
      </c>
      <c r="L60" s="45"/>
      <c r="M60" s="45"/>
      <c r="N60" s="45"/>
      <c r="O60" s="45"/>
      <c r="P60" s="45"/>
      <c r="Q60" s="45"/>
      <c r="R60" s="45"/>
      <c r="S60" s="45"/>
      <c r="T60" s="45"/>
      <c r="U60" s="45"/>
    </row>
    <row r="61" spans="1:21" x14ac:dyDescent="0.25">
      <c r="A61" s="43">
        <v>50</v>
      </c>
      <c r="B61" s="45">
        <v>402.8</v>
      </c>
      <c r="C61" s="45">
        <v>205.4</v>
      </c>
      <c r="D61" s="45">
        <v>139.69999999999999</v>
      </c>
      <c r="E61" s="45">
        <v>106.8</v>
      </c>
      <c r="F61" s="45">
        <v>87.2</v>
      </c>
      <c r="G61" s="45">
        <v>74.099999999999994</v>
      </c>
      <c r="H61" s="45">
        <v>64.8</v>
      </c>
      <c r="I61" s="45">
        <v>57.8</v>
      </c>
      <c r="J61" s="45">
        <v>52.4</v>
      </c>
      <c r="K61" s="45"/>
      <c r="L61" s="45"/>
      <c r="M61" s="45"/>
      <c r="N61" s="45"/>
      <c r="O61" s="45"/>
      <c r="P61" s="45"/>
      <c r="Q61" s="45"/>
      <c r="R61" s="45"/>
      <c r="S61" s="45"/>
      <c r="T61" s="45"/>
      <c r="U61" s="45"/>
    </row>
    <row r="62" spans="1:21" x14ac:dyDescent="0.25">
      <c r="A62" s="43">
        <v>51</v>
      </c>
      <c r="B62" s="45">
        <v>409.2</v>
      </c>
      <c r="C62" s="45">
        <v>208.7</v>
      </c>
      <c r="D62" s="45">
        <v>141.9</v>
      </c>
      <c r="E62" s="45">
        <v>108.6</v>
      </c>
      <c r="F62" s="45">
        <v>88.6</v>
      </c>
      <c r="G62" s="45">
        <v>75.3</v>
      </c>
      <c r="H62" s="45">
        <v>65.900000000000006</v>
      </c>
      <c r="I62" s="45">
        <v>58.8</v>
      </c>
      <c r="J62" s="45"/>
      <c r="K62" s="45"/>
      <c r="L62" s="45"/>
      <c r="M62" s="45"/>
      <c r="N62" s="45"/>
      <c r="O62" s="45"/>
      <c r="P62" s="45"/>
      <c r="Q62" s="45"/>
      <c r="R62" s="45"/>
      <c r="S62" s="45"/>
      <c r="T62" s="45"/>
      <c r="U62" s="45"/>
    </row>
    <row r="63" spans="1:21" x14ac:dyDescent="0.25">
      <c r="A63" s="43">
        <v>52</v>
      </c>
      <c r="B63" s="45">
        <v>415.7</v>
      </c>
      <c r="C63" s="45">
        <v>212.1</v>
      </c>
      <c r="D63" s="45">
        <v>144.19999999999999</v>
      </c>
      <c r="E63" s="45">
        <v>110.4</v>
      </c>
      <c r="F63" s="45">
        <v>90.1</v>
      </c>
      <c r="G63" s="45">
        <v>76.599999999999994</v>
      </c>
      <c r="H63" s="45">
        <v>67</v>
      </c>
      <c r="I63" s="45"/>
      <c r="J63" s="45"/>
      <c r="K63" s="45"/>
      <c r="L63" s="45"/>
      <c r="M63" s="45"/>
      <c r="N63" s="45"/>
      <c r="O63" s="45"/>
      <c r="P63" s="45"/>
      <c r="Q63" s="45"/>
      <c r="R63" s="45"/>
      <c r="S63" s="45"/>
      <c r="T63" s="45"/>
      <c r="U63" s="45"/>
    </row>
    <row r="64" spans="1:21" x14ac:dyDescent="0.25">
      <c r="A64" s="43">
        <v>53</v>
      </c>
      <c r="B64" s="45">
        <v>422.3</v>
      </c>
      <c r="C64" s="45">
        <v>215.5</v>
      </c>
      <c r="D64" s="45">
        <v>146.6</v>
      </c>
      <c r="E64" s="45">
        <v>112.2</v>
      </c>
      <c r="F64" s="45">
        <v>91.7</v>
      </c>
      <c r="G64" s="45">
        <v>78</v>
      </c>
      <c r="H64" s="45"/>
      <c r="I64" s="45"/>
      <c r="J64" s="45"/>
      <c r="K64" s="45"/>
      <c r="L64" s="45"/>
      <c r="M64" s="45"/>
      <c r="N64" s="45"/>
      <c r="O64" s="45"/>
      <c r="P64" s="45"/>
      <c r="Q64" s="45"/>
      <c r="R64" s="45"/>
      <c r="S64" s="45"/>
      <c r="T64" s="45"/>
      <c r="U64" s="45"/>
    </row>
    <row r="65" spans="1:21" x14ac:dyDescent="0.25">
      <c r="A65" s="43">
        <v>54</v>
      </c>
      <c r="B65" s="45">
        <v>429.1</v>
      </c>
      <c r="C65" s="45">
        <v>219</v>
      </c>
      <c r="D65" s="45">
        <v>149.1</v>
      </c>
      <c r="E65" s="45">
        <v>114.1</v>
      </c>
      <c r="F65" s="45">
        <v>93.2</v>
      </c>
      <c r="G65" s="45"/>
      <c r="H65" s="45"/>
      <c r="I65" s="45"/>
      <c r="J65" s="45"/>
      <c r="K65" s="45"/>
      <c r="L65" s="45"/>
      <c r="M65" s="45"/>
      <c r="N65" s="45"/>
      <c r="O65" s="45"/>
      <c r="P65" s="45"/>
      <c r="Q65" s="45"/>
      <c r="R65" s="45"/>
      <c r="S65" s="45"/>
      <c r="T65" s="45"/>
      <c r="U65" s="45"/>
    </row>
    <row r="66" spans="1:21" x14ac:dyDescent="0.25">
      <c r="A66" s="43">
        <v>55</v>
      </c>
      <c r="B66" s="45">
        <v>436.1</v>
      </c>
      <c r="C66" s="45">
        <v>222.7</v>
      </c>
      <c r="D66" s="45">
        <v>151.6</v>
      </c>
      <c r="E66" s="45">
        <v>116.1</v>
      </c>
      <c r="F66" s="45"/>
      <c r="G66" s="45"/>
      <c r="H66" s="45"/>
      <c r="I66" s="45"/>
      <c r="J66" s="45"/>
      <c r="K66" s="45"/>
      <c r="L66" s="45"/>
      <c r="M66" s="45"/>
      <c r="N66" s="45"/>
      <c r="O66" s="45"/>
      <c r="P66" s="45"/>
      <c r="Q66" s="45"/>
      <c r="R66" s="45"/>
      <c r="S66" s="45"/>
      <c r="T66" s="45"/>
      <c r="U66" s="45"/>
    </row>
    <row r="67" spans="1:21" x14ac:dyDescent="0.25">
      <c r="A67" s="43">
        <v>56</v>
      </c>
      <c r="B67" s="45">
        <v>443.3</v>
      </c>
      <c r="C67" s="45">
        <v>226.4</v>
      </c>
      <c r="D67" s="45">
        <v>154.19999999999999</v>
      </c>
      <c r="E67" s="45"/>
      <c r="F67" s="45"/>
      <c r="G67" s="45"/>
      <c r="H67" s="45"/>
      <c r="I67" s="45"/>
      <c r="J67" s="45"/>
      <c r="K67" s="45"/>
      <c r="L67" s="45"/>
      <c r="M67" s="45"/>
      <c r="N67" s="45"/>
      <c r="O67" s="45"/>
      <c r="P67" s="45"/>
      <c r="Q67" s="45"/>
      <c r="R67" s="45"/>
      <c r="S67" s="45"/>
      <c r="T67" s="45"/>
      <c r="U67" s="45"/>
    </row>
    <row r="68" spans="1:21" x14ac:dyDescent="0.25">
      <c r="A68" s="43">
        <v>57</v>
      </c>
      <c r="B68" s="45">
        <v>450.9</v>
      </c>
      <c r="C68" s="45">
        <v>230.4</v>
      </c>
      <c r="D68" s="45"/>
      <c r="E68" s="45"/>
      <c r="F68" s="45"/>
      <c r="G68" s="45"/>
      <c r="H68" s="45"/>
      <c r="I68" s="45"/>
      <c r="J68" s="45"/>
      <c r="K68" s="45"/>
      <c r="L68" s="45"/>
      <c r="M68" s="45"/>
      <c r="N68" s="45"/>
      <c r="O68" s="45"/>
      <c r="P68" s="45"/>
      <c r="Q68" s="45"/>
      <c r="R68" s="45"/>
      <c r="S68" s="45"/>
      <c r="T68" s="45"/>
      <c r="U68" s="45"/>
    </row>
    <row r="69" spans="1:21" x14ac:dyDescent="0.25">
      <c r="A69" s="43">
        <v>58</v>
      </c>
      <c r="B69" s="45">
        <v>458.7</v>
      </c>
      <c r="C69" s="45"/>
      <c r="D69" s="45"/>
      <c r="E69" s="45"/>
      <c r="F69" s="45"/>
      <c r="G69" s="45"/>
      <c r="H69" s="45"/>
      <c r="I69" s="45"/>
      <c r="J69" s="45"/>
      <c r="K69" s="45"/>
      <c r="L69" s="45"/>
      <c r="M69" s="45"/>
      <c r="N69" s="45"/>
      <c r="O69" s="45"/>
      <c r="P69" s="45"/>
      <c r="Q69" s="45"/>
      <c r="R69" s="45"/>
      <c r="S69" s="45"/>
      <c r="T69" s="45"/>
      <c r="U69" s="45"/>
    </row>
  </sheetData>
  <sheetProtection algorithmName="SHA-512" hashValue="6UDaZc90avYpqUY6+O95J0cOImuYDv1kt3aFIpNVcCh6qOa7e191+UaTkhnbJiu48yYy8szMjHI5wPlBHrz1TQ==" saltValue="XEdBK+zuAMZKqVLt3JWi3A==" spinCount="100000" sheet="1" objects="1" scenarios="1"/>
  <conditionalFormatting sqref="A6:A21">
    <cfRule type="expression" dxfId="369" priority="1" stopIfTrue="1">
      <formula>MOD(ROW(),2)=0</formula>
    </cfRule>
    <cfRule type="expression" dxfId="368" priority="2" stopIfTrue="1">
      <formula>MOD(ROW(),2)&lt;&gt;0</formula>
    </cfRule>
  </conditionalFormatting>
  <conditionalFormatting sqref="B6:M21">
    <cfRule type="expression" dxfId="367" priority="3" stopIfTrue="1">
      <formula>MOD(ROW(),2)=0</formula>
    </cfRule>
    <cfRule type="expression" dxfId="366" priority="4" stopIfTrue="1">
      <formula>MOD(ROW(),2)&lt;&gt;0</formula>
    </cfRule>
  </conditionalFormatting>
  <conditionalFormatting sqref="A26:A69">
    <cfRule type="expression" dxfId="365" priority="5" stopIfTrue="1">
      <formula>MOD(ROW(),2)=0</formula>
    </cfRule>
    <cfRule type="expression" dxfId="364" priority="6" stopIfTrue="1">
      <formula>MOD(ROW(),2)&lt;&gt;0</formula>
    </cfRule>
  </conditionalFormatting>
  <conditionalFormatting sqref="B26:U69">
    <cfRule type="expression" dxfId="363" priority="7" stopIfTrue="1">
      <formula>MOD(ROW(),2)=0</formula>
    </cfRule>
    <cfRule type="expression" dxfId="362" priority="8" stopIfTrue="1">
      <formula>MOD(ROW(),2)&lt;&gt;0</formula>
    </cfRule>
  </conditionalFormatting>
  <pageMargins left="0.7" right="0.7" top="0.75" bottom="0.75" header="0.3" footer="0.3"/>
  <tableParts count="1">
    <tablePart r:id="rId1"/>
  </tableParts>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13AE82-9B2E-48E9-A72C-C45FEE9DD340}">
  <sheetPr codeName="Sheet71"/>
  <dimension ref="A1:U69"/>
  <sheetViews>
    <sheetView showGridLines="0" workbookViewId="0">
      <selection activeCell="A6" sqref="A6"/>
    </sheetView>
  </sheetViews>
  <sheetFormatPr defaultRowHeight="12.5" x14ac:dyDescent="0.25"/>
  <cols>
    <col min="1" max="1" width="31.54296875" customWidth="1"/>
    <col min="2" max="21"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Added pension - x-705</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173</v>
      </c>
      <c r="C8" s="49"/>
      <c r="D8" s="49"/>
      <c r="E8" s="49"/>
      <c r="F8" s="49"/>
      <c r="G8" s="49"/>
      <c r="H8" s="49"/>
      <c r="I8" s="49"/>
      <c r="J8" s="49"/>
      <c r="K8" s="49"/>
      <c r="L8" s="49"/>
      <c r="M8" s="49"/>
    </row>
    <row r="9" spans="1:13" x14ac:dyDescent="0.25">
      <c r="A9" s="40" t="s">
        <v>141</v>
      </c>
      <c r="B9" s="49" t="s">
        <v>368</v>
      </c>
      <c r="C9" s="49"/>
      <c r="D9" s="49"/>
      <c r="E9" s="49"/>
      <c r="F9" s="49"/>
      <c r="G9" s="49"/>
      <c r="H9" s="49"/>
      <c r="I9" s="49"/>
      <c r="J9" s="49"/>
      <c r="K9" s="49"/>
      <c r="L9" s="49"/>
      <c r="M9" s="49"/>
    </row>
    <row r="10" spans="1:13" x14ac:dyDescent="0.25">
      <c r="A10" s="40" t="s">
        <v>6</v>
      </c>
      <c r="B10" s="49" t="s">
        <v>377</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374</v>
      </c>
      <c r="C12" s="49"/>
      <c r="D12" s="49"/>
      <c r="E12" s="49"/>
      <c r="F12" s="49"/>
      <c r="G12" s="49"/>
      <c r="H12" s="49"/>
      <c r="I12" s="49"/>
      <c r="J12" s="49"/>
      <c r="K12" s="49"/>
      <c r="L12" s="49"/>
      <c r="M12" s="49"/>
    </row>
    <row r="13" spans="1:13" x14ac:dyDescent="0.25">
      <c r="A13" s="40" t="s">
        <v>494</v>
      </c>
      <c r="B13" s="49">
        <v>1</v>
      </c>
      <c r="C13" s="49"/>
      <c r="D13" s="49"/>
      <c r="E13" s="49"/>
      <c r="F13" s="49"/>
      <c r="G13" s="49"/>
      <c r="H13" s="49"/>
      <c r="I13" s="49"/>
      <c r="J13" s="49"/>
      <c r="K13" s="49"/>
      <c r="L13" s="49"/>
      <c r="M13" s="49"/>
    </row>
    <row r="14" spans="1:13" x14ac:dyDescent="0.25">
      <c r="A14" s="40" t="s">
        <v>145</v>
      </c>
      <c r="B14" s="49">
        <v>705</v>
      </c>
      <c r="C14" s="49"/>
      <c r="D14" s="49"/>
      <c r="E14" s="49"/>
      <c r="F14" s="49"/>
      <c r="G14" s="49"/>
      <c r="H14" s="49"/>
      <c r="I14" s="49"/>
      <c r="J14" s="49"/>
      <c r="K14" s="49"/>
      <c r="L14" s="49"/>
      <c r="M14" s="49"/>
    </row>
    <row r="15" spans="1:13" x14ac:dyDescent="0.25">
      <c r="A15" s="40" t="s">
        <v>495</v>
      </c>
      <c r="B15" s="49" t="s">
        <v>378</v>
      </c>
      <c r="C15" s="49"/>
      <c r="D15" s="49"/>
      <c r="E15" s="49"/>
      <c r="F15" s="49"/>
      <c r="G15" s="49"/>
      <c r="H15" s="49"/>
      <c r="I15" s="49"/>
      <c r="J15" s="49"/>
      <c r="K15" s="49"/>
      <c r="L15" s="49"/>
      <c r="M15" s="49"/>
    </row>
    <row r="16" spans="1:13" x14ac:dyDescent="0.25">
      <c r="A16" s="40" t="s">
        <v>147</v>
      </c>
      <c r="B16" s="49" t="s">
        <v>379</v>
      </c>
      <c r="C16" s="49"/>
      <c r="D16" s="49"/>
      <c r="E16" s="49"/>
      <c r="F16" s="49"/>
      <c r="G16" s="49"/>
      <c r="H16" s="49"/>
      <c r="I16" s="49"/>
      <c r="J16" s="49"/>
      <c r="K16" s="49"/>
      <c r="L16" s="49"/>
      <c r="M16" s="49"/>
    </row>
    <row r="17" spans="1:21" x14ac:dyDescent="0.25">
      <c r="A17" s="41" t="s">
        <v>496</v>
      </c>
      <c r="B17" s="49"/>
      <c r="C17" s="49"/>
      <c r="D17" s="49"/>
      <c r="E17" s="49"/>
      <c r="F17" s="49"/>
      <c r="G17" s="49"/>
      <c r="H17" s="49"/>
      <c r="I17" s="49"/>
      <c r="J17" s="49"/>
      <c r="K17" s="49"/>
      <c r="L17" s="49"/>
      <c r="M17" s="49"/>
    </row>
    <row r="18" spans="1:21" x14ac:dyDescent="0.25">
      <c r="A18" s="40" t="s">
        <v>149</v>
      </c>
      <c r="B18" s="50">
        <v>45202</v>
      </c>
      <c r="C18" s="50"/>
      <c r="D18" s="50"/>
      <c r="E18" s="50"/>
      <c r="F18" s="50"/>
      <c r="G18" s="50"/>
      <c r="H18" s="50"/>
      <c r="I18" s="50"/>
      <c r="J18" s="50"/>
      <c r="K18" s="50"/>
      <c r="L18" s="50"/>
      <c r="M18" s="50"/>
    </row>
    <row r="19" spans="1:21" x14ac:dyDescent="0.25">
      <c r="A19" s="40" t="s">
        <v>150</v>
      </c>
      <c r="B19" s="50">
        <v>45383</v>
      </c>
      <c r="C19" s="50"/>
      <c r="D19" s="50"/>
      <c r="E19" s="50"/>
      <c r="F19" s="50"/>
      <c r="G19" s="50"/>
      <c r="H19" s="50"/>
      <c r="I19" s="50"/>
      <c r="J19" s="50"/>
      <c r="K19" s="50"/>
      <c r="L19" s="50"/>
      <c r="M19" s="50"/>
    </row>
    <row r="20" spans="1:21" x14ac:dyDescent="0.25">
      <c r="A20" s="40" t="s">
        <v>151</v>
      </c>
      <c r="B20" s="49" t="s">
        <v>160</v>
      </c>
      <c r="C20" s="49"/>
      <c r="D20" s="49"/>
      <c r="E20" s="49"/>
      <c r="F20" s="49"/>
      <c r="G20" s="49"/>
      <c r="H20" s="49"/>
      <c r="I20" s="49"/>
      <c r="J20" s="49"/>
      <c r="K20" s="49"/>
      <c r="L20" s="49"/>
      <c r="M20" s="49"/>
    </row>
    <row r="21" spans="1:21" x14ac:dyDescent="0.25">
      <c r="A21" s="40" t="s">
        <v>497</v>
      </c>
      <c r="B21" s="49" t="s">
        <v>68</v>
      </c>
      <c r="C21" s="49"/>
      <c r="D21" s="49"/>
      <c r="E21" s="49"/>
      <c r="F21" s="49"/>
      <c r="G21" s="49"/>
      <c r="H21" s="49"/>
      <c r="I21" s="49"/>
      <c r="J21" s="49"/>
      <c r="K21" s="49"/>
      <c r="L21" s="49"/>
      <c r="M21" s="49"/>
    </row>
    <row r="23" spans="1:21" x14ac:dyDescent="0.25">
      <c r="A23" s="23" t="str">
        <f>HYPERLINK("#'Factor List'!A1", "Back to Factor List")</f>
        <v>Back to Factor List</v>
      </c>
      <c r="B23" s="23" t="str">
        <f>HYPERLINK("#'Assumptions'!A1", "Assumptions")</f>
        <v>Assumptions</v>
      </c>
    </row>
    <row r="26" spans="1:21" s="59" customFormat="1" ht="13" x14ac:dyDescent="0.25">
      <c r="A26" s="58" t="s">
        <v>263</v>
      </c>
      <c r="B26" s="58" t="s">
        <v>562</v>
      </c>
      <c r="C26" s="58" t="s">
        <v>563</v>
      </c>
      <c r="D26" s="58" t="s">
        <v>564</v>
      </c>
      <c r="E26" s="58" t="s">
        <v>565</v>
      </c>
      <c r="F26" s="58" t="s">
        <v>566</v>
      </c>
      <c r="G26" s="58" t="s">
        <v>567</v>
      </c>
      <c r="H26" s="58" t="s">
        <v>568</v>
      </c>
      <c r="I26" s="58" t="s">
        <v>569</v>
      </c>
      <c r="J26" s="58" t="s">
        <v>570</v>
      </c>
      <c r="K26" s="58" t="s">
        <v>571</v>
      </c>
      <c r="L26" s="58" t="s">
        <v>572</v>
      </c>
      <c r="M26" s="58" t="s">
        <v>573</v>
      </c>
      <c r="N26" s="58" t="s">
        <v>574</v>
      </c>
      <c r="O26" s="58" t="s">
        <v>575</v>
      </c>
      <c r="P26" s="58" t="s">
        <v>576</v>
      </c>
      <c r="Q26" s="58" t="s">
        <v>577</v>
      </c>
      <c r="R26" s="58" t="s">
        <v>578</v>
      </c>
      <c r="S26" s="58" t="s">
        <v>579</v>
      </c>
      <c r="T26" s="58" t="s">
        <v>580</v>
      </c>
      <c r="U26" s="58" t="s">
        <v>581</v>
      </c>
    </row>
    <row r="27" spans="1:21" x14ac:dyDescent="0.25">
      <c r="A27" s="43">
        <v>16</v>
      </c>
      <c r="B27" s="45">
        <v>255.8</v>
      </c>
      <c r="C27" s="45">
        <v>130.30000000000001</v>
      </c>
      <c r="D27" s="45">
        <v>88.4</v>
      </c>
      <c r="E27" s="45">
        <v>67.5</v>
      </c>
      <c r="F27" s="45">
        <v>55</v>
      </c>
      <c r="G27" s="45">
        <v>46.7</v>
      </c>
      <c r="H27" s="45">
        <v>40.700000000000003</v>
      </c>
      <c r="I27" s="45">
        <v>36.299999999999997</v>
      </c>
      <c r="J27" s="45">
        <v>32.799999999999997</v>
      </c>
      <c r="K27" s="45">
        <v>30</v>
      </c>
      <c r="L27" s="45">
        <v>27.8</v>
      </c>
      <c r="M27" s="45">
        <v>25.9</v>
      </c>
      <c r="N27" s="45">
        <v>24.3</v>
      </c>
      <c r="O27" s="45">
        <v>23</v>
      </c>
      <c r="P27" s="45">
        <v>21.8</v>
      </c>
      <c r="Q27" s="45">
        <v>20.8</v>
      </c>
      <c r="R27" s="45">
        <v>19.899999999999999</v>
      </c>
      <c r="S27" s="45">
        <v>19.100000000000001</v>
      </c>
      <c r="T27" s="45">
        <v>18.399999999999999</v>
      </c>
      <c r="U27" s="45">
        <v>17.8</v>
      </c>
    </row>
    <row r="28" spans="1:21" x14ac:dyDescent="0.25">
      <c r="A28" s="43">
        <v>17</v>
      </c>
      <c r="B28" s="45">
        <v>260</v>
      </c>
      <c r="C28" s="45">
        <v>132.4</v>
      </c>
      <c r="D28" s="45">
        <v>89.9</v>
      </c>
      <c r="E28" s="45">
        <v>68.599999999999994</v>
      </c>
      <c r="F28" s="45">
        <v>55.9</v>
      </c>
      <c r="G28" s="45">
        <v>47.4</v>
      </c>
      <c r="H28" s="45">
        <v>41.4</v>
      </c>
      <c r="I28" s="45">
        <v>36.9</v>
      </c>
      <c r="J28" s="45">
        <v>33.299999999999997</v>
      </c>
      <c r="K28" s="45">
        <v>30.5</v>
      </c>
      <c r="L28" s="45">
        <v>28.2</v>
      </c>
      <c r="M28" s="45">
        <v>26.3</v>
      </c>
      <c r="N28" s="45">
        <v>24.7</v>
      </c>
      <c r="O28" s="45">
        <v>23.4</v>
      </c>
      <c r="P28" s="45">
        <v>22.2</v>
      </c>
      <c r="Q28" s="45">
        <v>21.1</v>
      </c>
      <c r="R28" s="45">
        <v>20.2</v>
      </c>
      <c r="S28" s="45">
        <v>19.399999999999999</v>
      </c>
      <c r="T28" s="45">
        <v>18.7</v>
      </c>
      <c r="U28" s="45">
        <v>18.100000000000001</v>
      </c>
    </row>
    <row r="29" spans="1:21" x14ac:dyDescent="0.25">
      <c r="A29" s="43">
        <v>18</v>
      </c>
      <c r="B29" s="45">
        <v>264.3</v>
      </c>
      <c r="C29" s="45">
        <v>134.6</v>
      </c>
      <c r="D29" s="45">
        <v>91.4</v>
      </c>
      <c r="E29" s="45">
        <v>69.8</v>
      </c>
      <c r="F29" s="45">
        <v>56.8</v>
      </c>
      <c r="G29" s="45">
        <v>48.2</v>
      </c>
      <c r="H29" s="45">
        <v>42.1</v>
      </c>
      <c r="I29" s="45">
        <v>37.5</v>
      </c>
      <c r="J29" s="45">
        <v>33.9</v>
      </c>
      <c r="K29" s="45">
        <v>31</v>
      </c>
      <c r="L29" s="45">
        <v>28.7</v>
      </c>
      <c r="M29" s="45">
        <v>26.8</v>
      </c>
      <c r="N29" s="45">
        <v>25.1</v>
      </c>
      <c r="O29" s="45">
        <v>23.7</v>
      </c>
      <c r="P29" s="45">
        <v>22.5</v>
      </c>
      <c r="Q29" s="45">
        <v>21.5</v>
      </c>
      <c r="R29" s="45">
        <v>20.6</v>
      </c>
      <c r="S29" s="45">
        <v>19.7</v>
      </c>
      <c r="T29" s="45">
        <v>19</v>
      </c>
      <c r="U29" s="45">
        <v>18.399999999999999</v>
      </c>
    </row>
    <row r="30" spans="1:21" x14ac:dyDescent="0.25">
      <c r="A30" s="43">
        <v>19</v>
      </c>
      <c r="B30" s="45">
        <v>268.5</v>
      </c>
      <c r="C30" s="45">
        <v>136.69999999999999</v>
      </c>
      <c r="D30" s="45">
        <v>92.8</v>
      </c>
      <c r="E30" s="45">
        <v>70.900000000000006</v>
      </c>
      <c r="F30" s="45">
        <v>57.8</v>
      </c>
      <c r="G30" s="45">
        <v>49</v>
      </c>
      <c r="H30" s="45">
        <v>42.7</v>
      </c>
      <c r="I30" s="45">
        <v>38.1</v>
      </c>
      <c r="J30" s="45">
        <v>34.4</v>
      </c>
      <c r="K30" s="45">
        <v>31.5</v>
      </c>
      <c r="L30" s="45">
        <v>29.2</v>
      </c>
      <c r="M30" s="45">
        <v>27.2</v>
      </c>
      <c r="N30" s="45">
        <v>25.5</v>
      </c>
      <c r="O30" s="45">
        <v>24.1</v>
      </c>
      <c r="P30" s="45">
        <v>22.9</v>
      </c>
      <c r="Q30" s="45">
        <v>21.8</v>
      </c>
      <c r="R30" s="45">
        <v>20.9</v>
      </c>
      <c r="S30" s="45">
        <v>20.100000000000001</v>
      </c>
      <c r="T30" s="45">
        <v>19.3</v>
      </c>
      <c r="U30" s="45">
        <v>18.7</v>
      </c>
    </row>
    <row r="31" spans="1:21" x14ac:dyDescent="0.25">
      <c r="A31" s="43">
        <v>20</v>
      </c>
      <c r="B31" s="45">
        <v>272.5</v>
      </c>
      <c r="C31" s="45">
        <v>138.80000000000001</v>
      </c>
      <c r="D31" s="45">
        <v>94.2</v>
      </c>
      <c r="E31" s="45">
        <v>72</v>
      </c>
      <c r="F31" s="45">
        <v>58.6</v>
      </c>
      <c r="G31" s="45">
        <v>49.7</v>
      </c>
      <c r="H31" s="45">
        <v>43.4</v>
      </c>
      <c r="I31" s="45">
        <v>38.6</v>
      </c>
      <c r="J31" s="45">
        <v>35</v>
      </c>
      <c r="K31" s="45">
        <v>32</v>
      </c>
      <c r="L31" s="45">
        <v>29.6</v>
      </c>
      <c r="M31" s="45">
        <v>27.6</v>
      </c>
      <c r="N31" s="45">
        <v>25.9</v>
      </c>
      <c r="O31" s="45">
        <v>24.5</v>
      </c>
      <c r="P31" s="45">
        <v>23.2</v>
      </c>
      <c r="Q31" s="45">
        <v>22.2</v>
      </c>
      <c r="R31" s="45">
        <v>21.2</v>
      </c>
      <c r="S31" s="45">
        <v>20.399999999999999</v>
      </c>
      <c r="T31" s="45">
        <v>19.600000000000001</v>
      </c>
      <c r="U31" s="45">
        <v>18.899999999999999</v>
      </c>
    </row>
    <row r="32" spans="1:21" x14ac:dyDescent="0.25">
      <c r="A32" s="43">
        <v>21</v>
      </c>
      <c r="B32" s="45">
        <v>276.60000000000002</v>
      </c>
      <c r="C32" s="45">
        <v>140.9</v>
      </c>
      <c r="D32" s="45">
        <v>95.6</v>
      </c>
      <c r="E32" s="45">
        <v>73</v>
      </c>
      <c r="F32" s="45">
        <v>59.5</v>
      </c>
      <c r="G32" s="45">
        <v>50.5</v>
      </c>
      <c r="H32" s="45">
        <v>44</v>
      </c>
      <c r="I32" s="45">
        <v>39.200000000000003</v>
      </c>
      <c r="J32" s="45">
        <v>35.5</v>
      </c>
      <c r="K32" s="45">
        <v>32.5</v>
      </c>
      <c r="L32" s="45">
        <v>30.1</v>
      </c>
      <c r="M32" s="45">
        <v>28</v>
      </c>
      <c r="N32" s="45">
        <v>26.3</v>
      </c>
      <c r="O32" s="45">
        <v>24.9</v>
      </c>
      <c r="P32" s="45">
        <v>23.6</v>
      </c>
      <c r="Q32" s="45">
        <v>22.5</v>
      </c>
      <c r="R32" s="45">
        <v>21.5</v>
      </c>
      <c r="S32" s="45">
        <v>20.7</v>
      </c>
      <c r="T32" s="45">
        <v>19.899999999999999</v>
      </c>
      <c r="U32" s="45">
        <v>19.2</v>
      </c>
    </row>
    <row r="33" spans="1:21" x14ac:dyDescent="0.25">
      <c r="A33" s="43">
        <v>22</v>
      </c>
      <c r="B33" s="45">
        <v>280.7</v>
      </c>
      <c r="C33" s="45">
        <v>143</v>
      </c>
      <c r="D33" s="45">
        <v>97.1</v>
      </c>
      <c r="E33" s="45">
        <v>74.099999999999994</v>
      </c>
      <c r="F33" s="45">
        <v>60.4</v>
      </c>
      <c r="G33" s="45">
        <v>51.2</v>
      </c>
      <c r="H33" s="45">
        <v>44.7</v>
      </c>
      <c r="I33" s="45">
        <v>39.799999999999997</v>
      </c>
      <c r="J33" s="45">
        <v>36</v>
      </c>
      <c r="K33" s="45">
        <v>33</v>
      </c>
      <c r="L33" s="45">
        <v>30.5</v>
      </c>
      <c r="M33" s="45">
        <v>28.4</v>
      </c>
      <c r="N33" s="45">
        <v>26.7</v>
      </c>
      <c r="O33" s="45">
        <v>25.2</v>
      </c>
      <c r="P33" s="45">
        <v>24</v>
      </c>
      <c r="Q33" s="45">
        <v>22.8</v>
      </c>
      <c r="R33" s="45">
        <v>21.9</v>
      </c>
      <c r="S33" s="45">
        <v>21</v>
      </c>
      <c r="T33" s="45">
        <v>20.2</v>
      </c>
      <c r="U33" s="45">
        <v>19.5</v>
      </c>
    </row>
    <row r="34" spans="1:21" x14ac:dyDescent="0.25">
      <c r="A34" s="43">
        <v>23</v>
      </c>
      <c r="B34" s="45">
        <v>284.89999999999998</v>
      </c>
      <c r="C34" s="45">
        <v>145.1</v>
      </c>
      <c r="D34" s="45">
        <v>98.5</v>
      </c>
      <c r="E34" s="45">
        <v>75.2</v>
      </c>
      <c r="F34" s="45">
        <v>61.3</v>
      </c>
      <c r="G34" s="45">
        <v>52</v>
      </c>
      <c r="H34" s="45">
        <v>45.4</v>
      </c>
      <c r="I34" s="45">
        <v>40.4</v>
      </c>
      <c r="J34" s="45">
        <v>36.5</v>
      </c>
      <c r="K34" s="45">
        <v>33.5</v>
      </c>
      <c r="L34" s="45">
        <v>31</v>
      </c>
      <c r="M34" s="45">
        <v>28.9</v>
      </c>
      <c r="N34" s="45">
        <v>27.1</v>
      </c>
      <c r="O34" s="45">
        <v>25.6</v>
      </c>
      <c r="P34" s="45">
        <v>24.3</v>
      </c>
      <c r="Q34" s="45">
        <v>23.2</v>
      </c>
      <c r="R34" s="45">
        <v>22.2</v>
      </c>
      <c r="S34" s="45">
        <v>21.3</v>
      </c>
      <c r="T34" s="45">
        <v>20.5</v>
      </c>
      <c r="U34" s="45">
        <v>19.8</v>
      </c>
    </row>
    <row r="35" spans="1:21" x14ac:dyDescent="0.25">
      <c r="A35" s="43">
        <v>24</v>
      </c>
      <c r="B35" s="45">
        <v>289.10000000000002</v>
      </c>
      <c r="C35" s="45">
        <v>147.19999999999999</v>
      </c>
      <c r="D35" s="45">
        <v>100</v>
      </c>
      <c r="E35" s="45">
        <v>76.3</v>
      </c>
      <c r="F35" s="45">
        <v>62.2</v>
      </c>
      <c r="G35" s="45">
        <v>52.8</v>
      </c>
      <c r="H35" s="45">
        <v>46</v>
      </c>
      <c r="I35" s="45">
        <v>41</v>
      </c>
      <c r="J35" s="45">
        <v>37.1</v>
      </c>
      <c r="K35" s="45">
        <v>34</v>
      </c>
      <c r="L35" s="45">
        <v>31.4</v>
      </c>
      <c r="M35" s="45">
        <v>29.3</v>
      </c>
      <c r="N35" s="45">
        <v>27.5</v>
      </c>
      <c r="O35" s="45">
        <v>26</v>
      </c>
      <c r="P35" s="45">
        <v>24.7</v>
      </c>
      <c r="Q35" s="45">
        <v>23.5</v>
      </c>
      <c r="R35" s="45">
        <v>22.5</v>
      </c>
      <c r="S35" s="45">
        <v>21.6</v>
      </c>
      <c r="T35" s="45">
        <v>20.8</v>
      </c>
      <c r="U35" s="45">
        <v>20.100000000000001</v>
      </c>
    </row>
    <row r="36" spans="1:21" x14ac:dyDescent="0.25">
      <c r="A36" s="43">
        <v>25</v>
      </c>
      <c r="B36" s="45">
        <v>293.39999999999998</v>
      </c>
      <c r="C36" s="45">
        <v>149.4</v>
      </c>
      <c r="D36" s="45">
        <v>101.5</v>
      </c>
      <c r="E36" s="45">
        <v>77.5</v>
      </c>
      <c r="F36" s="45">
        <v>63.1</v>
      </c>
      <c r="G36" s="45">
        <v>53.5</v>
      </c>
      <c r="H36" s="45">
        <v>46.7</v>
      </c>
      <c r="I36" s="45">
        <v>41.6</v>
      </c>
      <c r="J36" s="45">
        <v>37.6</v>
      </c>
      <c r="K36" s="45">
        <v>34.5</v>
      </c>
      <c r="L36" s="45">
        <v>31.9</v>
      </c>
      <c r="M36" s="45">
        <v>29.7</v>
      </c>
      <c r="N36" s="45">
        <v>27.9</v>
      </c>
      <c r="O36" s="45">
        <v>26.4</v>
      </c>
      <c r="P36" s="45">
        <v>25</v>
      </c>
      <c r="Q36" s="45">
        <v>23.9</v>
      </c>
      <c r="R36" s="45">
        <v>22.9</v>
      </c>
      <c r="S36" s="45">
        <v>22</v>
      </c>
      <c r="T36" s="45">
        <v>21.1</v>
      </c>
      <c r="U36" s="45">
        <v>20.399999999999999</v>
      </c>
    </row>
    <row r="37" spans="1:21" x14ac:dyDescent="0.25">
      <c r="A37" s="43">
        <v>26</v>
      </c>
      <c r="B37" s="45">
        <v>297.8</v>
      </c>
      <c r="C37" s="45">
        <v>151.69999999999999</v>
      </c>
      <c r="D37" s="45">
        <v>103</v>
      </c>
      <c r="E37" s="45">
        <v>78.599999999999994</v>
      </c>
      <c r="F37" s="45">
        <v>64.099999999999994</v>
      </c>
      <c r="G37" s="45">
        <v>54.3</v>
      </c>
      <c r="H37" s="45">
        <v>47.4</v>
      </c>
      <c r="I37" s="45">
        <v>42.2</v>
      </c>
      <c r="J37" s="45">
        <v>38.200000000000003</v>
      </c>
      <c r="K37" s="45">
        <v>35</v>
      </c>
      <c r="L37" s="45">
        <v>32.4</v>
      </c>
      <c r="M37" s="45">
        <v>30.2</v>
      </c>
      <c r="N37" s="45">
        <v>28.4</v>
      </c>
      <c r="O37" s="45">
        <v>26.8</v>
      </c>
      <c r="P37" s="45">
        <v>25.4</v>
      </c>
      <c r="Q37" s="45">
        <v>24.2</v>
      </c>
      <c r="R37" s="45">
        <v>23.2</v>
      </c>
      <c r="S37" s="45">
        <v>22.3</v>
      </c>
      <c r="T37" s="45">
        <v>21.5</v>
      </c>
      <c r="U37" s="45">
        <v>20.7</v>
      </c>
    </row>
    <row r="38" spans="1:21" x14ac:dyDescent="0.25">
      <c r="A38" s="43">
        <v>27</v>
      </c>
      <c r="B38" s="45">
        <v>302.2</v>
      </c>
      <c r="C38" s="45">
        <v>153.9</v>
      </c>
      <c r="D38" s="45">
        <v>104.5</v>
      </c>
      <c r="E38" s="45">
        <v>79.8</v>
      </c>
      <c r="F38" s="45">
        <v>65</v>
      </c>
      <c r="G38" s="45">
        <v>55.2</v>
      </c>
      <c r="H38" s="45">
        <v>48.1</v>
      </c>
      <c r="I38" s="45">
        <v>42.9</v>
      </c>
      <c r="J38" s="45">
        <v>38.799999999999997</v>
      </c>
      <c r="K38" s="45">
        <v>35.5</v>
      </c>
      <c r="L38" s="45">
        <v>32.9</v>
      </c>
      <c r="M38" s="45">
        <v>30.6</v>
      </c>
      <c r="N38" s="45">
        <v>28.8</v>
      </c>
      <c r="O38" s="45">
        <v>27.2</v>
      </c>
      <c r="P38" s="45">
        <v>25.8</v>
      </c>
      <c r="Q38" s="45">
        <v>24.6</v>
      </c>
      <c r="R38" s="45">
        <v>23.6</v>
      </c>
      <c r="S38" s="45">
        <v>22.6</v>
      </c>
      <c r="T38" s="45">
        <v>21.8</v>
      </c>
      <c r="U38" s="45">
        <v>21.1</v>
      </c>
    </row>
    <row r="39" spans="1:21" x14ac:dyDescent="0.25">
      <c r="A39" s="43">
        <v>28</v>
      </c>
      <c r="B39" s="45">
        <v>306.7</v>
      </c>
      <c r="C39" s="45">
        <v>156.19999999999999</v>
      </c>
      <c r="D39" s="45">
        <v>106</v>
      </c>
      <c r="E39" s="45">
        <v>81</v>
      </c>
      <c r="F39" s="45">
        <v>66</v>
      </c>
      <c r="G39" s="45">
        <v>56</v>
      </c>
      <c r="H39" s="45">
        <v>48.8</v>
      </c>
      <c r="I39" s="45">
        <v>43.5</v>
      </c>
      <c r="J39" s="45">
        <v>39.4</v>
      </c>
      <c r="K39" s="45">
        <v>36.1</v>
      </c>
      <c r="L39" s="45">
        <v>33.4</v>
      </c>
      <c r="M39" s="45">
        <v>31.1</v>
      </c>
      <c r="N39" s="45">
        <v>29.2</v>
      </c>
      <c r="O39" s="45">
        <v>27.6</v>
      </c>
      <c r="P39" s="45">
        <v>26.2</v>
      </c>
      <c r="Q39" s="45">
        <v>25</v>
      </c>
      <c r="R39" s="45">
        <v>23.9</v>
      </c>
      <c r="S39" s="45">
        <v>23</v>
      </c>
      <c r="T39" s="45">
        <v>22.1</v>
      </c>
      <c r="U39" s="45">
        <v>21.4</v>
      </c>
    </row>
    <row r="40" spans="1:21" x14ac:dyDescent="0.25">
      <c r="A40" s="43">
        <v>29</v>
      </c>
      <c r="B40" s="45">
        <v>311.2</v>
      </c>
      <c r="C40" s="45">
        <v>158.5</v>
      </c>
      <c r="D40" s="45">
        <v>107.6</v>
      </c>
      <c r="E40" s="45">
        <v>82.2</v>
      </c>
      <c r="F40" s="45">
        <v>67</v>
      </c>
      <c r="G40" s="45">
        <v>56.8</v>
      </c>
      <c r="H40" s="45">
        <v>49.6</v>
      </c>
      <c r="I40" s="45">
        <v>44.2</v>
      </c>
      <c r="J40" s="45">
        <v>39.9</v>
      </c>
      <c r="K40" s="45">
        <v>36.6</v>
      </c>
      <c r="L40" s="45">
        <v>33.9</v>
      </c>
      <c r="M40" s="45">
        <v>31.6</v>
      </c>
      <c r="N40" s="45">
        <v>29.7</v>
      </c>
      <c r="O40" s="45">
        <v>28</v>
      </c>
      <c r="P40" s="45">
        <v>26.6</v>
      </c>
      <c r="Q40" s="45">
        <v>25.4</v>
      </c>
      <c r="R40" s="45">
        <v>24.3</v>
      </c>
      <c r="S40" s="45">
        <v>23.3</v>
      </c>
      <c r="T40" s="45">
        <v>22.5</v>
      </c>
      <c r="U40" s="45">
        <v>21.7</v>
      </c>
    </row>
    <row r="41" spans="1:21" x14ac:dyDescent="0.25">
      <c r="A41" s="43">
        <v>30</v>
      </c>
      <c r="B41" s="45">
        <v>315.8</v>
      </c>
      <c r="C41" s="45">
        <v>160.9</v>
      </c>
      <c r="D41" s="45">
        <v>109.2</v>
      </c>
      <c r="E41" s="45">
        <v>83.4</v>
      </c>
      <c r="F41" s="45">
        <v>68</v>
      </c>
      <c r="G41" s="45">
        <v>57.7</v>
      </c>
      <c r="H41" s="45">
        <v>50.3</v>
      </c>
      <c r="I41" s="45">
        <v>44.8</v>
      </c>
      <c r="J41" s="45">
        <v>40.5</v>
      </c>
      <c r="K41" s="45">
        <v>37.1</v>
      </c>
      <c r="L41" s="45">
        <v>34.4</v>
      </c>
      <c r="M41" s="45">
        <v>32.1</v>
      </c>
      <c r="N41" s="45">
        <v>30.1</v>
      </c>
      <c r="O41" s="45">
        <v>28.4</v>
      </c>
      <c r="P41" s="45">
        <v>27</v>
      </c>
      <c r="Q41" s="45">
        <v>25.8</v>
      </c>
      <c r="R41" s="45">
        <v>24.6</v>
      </c>
      <c r="S41" s="45">
        <v>23.7</v>
      </c>
      <c r="T41" s="45">
        <v>22.8</v>
      </c>
      <c r="U41" s="45">
        <v>22</v>
      </c>
    </row>
    <row r="42" spans="1:21" x14ac:dyDescent="0.25">
      <c r="A42" s="43">
        <v>31</v>
      </c>
      <c r="B42" s="45">
        <v>320.5</v>
      </c>
      <c r="C42" s="45">
        <v>163.19999999999999</v>
      </c>
      <c r="D42" s="45">
        <v>110.8</v>
      </c>
      <c r="E42" s="45">
        <v>84.7</v>
      </c>
      <c r="F42" s="45">
        <v>69</v>
      </c>
      <c r="G42" s="45">
        <v>58.5</v>
      </c>
      <c r="H42" s="45">
        <v>51.1</v>
      </c>
      <c r="I42" s="45">
        <v>45.5</v>
      </c>
      <c r="J42" s="45">
        <v>41.2</v>
      </c>
      <c r="K42" s="45">
        <v>37.700000000000003</v>
      </c>
      <c r="L42" s="45">
        <v>34.9</v>
      </c>
      <c r="M42" s="45">
        <v>32.5</v>
      </c>
      <c r="N42" s="45">
        <v>30.6</v>
      </c>
      <c r="O42" s="45">
        <v>28.9</v>
      </c>
      <c r="P42" s="45">
        <v>27.4</v>
      </c>
      <c r="Q42" s="45">
        <v>26.1</v>
      </c>
      <c r="R42" s="45">
        <v>25</v>
      </c>
      <c r="S42" s="45">
        <v>24</v>
      </c>
      <c r="T42" s="45">
        <v>23.2</v>
      </c>
      <c r="U42" s="45">
        <v>22.4</v>
      </c>
    </row>
    <row r="43" spans="1:21" x14ac:dyDescent="0.25">
      <c r="A43" s="43">
        <v>32</v>
      </c>
      <c r="B43" s="45">
        <v>325.3</v>
      </c>
      <c r="C43" s="45">
        <v>165.7</v>
      </c>
      <c r="D43" s="45">
        <v>112.5</v>
      </c>
      <c r="E43" s="45">
        <v>85.9</v>
      </c>
      <c r="F43" s="45">
        <v>70</v>
      </c>
      <c r="G43" s="45">
        <v>59.4</v>
      </c>
      <c r="H43" s="45">
        <v>51.8</v>
      </c>
      <c r="I43" s="45">
        <v>46.2</v>
      </c>
      <c r="J43" s="45">
        <v>41.8</v>
      </c>
      <c r="K43" s="45">
        <v>38.299999999999997</v>
      </c>
      <c r="L43" s="45">
        <v>35.4</v>
      </c>
      <c r="M43" s="45">
        <v>33</v>
      </c>
      <c r="N43" s="45">
        <v>31</v>
      </c>
      <c r="O43" s="45">
        <v>29.3</v>
      </c>
      <c r="P43" s="45">
        <v>27.8</v>
      </c>
      <c r="Q43" s="45">
        <v>26.5</v>
      </c>
      <c r="R43" s="45">
        <v>25.4</v>
      </c>
      <c r="S43" s="45">
        <v>24.4</v>
      </c>
      <c r="T43" s="45">
        <v>23.5</v>
      </c>
      <c r="U43" s="45">
        <v>22.7</v>
      </c>
    </row>
    <row r="44" spans="1:21" x14ac:dyDescent="0.25">
      <c r="A44" s="43">
        <v>33</v>
      </c>
      <c r="B44" s="45">
        <v>330.1</v>
      </c>
      <c r="C44" s="45">
        <v>168.1</v>
      </c>
      <c r="D44" s="45">
        <v>114.2</v>
      </c>
      <c r="E44" s="45">
        <v>87.2</v>
      </c>
      <c r="F44" s="45">
        <v>71</v>
      </c>
      <c r="G44" s="45">
        <v>60.3</v>
      </c>
      <c r="H44" s="45">
        <v>52.6</v>
      </c>
      <c r="I44" s="45">
        <v>46.9</v>
      </c>
      <c r="J44" s="45">
        <v>42.4</v>
      </c>
      <c r="K44" s="45">
        <v>38.799999999999997</v>
      </c>
      <c r="L44" s="45">
        <v>35.9</v>
      </c>
      <c r="M44" s="45">
        <v>33.5</v>
      </c>
      <c r="N44" s="45">
        <v>31.5</v>
      </c>
      <c r="O44" s="45">
        <v>29.8</v>
      </c>
      <c r="P44" s="45">
        <v>28.3</v>
      </c>
      <c r="Q44" s="45">
        <v>26.9</v>
      </c>
      <c r="R44" s="45">
        <v>25.8</v>
      </c>
      <c r="S44" s="45">
        <v>24.8</v>
      </c>
      <c r="T44" s="45">
        <v>23.9</v>
      </c>
      <c r="U44" s="45">
        <v>23.1</v>
      </c>
    </row>
    <row r="45" spans="1:21" x14ac:dyDescent="0.25">
      <c r="A45" s="43">
        <v>34</v>
      </c>
      <c r="B45" s="45">
        <v>334.9</v>
      </c>
      <c r="C45" s="45">
        <v>170.6</v>
      </c>
      <c r="D45" s="45">
        <v>115.8</v>
      </c>
      <c r="E45" s="45">
        <v>88.5</v>
      </c>
      <c r="F45" s="45">
        <v>72.099999999999994</v>
      </c>
      <c r="G45" s="45">
        <v>61.2</v>
      </c>
      <c r="H45" s="45">
        <v>53.4</v>
      </c>
      <c r="I45" s="45">
        <v>47.6</v>
      </c>
      <c r="J45" s="45">
        <v>43</v>
      </c>
      <c r="K45" s="45">
        <v>39.4</v>
      </c>
      <c r="L45" s="45">
        <v>36.5</v>
      </c>
      <c r="M45" s="45">
        <v>34</v>
      </c>
      <c r="N45" s="45">
        <v>32</v>
      </c>
      <c r="O45" s="45">
        <v>30.2</v>
      </c>
      <c r="P45" s="45">
        <v>28.7</v>
      </c>
      <c r="Q45" s="45">
        <v>27.4</v>
      </c>
      <c r="R45" s="45">
        <v>26.2</v>
      </c>
      <c r="S45" s="45">
        <v>25.2</v>
      </c>
      <c r="T45" s="45">
        <v>24.2</v>
      </c>
      <c r="U45" s="45">
        <v>23.4</v>
      </c>
    </row>
    <row r="46" spans="1:21" x14ac:dyDescent="0.25">
      <c r="A46" s="43">
        <v>35</v>
      </c>
      <c r="B46" s="45">
        <v>339.9</v>
      </c>
      <c r="C46" s="45">
        <v>173.1</v>
      </c>
      <c r="D46" s="45">
        <v>117.6</v>
      </c>
      <c r="E46" s="45">
        <v>89.8</v>
      </c>
      <c r="F46" s="45">
        <v>73.2</v>
      </c>
      <c r="G46" s="45">
        <v>62.1</v>
      </c>
      <c r="H46" s="45">
        <v>54.2</v>
      </c>
      <c r="I46" s="45">
        <v>48.3</v>
      </c>
      <c r="J46" s="45">
        <v>43.7</v>
      </c>
      <c r="K46" s="45">
        <v>40</v>
      </c>
      <c r="L46" s="45">
        <v>37</v>
      </c>
      <c r="M46" s="45">
        <v>34.5</v>
      </c>
      <c r="N46" s="45">
        <v>32.5</v>
      </c>
      <c r="O46" s="45">
        <v>30.7</v>
      </c>
      <c r="P46" s="45">
        <v>29.1</v>
      </c>
      <c r="Q46" s="45">
        <v>27.8</v>
      </c>
      <c r="R46" s="45">
        <v>26.6</v>
      </c>
      <c r="S46" s="45">
        <v>25.6</v>
      </c>
      <c r="T46" s="45">
        <v>24.6</v>
      </c>
      <c r="U46" s="45">
        <v>23.8</v>
      </c>
    </row>
    <row r="47" spans="1:21" x14ac:dyDescent="0.25">
      <c r="A47" s="43">
        <v>36</v>
      </c>
      <c r="B47" s="45">
        <v>344.9</v>
      </c>
      <c r="C47" s="45">
        <v>175.7</v>
      </c>
      <c r="D47" s="45">
        <v>119.3</v>
      </c>
      <c r="E47" s="45">
        <v>91.1</v>
      </c>
      <c r="F47" s="45">
        <v>74.2</v>
      </c>
      <c r="G47" s="45">
        <v>63</v>
      </c>
      <c r="H47" s="45">
        <v>55</v>
      </c>
      <c r="I47" s="45">
        <v>49</v>
      </c>
      <c r="J47" s="45">
        <v>44.3</v>
      </c>
      <c r="K47" s="45">
        <v>40.6</v>
      </c>
      <c r="L47" s="45">
        <v>37.6</v>
      </c>
      <c r="M47" s="45">
        <v>35.1</v>
      </c>
      <c r="N47" s="45">
        <v>32.9</v>
      </c>
      <c r="O47" s="45">
        <v>31.1</v>
      </c>
      <c r="P47" s="45">
        <v>29.6</v>
      </c>
      <c r="Q47" s="45">
        <v>28.2</v>
      </c>
      <c r="R47" s="45">
        <v>27</v>
      </c>
      <c r="S47" s="45">
        <v>26</v>
      </c>
      <c r="T47" s="45">
        <v>25</v>
      </c>
      <c r="U47" s="45">
        <v>24.2</v>
      </c>
    </row>
    <row r="48" spans="1:21" x14ac:dyDescent="0.25">
      <c r="A48" s="43">
        <v>37</v>
      </c>
      <c r="B48" s="45">
        <v>349.9</v>
      </c>
      <c r="C48" s="45">
        <v>178.3</v>
      </c>
      <c r="D48" s="45">
        <v>121.1</v>
      </c>
      <c r="E48" s="45">
        <v>92.5</v>
      </c>
      <c r="F48" s="45">
        <v>75.3</v>
      </c>
      <c r="G48" s="45">
        <v>63.9</v>
      </c>
      <c r="H48" s="45">
        <v>55.8</v>
      </c>
      <c r="I48" s="45">
        <v>49.7</v>
      </c>
      <c r="J48" s="45">
        <v>45</v>
      </c>
      <c r="K48" s="45">
        <v>41.2</v>
      </c>
      <c r="L48" s="45">
        <v>38.200000000000003</v>
      </c>
      <c r="M48" s="45">
        <v>35.6</v>
      </c>
      <c r="N48" s="45">
        <v>33.4</v>
      </c>
      <c r="O48" s="45">
        <v>31.6</v>
      </c>
      <c r="P48" s="45">
        <v>30</v>
      </c>
      <c r="Q48" s="45">
        <v>28.6</v>
      </c>
      <c r="R48" s="45">
        <v>27.4</v>
      </c>
      <c r="S48" s="45">
        <v>26.4</v>
      </c>
      <c r="T48" s="45">
        <v>25.4</v>
      </c>
      <c r="U48" s="45">
        <v>24.6</v>
      </c>
    </row>
    <row r="49" spans="1:21" x14ac:dyDescent="0.25">
      <c r="A49" s="43">
        <v>38</v>
      </c>
      <c r="B49" s="45">
        <v>355.1</v>
      </c>
      <c r="C49" s="45">
        <v>180.9</v>
      </c>
      <c r="D49" s="45">
        <v>122.8</v>
      </c>
      <c r="E49" s="45">
        <v>93.8</v>
      </c>
      <c r="F49" s="45">
        <v>76.5</v>
      </c>
      <c r="G49" s="45">
        <v>64.900000000000006</v>
      </c>
      <c r="H49" s="45">
        <v>56.6</v>
      </c>
      <c r="I49" s="45">
        <v>50.5</v>
      </c>
      <c r="J49" s="45">
        <v>45.7</v>
      </c>
      <c r="K49" s="45">
        <v>41.9</v>
      </c>
      <c r="L49" s="45">
        <v>38.700000000000003</v>
      </c>
      <c r="M49" s="45">
        <v>36.1</v>
      </c>
      <c r="N49" s="45">
        <v>34</v>
      </c>
      <c r="O49" s="45">
        <v>32.1</v>
      </c>
      <c r="P49" s="45">
        <v>30.5</v>
      </c>
      <c r="Q49" s="45">
        <v>29.1</v>
      </c>
      <c r="R49" s="45">
        <v>27.9</v>
      </c>
      <c r="S49" s="45">
        <v>26.8</v>
      </c>
      <c r="T49" s="45">
        <v>25.8</v>
      </c>
      <c r="U49" s="45">
        <v>25</v>
      </c>
    </row>
    <row r="50" spans="1:21" x14ac:dyDescent="0.25">
      <c r="A50" s="43">
        <v>39</v>
      </c>
      <c r="B50" s="45">
        <v>360.3</v>
      </c>
      <c r="C50" s="45">
        <v>183.5</v>
      </c>
      <c r="D50" s="45">
        <v>124.7</v>
      </c>
      <c r="E50" s="45">
        <v>95.2</v>
      </c>
      <c r="F50" s="45">
        <v>77.599999999999994</v>
      </c>
      <c r="G50" s="45">
        <v>65.900000000000006</v>
      </c>
      <c r="H50" s="45">
        <v>57.5</v>
      </c>
      <c r="I50" s="45">
        <v>51.2</v>
      </c>
      <c r="J50" s="45">
        <v>46.4</v>
      </c>
      <c r="K50" s="45">
        <v>42.5</v>
      </c>
      <c r="L50" s="45">
        <v>39.299999999999997</v>
      </c>
      <c r="M50" s="45">
        <v>36.700000000000003</v>
      </c>
      <c r="N50" s="45">
        <v>34.5</v>
      </c>
      <c r="O50" s="45">
        <v>32.6</v>
      </c>
      <c r="P50" s="45">
        <v>31</v>
      </c>
      <c r="Q50" s="45">
        <v>29.5</v>
      </c>
      <c r="R50" s="45">
        <v>28.3</v>
      </c>
      <c r="S50" s="45">
        <v>27.2</v>
      </c>
      <c r="T50" s="45">
        <v>26.2</v>
      </c>
      <c r="U50" s="45">
        <v>25.4</v>
      </c>
    </row>
    <row r="51" spans="1:21" x14ac:dyDescent="0.25">
      <c r="A51" s="43">
        <v>40</v>
      </c>
      <c r="B51" s="45">
        <v>365.6</v>
      </c>
      <c r="C51" s="45">
        <v>186.3</v>
      </c>
      <c r="D51" s="45">
        <v>126.5</v>
      </c>
      <c r="E51" s="45">
        <v>96.7</v>
      </c>
      <c r="F51" s="45">
        <v>78.8</v>
      </c>
      <c r="G51" s="45">
        <v>66.900000000000006</v>
      </c>
      <c r="H51" s="45">
        <v>58.4</v>
      </c>
      <c r="I51" s="45">
        <v>52</v>
      </c>
      <c r="J51" s="45">
        <v>47.1</v>
      </c>
      <c r="K51" s="45">
        <v>43.1</v>
      </c>
      <c r="L51" s="45">
        <v>39.9</v>
      </c>
      <c r="M51" s="45">
        <v>37.299999999999997</v>
      </c>
      <c r="N51" s="45">
        <v>35</v>
      </c>
      <c r="O51" s="45">
        <v>33.1</v>
      </c>
      <c r="P51" s="45">
        <v>31.5</v>
      </c>
      <c r="Q51" s="45">
        <v>30</v>
      </c>
      <c r="R51" s="45">
        <v>28.8</v>
      </c>
      <c r="S51" s="45">
        <v>27.6</v>
      </c>
      <c r="T51" s="45">
        <v>26.7</v>
      </c>
      <c r="U51" s="45"/>
    </row>
    <row r="52" spans="1:21" x14ac:dyDescent="0.25">
      <c r="A52" s="43">
        <v>41</v>
      </c>
      <c r="B52" s="45">
        <v>371</v>
      </c>
      <c r="C52" s="45">
        <v>189</v>
      </c>
      <c r="D52" s="45">
        <v>128.4</v>
      </c>
      <c r="E52" s="45">
        <v>98.1</v>
      </c>
      <c r="F52" s="45">
        <v>79.900000000000006</v>
      </c>
      <c r="G52" s="45">
        <v>67.900000000000006</v>
      </c>
      <c r="H52" s="45">
        <v>59.2</v>
      </c>
      <c r="I52" s="45">
        <v>52.8</v>
      </c>
      <c r="J52" s="45">
        <v>47.8</v>
      </c>
      <c r="K52" s="45">
        <v>43.8</v>
      </c>
      <c r="L52" s="45">
        <v>40.5</v>
      </c>
      <c r="M52" s="45">
        <v>37.799999999999997</v>
      </c>
      <c r="N52" s="45">
        <v>35.6</v>
      </c>
      <c r="O52" s="45">
        <v>33.6</v>
      </c>
      <c r="P52" s="45">
        <v>32</v>
      </c>
      <c r="Q52" s="45">
        <v>30.5</v>
      </c>
      <c r="R52" s="45">
        <v>29.2</v>
      </c>
      <c r="S52" s="45">
        <v>28.1</v>
      </c>
      <c r="T52" s="45"/>
      <c r="U52" s="45"/>
    </row>
    <row r="53" spans="1:21" x14ac:dyDescent="0.25">
      <c r="A53" s="43">
        <v>42</v>
      </c>
      <c r="B53" s="45">
        <v>376.5</v>
      </c>
      <c r="C53" s="45">
        <v>191.8</v>
      </c>
      <c r="D53" s="45">
        <v>130.30000000000001</v>
      </c>
      <c r="E53" s="45">
        <v>99.6</v>
      </c>
      <c r="F53" s="45">
        <v>81.099999999999994</v>
      </c>
      <c r="G53" s="45">
        <v>68.900000000000006</v>
      </c>
      <c r="H53" s="45">
        <v>60.1</v>
      </c>
      <c r="I53" s="45">
        <v>53.6</v>
      </c>
      <c r="J53" s="45">
        <v>48.5</v>
      </c>
      <c r="K53" s="45">
        <v>44.5</v>
      </c>
      <c r="L53" s="45">
        <v>41.2</v>
      </c>
      <c r="M53" s="45">
        <v>38.4</v>
      </c>
      <c r="N53" s="45">
        <v>36.1</v>
      </c>
      <c r="O53" s="45">
        <v>34.200000000000003</v>
      </c>
      <c r="P53" s="45">
        <v>32.5</v>
      </c>
      <c r="Q53" s="45">
        <v>31</v>
      </c>
      <c r="R53" s="45">
        <v>29.7</v>
      </c>
      <c r="S53" s="45"/>
      <c r="T53" s="45"/>
      <c r="U53" s="45"/>
    </row>
    <row r="54" spans="1:21" x14ac:dyDescent="0.25">
      <c r="A54" s="43">
        <v>43</v>
      </c>
      <c r="B54" s="45">
        <v>382</v>
      </c>
      <c r="C54" s="45">
        <v>194.7</v>
      </c>
      <c r="D54" s="45">
        <v>132.19999999999999</v>
      </c>
      <c r="E54" s="45">
        <v>101</v>
      </c>
      <c r="F54" s="45">
        <v>82.4</v>
      </c>
      <c r="G54" s="45">
        <v>69.900000000000006</v>
      </c>
      <c r="H54" s="45">
        <v>61</v>
      </c>
      <c r="I54" s="45">
        <v>54.4</v>
      </c>
      <c r="J54" s="45">
        <v>49.3</v>
      </c>
      <c r="K54" s="45">
        <v>45.2</v>
      </c>
      <c r="L54" s="45">
        <v>41.8</v>
      </c>
      <c r="M54" s="45">
        <v>39</v>
      </c>
      <c r="N54" s="45">
        <v>36.700000000000003</v>
      </c>
      <c r="O54" s="45">
        <v>34.700000000000003</v>
      </c>
      <c r="P54" s="45">
        <v>33</v>
      </c>
      <c r="Q54" s="45">
        <v>31.5</v>
      </c>
      <c r="R54" s="45"/>
      <c r="S54" s="45"/>
      <c r="T54" s="45"/>
      <c r="U54" s="45"/>
    </row>
    <row r="55" spans="1:21" x14ac:dyDescent="0.25">
      <c r="A55" s="43">
        <v>44</v>
      </c>
      <c r="B55" s="45">
        <v>387.7</v>
      </c>
      <c r="C55" s="45">
        <v>197.5</v>
      </c>
      <c r="D55" s="45">
        <v>134.19999999999999</v>
      </c>
      <c r="E55" s="45">
        <v>102.6</v>
      </c>
      <c r="F55" s="45">
        <v>83.6</v>
      </c>
      <c r="G55" s="45">
        <v>71</v>
      </c>
      <c r="H55" s="45">
        <v>62</v>
      </c>
      <c r="I55" s="45">
        <v>55.2</v>
      </c>
      <c r="J55" s="45">
        <v>50</v>
      </c>
      <c r="K55" s="45">
        <v>45.9</v>
      </c>
      <c r="L55" s="45">
        <v>42.5</v>
      </c>
      <c r="M55" s="45">
        <v>39.700000000000003</v>
      </c>
      <c r="N55" s="45">
        <v>37.299999999999997</v>
      </c>
      <c r="O55" s="45">
        <v>35.299999999999997</v>
      </c>
      <c r="P55" s="45">
        <v>33.5</v>
      </c>
      <c r="Q55" s="45"/>
      <c r="R55" s="45"/>
      <c r="S55" s="45"/>
      <c r="T55" s="45"/>
      <c r="U55" s="45"/>
    </row>
    <row r="56" spans="1:21" x14ac:dyDescent="0.25">
      <c r="A56" s="43">
        <v>45</v>
      </c>
      <c r="B56" s="45">
        <v>393.4</v>
      </c>
      <c r="C56" s="45">
        <v>200.5</v>
      </c>
      <c r="D56" s="45">
        <v>136.19999999999999</v>
      </c>
      <c r="E56" s="45">
        <v>104.1</v>
      </c>
      <c r="F56" s="45">
        <v>84.9</v>
      </c>
      <c r="G56" s="45">
        <v>72</v>
      </c>
      <c r="H56" s="45">
        <v>62.9</v>
      </c>
      <c r="I56" s="45">
        <v>56.1</v>
      </c>
      <c r="J56" s="45">
        <v>50.8</v>
      </c>
      <c r="K56" s="45">
        <v>46.6</v>
      </c>
      <c r="L56" s="45">
        <v>43.1</v>
      </c>
      <c r="M56" s="45">
        <v>40.299999999999997</v>
      </c>
      <c r="N56" s="45">
        <v>37.9</v>
      </c>
      <c r="O56" s="45">
        <v>35.9</v>
      </c>
      <c r="P56" s="45"/>
      <c r="Q56" s="45"/>
      <c r="R56" s="45"/>
      <c r="S56" s="45"/>
      <c r="T56" s="45"/>
      <c r="U56" s="45"/>
    </row>
    <row r="57" spans="1:21" x14ac:dyDescent="0.25">
      <c r="A57" s="43">
        <v>46</v>
      </c>
      <c r="B57" s="45">
        <v>399.2</v>
      </c>
      <c r="C57" s="45">
        <v>203.4</v>
      </c>
      <c r="D57" s="45">
        <v>138.19999999999999</v>
      </c>
      <c r="E57" s="45">
        <v>105.7</v>
      </c>
      <c r="F57" s="45">
        <v>86.1</v>
      </c>
      <c r="G57" s="45">
        <v>73.099999999999994</v>
      </c>
      <c r="H57" s="45">
        <v>63.9</v>
      </c>
      <c r="I57" s="45">
        <v>57</v>
      </c>
      <c r="J57" s="45">
        <v>51.6</v>
      </c>
      <c r="K57" s="45">
        <v>47.3</v>
      </c>
      <c r="L57" s="45">
        <v>43.8</v>
      </c>
      <c r="M57" s="45">
        <v>41</v>
      </c>
      <c r="N57" s="45">
        <v>38.5</v>
      </c>
      <c r="O57" s="45"/>
      <c r="P57" s="45"/>
      <c r="Q57" s="45"/>
      <c r="R57" s="45"/>
      <c r="S57" s="45"/>
      <c r="T57" s="45"/>
      <c r="U57" s="45"/>
    </row>
    <row r="58" spans="1:21" x14ac:dyDescent="0.25">
      <c r="A58" s="43">
        <v>47</v>
      </c>
      <c r="B58" s="45">
        <v>405.1</v>
      </c>
      <c r="C58" s="45">
        <v>206.5</v>
      </c>
      <c r="D58" s="45">
        <v>140.30000000000001</v>
      </c>
      <c r="E58" s="45">
        <v>107.2</v>
      </c>
      <c r="F58" s="45">
        <v>87.4</v>
      </c>
      <c r="G58" s="45">
        <v>74.3</v>
      </c>
      <c r="H58" s="45">
        <v>64.900000000000006</v>
      </c>
      <c r="I58" s="45">
        <v>57.9</v>
      </c>
      <c r="J58" s="45">
        <v>52.4</v>
      </c>
      <c r="K58" s="45">
        <v>48.1</v>
      </c>
      <c r="L58" s="45">
        <v>44.6</v>
      </c>
      <c r="M58" s="45">
        <v>41.6</v>
      </c>
      <c r="N58" s="45"/>
      <c r="O58" s="45"/>
      <c r="P58" s="45"/>
      <c r="Q58" s="45"/>
      <c r="R58" s="45"/>
      <c r="S58" s="45"/>
      <c r="T58" s="45"/>
      <c r="U58" s="45"/>
    </row>
    <row r="59" spans="1:21" x14ac:dyDescent="0.25">
      <c r="A59" s="43">
        <v>48</v>
      </c>
      <c r="B59" s="45">
        <v>411.2</v>
      </c>
      <c r="C59" s="45">
        <v>209.6</v>
      </c>
      <c r="D59" s="45">
        <v>142.4</v>
      </c>
      <c r="E59" s="45">
        <v>108.9</v>
      </c>
      <c r="F59" s="45">
        <v>88.8</v>
      </c>
      <c r="G59" s="45">
        <v>75.400000000000006</v>
      </c>
      <c r="H59" s="45">
        <v>65.900000000000006</v>
      </c>
      <c r="I59" s="45">
        <v>58.8</v>
      </c>
      <c r="J59" s="45">
        <v>53.3</v>
      </c>
      <c r="K59" s="45">
        <v>48.9</v>
      </c>
      <c r="L59" s="45">
        <v>45.3</v>
      </c>
      <c r="M59" s="45"/>
      <c r="N59" s="45"/>
      <c r="O59" s="45"/>
      <c r="P59" s="45"/>
      <c r="Q59" s="45"/>
      <c r="R59" s="45"/>
      <c r="S59" s="45"/>
      <c r="T59" s="45"/>
      <c r="U59" s="45"/>
    </row>
    <row r="60" spans="1:21" x14ac:dyDescent="0.25">
      <c r="A60" s="43">
        <v>49</v>
      </c>
      <c r="B60" s="45">
        <v>417.3</v>
      </c>
      <c r="C60" s="45">
        <v>212.7</v>
      </c>
      <c r="D60" s="45">
        <v>144.6</v>
      </c>
      <c r="E60" s="45">
        <v>110.6</v>
      </c>
      <c r="F60" s="45">
        <v>90.2</v>
      </c>
      <c r="G60" s="45">
        <v>76.7</v>
      </c>
      <c r="H60" s="45">
        <v>67</v>
      </c>
      <c r="I60" s="45">
        <v>59.8</v>
      </c>
      <c r="J60" s="45">
        <v>54.2</v>
      </c>
      <c r="K60" s="45">
        <v>49.7</v>
      </c>
      <c r="L60" s="45"/>
      <c r="M60" s="45"/>
      <c r="N60" s="45"/>
      <c r="O60" s="45"/>
      <c r="P60" s="45"/>
      <c r="Q60" s="45"/>
      <c r="R60" s="45"/>
      <c r="S60" s="45"/>
      <c r="T60" s="45"/>
      <c r="U60" s="45"/>
    </row>
    <row r="61" spans="1:21" x14ac:dyDescent="0.25">
      <c r="A61" s="43">
        <v>50</v>
      </c>
      <c r="B61" s="45">
        <v>423.6</v>
      </c>
      <c r="C61" s="45">
        <v>216</v>
      </c>
      <c r="D61" s="45">
        <v>146.9</v>
      </c>
      <c r="E61" s="45">
        <v>112.3</v>
      </c>
      <c r="F61" s="45">
        <v>91.7</v>
      </c>
      <c r="G61" s="45">
        <v>77.900000000000006</v>
      </c>
      <c r="H61" s="45">
        <v>68.099999999999994</v>
      </c>
      <c r="I61" s="45">
        <v>60.8</v>
      </c>
      <c r="J61" s="45">
        <v>55.1</v>
      </c>
      <c r="K61" s="45"/>
      <c r="L61" s="45"/>
      <c r="M61" s="45"/>
      <c r="N61" s="45"/>
      <c r="O61" s="45"/>
      <c r="P61" s="45"/>
      <c r="Q61" s="45"/>
      <c r="R61" s="45"/>
      <c r="S61" s="45"/>
      <c r="T61" s="45"/>
      <c r="U61" s="45"/>
    </row>
    <row r="62" spans="1:21" x14ac:dyDescent="0.25">
      <c r="A62" s="43">
        <v>51</v>
      </c>
      <c r="B62" s="45">
        <v>430.1</v>
      </c>
      <c r="C62" s="45">
        <v>219.4</v>
      </c>
      <c r="D62" s="45">
        <v>149.19999999999999</v>
      </c>
      <c r="E62" s="45">
        <v>114.1</v>
      </c>
      <c r="F62" s="45">
        <v>93.2</v>
      </c>
      <c r="G62" s="45">
        <v>79.2</v>
      </c>
      <c r="H62" s="45">
        <v>69.3</v>
      </c>
      <c r="I62" s="45">
        <v>61.8</v>
      </c>
      <c r="J62" s="45"/>
      <c r="K62" s="45"/>
      <c r="L62" s="45"/>
      <c r="M62" s="45"/>
      <c r="N62" s="45"/>
      <c r="O62" s="45"/>
      <c r="P62" s="45"/>
      <c r="Q62" s="45"/>
      <c r="R62" s="45"/>
      <c r="S62" s="45"/>
      <c r="T62" s="45"/>
      <c r="U62" s="45"/>
    </row>
    <row r="63" spans="1:21" x14ac:dyDescent="0.25">
      <c r="A63" s="43">
        <v>52</v>
      </c>
      <c r="B63" s="45">
        <v>436.7</v>
      </c>
      <c r="C63" s="45">
        <v>222.8</v>
      </c>
      <c r="D63" s="45">
        <v>151.6</v>
      </c>
      <c r="E63" s="45">
        <v>116</v>
      </c>
      <c r="F63" s="45">
        <v>94.7</v>
      </c>
      <c r="G63" s="45">
        <v>80.5</v>
      </c>
      <c r="H63" s="45">
        <v>70.400000000000006</v>
      </c>
      <c r="I63" s="45"/>
      <c r="J63" s="45"/>
      <c r="K63" s="45"/>
      <c r="L63" s="45"/>
      <c r="M63" s="45"/>
      <c r="N63" s="45"/>
      <c r="O63" s="45"/>
      <c r="P63" s="45"/>
      <c r="Q63" s="45"/>
      <c r="R63" s="45"/>
      <c r="S63" s="45"/>
      <c r="T63" s="45"/>
      <c r="U63" s="45"/>
    </row>
    <row r="64" spans="1:21" x14ac:dyDescent="0.25">
      <c r="A64" s="43">
        <v>53</v>
      </c>
      <c r="B64" s="45">
        <v>443.5</v>
      </c>
      <c r="C64" s="45">
        <v>226.3</v>
      </c>
      <c r="D64" s="45">
        <v>154</v>
      </c>
      <c r="E64" s="45">
        <v>117.9</v>
      </c>
      <c r="F64" s="45">
        <v>96.2</v>
      </c>
      <c r="G64" s="45">
        <v>81.900000000000006</v>
      </c>
      <c r="H64" s="45"/>
      <c r="I64" s="45"/>
      <c r="J64" s="45"/>
      <c r="K64" s="45"/>
      <c r="L64" s="45"/>
      <c r="M64" s="45"/>
      <c r="N64" s="45"/>
      <c r="O64" s="45"/>
      <c r="P64" s="45"/>
      <c r="Q64" s="45"/>
      <c r="R64" s="45"/>
      <c r="S64" s="45"/>
      <c r="T64" s="45"/>
      <c r="U64" s="45"/>
    </row>
    <row r="65" spans="1:21" x14ac:dyDescent="0.25">
      <c r="A65" s="43">
        <v>54</v>
      </c>
      <c r="B65" s="45">
        <v>450.3</v>
      </c>
      <c r="C65" s="45">
        <v>229.9</v>
      </c>
      <c r="D65" s="45">
        <v>156.5</v>
      </c>
      <c r="E65" s="45">
        <v>119.8</v>
      </c>
      <c r="F65" s="45">
        <v>97.9</v>
      </c>
      <c r="G65" s="45"/>
      <c r="H65" s="45"/>
      <c r="I65" s="45"/>
      <c r="J65" s="45"/>
      <c r="K65" s="45"/>
      <c r="L65" s="45"/>
      <c r="M65" s="45"/>
      <c r="N65" s="45"/>
      <c r="O65" s="45"/>
      <c r="P65" s="45"/>
      <c r="Q65" s="45"/>
      <c r="R65" s="45"/>
      <c r="S65" s="45"/>
      <c r="T65" s="45"/>
      <c r="U65" s="45"/>
    </row>
    <row r="66" spans="1:21" x14ac:dyDescent="0.25">
      <c r="A66" s="43">
        <v>55</v>
      </c>
      <c r="B66" s="45">
        <v>457.4</v>
      </c>
      <c r="C66" s="45">
        <v>233.5</v>
      </c>
      <c r="D66" s="45">
        <v>159</v>
      </c>
      <c r="E66" s="45">
        <v>121.8</v>
      </c>
      <c r="F66" s="45"/>
      <c r="G66" s="45"/>
      <c r="H66" s="45"/>
      <c r="I66" s="45"/>
      <c r="J66" s="45"/>
      <c r="K66" s="45"/>
      <c r="L66" s="45"/>
      <c r="M66" s="45"/>
      <c r="N66" s="45"/>
      <c r="O66" s="45"/>
      <c r="P66" s="45"/>
      <c r="Q66" s="45"/>
      <c r="R66" s="45"/>
      <c r="S66" s="45"/>
      <c r="T66" s="45"/>
      <c r="U66" s="45"/>
    </row>
    <row r="67" spans="1:21" x14ac:dyDescent="0.25">
      <c r="A67" s="43">
        <v>56</v>
      </c>
      <c r="B67" s="45">
        <v>464.7</v>
      </c>
      <c r="C67" s="45">
        <v>237.3</v>
      </c>
      <c r="D67" s="45">
        <v>161.6</v>
      </c>
      <c r="E67" s="45"/>
      <c r="F67" s="45"/>
      <c r="G67" s="45"/>
      <c r="H67" s="45"/>
      <c r="I67" s="45"/>
      <c r="J67" s="45"/>
      <c r="K67" s="45"/>
      <c r="L67" s="45"/>
      <c r="M67" s="45"/>
      <c r="N67" s="45"/>
      <c r="O67" s="45"/>
      <c r="P67" s="45"/>
      <c r="Q67" s="45"/>
      <c r="R67" s="45"/>
      <c r="S67" s="45"/>
      <c r="T67" s="45"/>
      <c r="U67" s="45"/>
    </row>
    <row r="68" spans="1:21" x14ac:dyDescent="0.25">
      <c r="A68" s="43">
        <v>57</v>
      </c>
      <c r="B68" s="45">
        <v>472.3</v>
      </c>
      <c r="C68" s="45">
        <v>241.3</v>
      </c>
      <c r="D68" s="45"/>
      <c r="E68" s="45"/>
      <c r="F68" s="45"/>
      <c r="G68" s="45"/>
      <c r="H68" s="45"/>
      <c r="I68" s="45"/>
      <c r="J68" s="45"/>
      <c r="K68" s="45"/>
      <c r="L68" s="45"/>
      <c r="M68" s="45"/>
      <c r="N68" s="45"/>
      <c r="O68" s="45"/>
      <c r="P68" s="45"/>
      <c r="Q68" s="45"/>
      <c r="R68" s="45"/>
      <c r="S68" s="45"/>
      <c r="T68" s="45"/>
      <c r="U68" s="45"/>
    </row>
    <row r="69" spans="1:21" x14ac:dyDescent="0.25">
      <c r="A69" s="43">
        <v>58</v>
      </c>
      <c r="B69" s="45">
        <v>480.1</v>
      </c>
      <c r="C69" s="45"/>
      <c r="D69" s="45"/>
      <c r="E69" s="45"/>
      <c r="F69" s="45"/>
      <c r="G69" s="45"/>
      <c r="H69" s="45"/>
      <c r="I69" s="45"/>
      <c r="J69" s="45"/>
      <c r="K69" s="45"/>
      <c r="L69" s="45"/>
      <c r="M69" s="45"/>
      <c r="N69" s="45"/>
      <c r="O69" s="45"/>
      <c r="P69" s="45"/>
      <c r="Q69" s="45"/>
      <c r="R69" s="45"/>
      <c r="S69" s="45"/>
      <c r="T69" s="45"/>
      <c r="U69" s="45"/>
    </row>
  </sheetData>
  <sheetProtection algorithmName="SHA-512" hashValue="zfxap36XMItbw94DlsDcUXaNIvW8gZTGECk1ZIvyK4MWF6qZQhcxuCVyiNAXfuA7eFQkyXmkyRKTCKEfUZQ92A==" saltValue="uOQSNAmMS/29JXq8Gq6Hgg==" spinCount="100000" sheet="1" objects="1" scenarios="1"/>
  <conditionalFormatting sqref="A6:A21">
    <cfRule type="expression" dxfId="359" priority="1" stopIfTrue="1">
      <formula>MOD(ROW(),2)=0</formula>
    </cfRule>
    <cfRule type="expression" dxfId="358" priority="2" stopIfTrue="1">
      <formula>MOD(ROW(),2)&lt;&gt;0</formula>
    </cfRule>
  </conditionalFormatting>
  <conditionalFormatting sqref="B6:M21">
    <cfRule type="expression" dxfId="357" priority="3" stopIfTrue="1">
      <formula>MOD(ROW(),2)=0</formula>
    </cfRule>
    <cfRule type="expression" dxfId="356" priority="4" stopIfTrue="1">
      <formula>MOD(ROW(),2)&lt;&gt;0</formula>
    </cfRule>
  </conditionalFormatting>
  <conditionalFormatting sqref="A26:A69">
    <cfRule type="expression" dxfId="355" priority="5" stopIfTrue="1">
      <formula>MOD(ROW(),2)=0</formula>
    </cfRule>
    <cfRule type="expression" dxfId="354" priority="6" stopIfTrue="1">
      <formula>MOD(ROW(),2)&lt;&gt;0</formula>
    </cfRule>
  </conditionalFormatting>
  <conditionalFormatting sqref="B26:U69">
    <cfRule type="expression" dxfId="353" priority="7" stopIfTrue="1">
      <formula>MOD(ROW(),2)=0</formula>
    </cfRule>
    <cfRule type="expression" dxfId="352" priority="8" stopIfTrue="1">
      <formula>MOD(ROW(),2)&lt;&gt;0</formula>
    </cfRule>
  </conditionalFormatting>
  <pageMargins left="0.7" right="0.7" top="0.75" bottom="0.75" header="0.3" footer="0.3"/>
  <tableParts count="1">
    <tablePart r:id="rId1"/>
  </tableParts>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BE038D-1B20-4DC3-9479-61CC846D0E9A}">
  <sheetPr codeName="Sheet72"/>
  <dimension ref="A1:U74"/>
  <sheetViews>
    <sheetView showGridLines="0" workbookViewId="0">
      <selection activeCell="A6" sqref="A6"/>
    </sheetView>
  </sheetViews>
  <sheetFormatPr defaultRowHeight="12.5" x14ac:dyDescent="0.25"/>
  <cols>
    <col min="1" max="1" width="31.54296875" customWidth="1"/>
    <col min="2" max="21"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Added pension - x-706</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173</v>
      </c>
      <c r="C8" s="49"/>
      <c r="D8" s="49"/>
      <c r="E8" s="49"/>
      <c r="F8" s="49"/>
      <c r="G8" s="49"/>
      <c r="H8" s="49"/>
      <c r="I8" s="49"/>
      <c r="J8" s="49"/>
      <c r="K8" s="49"/>
      <c r="L8" s="49"/>
      <c r="M8" s="49"/>
    </row>
    <row r="9" spans="1:13" x14ac:dyDescent="0.25">
      <c r="A9" s="40" t="s">
        <v>141</v>
      </c>
      <c r="B9" s="49" t="s">
        <v>368</v>
      </c>
      <c r="C9" s="49"/>
      <c r="D9" s="49"/>
      <c r="E9" s="49"/>
      <c r="F9" s="49"/>
      <c r="G9" s="49"/>
      <c r="H9" s="49"/>
      <c r="I9" s="49"/>
      <c r="J9" s="49"/>
      <c r="K9" s="49"/>
      <c r="L9" s="49"/>
      <c r="M9" s="49"/>
    </row>
    <row r="10" spans="1:13" x14ac:dyDescent="0.25">
      <c r="A10" s="40" t="s">
        <v>6</v>
      </c>
      <c r="B10" s="49" t="s">
        <v>380</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374</v>
      </c>
      <c r="C12" s="49"/>
      <c r="D12" s="49"/>
      <c r="E12" s="49"/>
      <c r="F12" s="49"/>
      <c r="G12" s="49"/>
      <c r="H12" s="49"/>
      <c r="I12" s="49"/>
      <c r="J12" s="49"/>
      <c r="K12" s="49"/>
      <c r="L12" s="49"/>
      <c r="M12" s="49"/>
    </row>
    <row r="13" spans="1:13" x14ac:dyDescent="0.25">
      <c r="A13" s="40" t="s">
        <v>494</v>
      </c>
      <c r="B13" s="49">
        <v>1</v>
      </c>
      <c r="C13" s="49"/>
      <c r="D13" s="49"/>
      <c r="E13" s="49"/>
      <c r="F13" s="49"/>
      <c r="G13" s="49"/>
      <c r="H13" s="49"/>
      <c r="I13" s="49"/>
      <c r="J13" s="49"/>
      <c r="K13" s="49"/>
      <c r="L13" s="49"/>
      <c r="M13" s="49"/>
    </row>
    <row r="14" spans="1:13" x14ac:dyDescent="0.25">
      <c r="A14" s="40" t="s">
        <v>145</v>
      </c>
      <c r="B14" s="49">
        <v>706</v>
      </c>
      <c r="C14" s="49"/>
      <c r="D14" s="49"/>
      <c r="E14" s="49"/>
      <c r="F14" s="49"/>
      <c r="G14" s="49"/>
      <c r="H14" s="49"/>
      <c r="I14" s="49"/>
      <c r="J14" s="49"/>
      <c r="K14" s="49"/>
      <c r="L14" s="49"/>
      <c r="M14" s="49"/>
    </row>
    <row r="15" spans="1:13" x14ac:dyDescent="0.25">
      <c r="A15" s="40" t="s">
        <v>495</v>
      </c>
      <c r="B15" s="49" t="s">
        <v>381</v>
      </c>
      <c r="C15" s="49"/>
      <c r="D15" s="49"/>
      <c r="E15" s="49"/>
      <c r="F15" s="49"/>
      <c r="G15" s="49"/>
      <c r="H15" s="49"/>
      <c r="I15" s="49"/>
      <c r="J15" s="49"/>
      <c r="K15" s="49"/>
      <c r="L15" s="49"/>
      <c r="M15" s="49"/>
    </row>
    <row r="16" spans="1:13" x14ac:dyDescent="0.25">
      <c r="A16" s="40" t="s">
        <v>147</v>
      </c>
      <c r="B16" s="49" t="s">
        <v>382</v>
      </c>
      <c r="C16" s="49"/>
      <c r="D16" s="49"/>
      <c r="E16" s="49"/>
      <c r="F16" s="49"/>
      <c r="G16" s="49"/>
      <c r="H16" s="49"/>
      <c r="I16" s="49"/>
      <c r="J16" s="49"/>
      <c r="K16" s="49"/>
      <c r="L16" s="49"/>
      <c r="M16" s="49"/>
    </row>
    <row r="17" spans="1:21" x14ac:dyDescent="0.25">
      <c r="A17" s="41" t="s">
        <v>496</v>
      </c>
      <c r="B17" s="49"/>
      <c r="C17" s="49"/>
      <c r="D17" s="49"/>
      <c r="E17" s="49"/>
      <c r="F17" s="49"/>
      <c r="G17" s="49"/>
      <c r="H17" s="49"/>
      <c r="I17" s="49"/>
      <c r="J17" s="49"/>
      <c r="K17" s="49"/>
      <c r="L17" s="49"/>
      <c r="M17" s="49"/>
    </row>
    <row r="18" spans="1:21" x14ac:dyDescent="0.25">
      <c r="A18" s="40" t="s">
        <v>149</v>
      </c>
      <c r="B18" s="50">
        <v>45202</v>
      </c>
      <c r="C18" s="50"/>
      <c r="D18" s="50"/>
      <c r="E18" s="50"/>
      <c r="F18" s="50"/>
      <c r="G18" s="50"/>
      <c r="H18" s="50"/>
      <c r="I18" s="50"/>
      <c r="J18" s="50"/>
      <c r="K18" s="50"/>
      <c r="L18" s="50"/>
      <c r="M18" s="50"/>
    </row>
    <row r="19" spans="1:21" x14ac:dyDescent="0.25">
      <c r="A19" s="40" t="s">
        <v>150</v>
      </c>
      <c r="B19" s="50">
        <v>45383</v>
      </c>
      <c r="C19" s="50"/>
      <c r="D19" s="50"/>
      <c r="E19" s="50"/>
      <c r="F19" s="50"/>
      <c r="G19" s="50"/>
      <c r="H19" s="50"/>
      <c r="I19" s="50"/>
      <c r="J19" s="50"/>
      <c r="K19" s="50"/>
      <c r="L19" s="50"/>
      <c r="M19" s="50"/>
    </row>
    <row r="20" spans="1:21" x14ac:dyDescent="0.25">
      <c r="A20" s="40" t="s">
        <v>151</v>
      </c>
      <c r="B20" s="49" t="s">
        <v>160</v>
      </c>
      <c r="C20" s="49"/>
      <c r="D20" s="49"/>
      <c r="E20" s="49"/>
      <c r="F20" s="49"/>
      <c r="G20" s="49"/>
      <c r="H20" s="49"/>
      <c r="I20" s="49"/>
      <c r="J20" s="49"/>
      <c r="K20" s="49"/>
      <c r="L20" s="49"/>
      <c r="M20" s="49"/>
    </row>
    <row r="21" spans="1:21" x14ac:dyDescent="0.25">
      <c r="A21" s="40" t="s">
        <v>497</v>
      </c>
      <c r="B21" s="49" t="s">
        <v>68</v>
      </c>
      <c r="C21" s="49"/>
      <c r="D21" s="49"/>
      <c r="E21" s="49"/>
      <c r="F21" s="49"/>
      <c r="G21" s="49"/>
      <c r="H21" s="49"/>
      <c r="I21" s="49"/>
      <c r="J21" s="49"/>
      <c r="K21" s="49"/>
      <c r="L21" s="49"/>
      <c r="M21" s="49"/>
    </row>
    <row r="23" spans="1:21" x14ac:dyDescent="0.25">
      <c r="A23" s="23" t="str">
        <f>HYPERLINK("#'Factor List'!A1", "Back to Factor List")</f>
        <v>Back to Factor List</v>
      </c>
      <c r="B23" s="23" t="str">
        <f>HYPERLINK("#'Assumptions'!A1", "Assumptions")</f>
        <v>Assumptions</v>
      </c>
    </row>
    <row r="26" spans="1:21" s="59" customFormat="1" ht="13" x14ac:dyDescent="0.25">
      <c r="A26" s="58" t="s">
        <v>263</v>
      </c>
      <c r="B26" s="58" t="s">
        <v>562</v>
      </c>
      <c r="C26" s="58" t="s">
        <v>563</v>
      </c>
      <c r="D26" s="58" t="s">
        <v>564</v>
      </c>
      <c r="E26" s="58" t="s">
        <v>565</v>
      </c>
      <c r="F26" s="58" t="s">
        <v>566</v>
      </c>
      <c r="G26" s="58" t="s">
        <v>567</v>
      </c>
      <c r="H26" s="58" t="s">
        <v>568</v>
      </c>
      <c r="I26" s="58" t="s">
        <v>569</v>
      </c>
      <c r="J26" s="58" t="s">
        <v>570</v>
      </c>
      <c r="K26" s="58" t="s">
        <v>571</v>
      </c>
      <c r="L26" s="58" t="s">
        <v>572</v>
      </c>
      <c r="M26" s="58" t="s">
        <v>573</v>
      </c>
      <c r="N26" s="58" t="s">
        <v>574</v>
      </c>
      <c r="O26" s="58" t="s">
        <v>575</v>
      </c>
      <c r="P26" s="58" t="s">
        <v>576</v>
      </c>
      <c r="Q26" s="58" t="s">
        <v>577</v>
      </c>
      <c r="R26" s="58" t="s">
        <v>578</v>
      </c>
      <c r="S26" s="58" t="s">
        <v>579</v>
      </c>
      <c r="T26" s="58" t="s">
        <v>580</v>
      </c>
      <c r="U26" s="58" t="s">
        <v>581</v>
      </c>
    </row>
    <row r="27" spans="1:21" x14ac:dyDescent="0.25">
      <c r="A27" s="43">
        <v>16</v>
      </c>
      <c r="B27" s="45">
        <v>197.2</v>
      </c>
      <c r="C27" s="45">
        <v>100.4</v>
      </c>
      <c r="D27" s="45">
        <v>68.2</v>
      </c>
      <c r="E27" s="45">
        <v>52.1</v>
      </c>
      <c r="F27" s="45">
        <v>42.4</v>
      </c>
      <c r="G27" s="45">
        <v>36</v>
      </c>
      <c r="H27" s="45">
        <v>31.4</v>
      </c>
      <c r="I27" s="45">
        <v>27.9</v>
      </c>
      <c r="J27" s="45">
        <v>25.3</v>
      </c>
      <c r="K27" s="45">
        <v>23.2</v>
      </c>
      <c r="L27" s="45">
        <v>21.4</v>
      </c>
      <c r="M27" s="45">
        <v>20</v>
      </c>
      <c r="N27" s="45">
        <v>18.8</v>
      </c>
      <c r="O27" s="45">
        <v>17.7</v>
      </c>
      <c r="P27" s="45">
        <v>16.8</v>
      </c>
      <c r="Q27" s="45">
        <v>16</v>
      </c>
      <c r="R27" s="45">
        <v>15.3</v>
      </c>
      <c r="S27" s="45">
        <v>14.7</v>
      </c>
      <c r="T27" s="45">
        <v>14.2</v>
      </c>
      <c r="U27" s="45">
        <v>13.7</v>
      </c>
    </row>
    <row r="28" spans="1:21" x14ac:dyDescent="0.25">
      <c r="A28" s="43">
        <v>17</v>
      </c>
      <c r="B28" s="45">
        <v>200.1</v>
      </c>
      <c r="C28" s="45">
        <v>101.9</v>
      </c>
      <c r="D28" s="45">
        <v>69.2</v>
      </c>
      <c r="E28" s="45">
        <v>52.8</v>
      </c>
      <c r="F28" s="45">
        <v>43</v>
      </c>
      <c r="G28" s="45">
        <v>36.5</v>
      </c>
      <c r="H28" s="45">
        <v>31.8</v>
      </c>
      <c r="I28" s="45">
        <v>28.4</v>
      </c>
      <c r="J28" s="45">
        <v>25.7</v>
      </c>
      <c r="K28" s="45">
        <v>23.5</v>
      </c>
      <c r="L28" s="45">
        <v>21.7</v>
      </c>
      <c r="M28" s="45">
        <v>20.3</v>
      </c>
      <c r="N28" s="45">
        <v>19</v>
      </c>
      <c r="O28" s="45">
        <v>18</v>
      </c>
      <c r="P28" s="45">
        <v>17.100000000000001</v>
      </c>
      <c r="Q28" s="45">
        <v>16.3</v>
      </c>
      <c r="R28" s="45">
        <v>15.6</v>
      </c>
      <c r="S28" s="45">
        <v>14.9</v>
      </c>
      <c r="T28" s="45">
        <v>14.4</v>
      </c>
      <c r="U28" s="45">
        <v>13.9</v>
      </c>
    </row>
    <row r="29" spans="1:21" x14ac:dyDescent="0.25">
      <c r="A29" s="43">
        <v>18</v>
      </c>
      <c r="B29" s="45">
        <v>203</v>
      </c>
      <c r="C29" s="45">
        <v>103.4</v>
      </c>
      <c r="D29" s="45">
        <v>70.2</v>
      </c>
      <c r="E29" s="45">
        <v>53.6</v>
      </c>
      <c r="F29" s="45">
        <v>43.7</v>
      </c>
      <c r="G29" s="45">
        <v>37</v>
      </c>
      <c r="H29" s="45">
        <v>32.299999999999997</v>
      </c>
      <c r="I29" s="45">
        <v>28.8</v>
      </c>
      <c r="J29" s="45">
        <v>26</v>
      </c>
      <c r="K29" s="45">
        <v>23.8</v>
      </c>
      <c r="L29" s="45">
        <v>22.1</v>
      </c>
      <c r="M29" s="45">
        <v>20.6</v>
      </c>
      <c r="N29" s="45">
        <v>19.3</v>
      </c>
      <c r="O29" s="45">
        <v>18.2</v>
      </c>
      <c r="P29" s="45">
        <v>17.3</v>
      </c>
      <c r="Q29" s="45">
        <v>16.5</v>
      </c>
      <c r="R29" s="45">
        <v>15.8</v>
      </c>
      <c r="S29" s="45">
        <v>15.2</v>
      </c>
      <c r="T29" s="45">
        <v>14.6</v>
      </c>
      <c r="U29" s="45">
        <v>14.1</v>
      </c>
    </row>
    <row r="30" spans="1:21" x14ac:dyDescent="0.25">
      <c r="A30" s="43">
        <v>19</v>
      </c>
      <c r="B30" s="45">
        <v>206</v>
      </c>
      <c r="C30" s="45">
        <v>104.9</v>
      </c>
      <c r="D30" s="45">
        <v>71.2</v>
      </c>
      <c r="E30" s="45">
        <v>54.4</v>
      </c>
      <c r="F30" s="45">
        <v>44.3</v>
      </c>
      <c r="G30" s="45">
        <v>37.6</v>
      </c>
      <c r="H30" s="45">
        <v>32.799999999999997</v>
      </c>
      <c r="I30" s="45">
        <v>29.2</v>
      </c>
      <c r="J30" s="45">
        <v>26.4</v>
      </c>
      <c r="K30" s="45">
        <v>24.2</v>
      </c>
      <c r="L30" s="45">
        <v>22.4</v>
      </c>
      <c r="M30" s="45">
        <v>20.9</v>
      </c>
      <c r="N30" s="45">
        <v>19.600000000000001</v>
      </c>
      <c r="O30" s="45">
        <v>18.5</v>
      </c>
      <c r="P30" s="45">
        <v>17.600000000000001</v>
      </c>
      <c r="Q30" s="45">
        <v>16.8</v>
      </c>
      <c r="R30" s="45">
        <v>16</v>
      </c>
      <c r="S30" s="45">
        <v>15.4</v>
      </c>
      <c r="T30" s="45">
        <v>14.8</v>
      </c>
      <c r="U30" s="45">
        <v>14.3</v>
      </c>
    </row>
    <row r="31" spans="1:21" x14ac:dyDescent="0.25">
      <c r="A31" s="43">
        <v>20</v>
      </c>
      <c r="B31" s="45">
        <v>209.1</v>
      </c>
      <c r="C31" s="45">
        <v>106.5</v>
      </c>
      <c r="D31" s="45">
        <v>72.3</v>
      </c>
      <c r="E31" s="45">
        <v>55.2</v>
      </c>
      <c r="F31" s="45">
        <v>45</v>
      </c>
      <c r="G31" s="45">
        <v>38.1</v>
      </c>
      <c r="H31" s="45">
        <v>33.299999999999997</v>
      </c>
      <c r="I31" s="45">
        <v>29.6</v>
      </c>
      <c r="J31" s="45">
        <v>26.8</v>
      </c>
      <c r="K31" s="45">
        <v>24.6</v>
      </c>
      <c r="L31" s="45">
        <v>22.7</v>
      </c>
      <c r="M31" s="45">
        <v>21.2</v>
      </c>
      <c r="N31" s="45">
        <v>19.899999999999999</v>
      </c>
      <c r="O31" s="45">
        <v>18.8</v>
      </c>
      <c r="P31" s="45">
        <v>17.8</v>
      </c>
      <c r="Q31" s="45">
        <v>17</v>
      </c>
      <c r="R31" s="45">
        <v>16.3</v>
      </c>
      <c r="S31" s="45">
        <v>15.6</v>
      </c>
      <c r="T31" s="45">
        <v>15</v>
      </c>
      <c r="U31" s="45">
        <v>14.5</v>
      </c>
    </row>
    <row r="32" spans="1:21" x14ac:dyDescent="0.25">
      <c r="A32" s="43">
        <v>21</v>
      </c>
      <c r="B32" s="45">
        <v>212.1</v>
      </c>
      <c r="C32" s="45">
        <v>108</v>
      </c>
      <c r="D32" s="45">
        <v>73.3</v>
      </c>
      <c r="E32" s="45">
        <v>56</v>
      </c>
      <c r="F32" s="45">
        <v>45.6</v>
      </c>
      <c r="G32" s="45">
        <v>38.700000000000003</v>
      </c>
      <c r="H32" s="45">
        <v>33.799999999999997</v>
      </c>
      <c r="I32" s="45">
        <v>30.1</v>
      </c>
      <c r="J32" s="45">
        <v>27.2</v>
      </c>
      <c r="K32" s="45">
        <v>24.9</v>
      </c>
      <c r="L32" s="45">
        <v>23</v>
      </c>
      <c r="M32" s="45">
        <v>21.5</v>
      </c>
      <c r="N32" s="45">
        <v>20.2</v>
      </c>
      <c r="O32" s="45">
        <v>19.100000000000001</v>
      </c>
      <c r="P32" s="45">
        <v>18.100000000000001</v>
      </c>
      <c r="Q32" s="45">
        <v>17.3</v>
      </c>
      <c r="R32" s="45">
        <v>16.5</v>
      </c>
      <c r="S32" s="45">
        <v>15.9</v>
      </c>
      <c r="T32" s="45">
        <v>15.3</v>
      </c>
      <c r="U32" s="45">
        <v>14.7</v>
      </c>
    </row>
    <row r="33" spans="1:21" x14ac:dyDescent="0.25">
      <c r="A33" s="43">
        <v>22</v>
      </c>
      <c r="B33" s="45">
        <v>215.2</v>
      </c>
      <c r="C33" s="45">
        <v>109.6</v>
      </c>
      <c r="D33" s="45">
        <v>74.400000000000006</v>
      </c>
      <c r="E33" s="45">
        <v>56.8</v>
      </c>
      <c r="F33" s="45">
        <v>46.3</v>
      </c>
      <c r="G33" s="45">
        <v>39.299999999999997</v>
      </c>
      <c r="H33" s="45">
        <v>34.299999999999997</v>
      </c>
      <c r="I33" s="45">
        <v>30.5</v>
      </c>
      <c r="J33" s="45">
        <v>27.6</v>
      </c>
      <c r="K33" s="45">
        <v>25.3</v>
      </c>
      <c r="L33" s="45">
        <v>23.4</v>
      </c>
      <c r="M33" s="45">
        <v>21.8</v>
      </c>
      <c r="N33" s="45">
        <v>20.5</v>
      </c>
      <c r="O33" s="45">
        <v>19.3</v>
      </c>
      <c r="P33" s="45">
        <v>18.399999999999999</v>
      </c>
      <c r="Q33" s="45">
        <v>17.5</v>
      </c>
      <c r="R33" s="45">
        <v>16.8</v>
      </c>
      <c r="S33" s="45">
        <v>16.100000000000001</v>
      </c>
      <c r="T33" s="45">
        <v>15.5</v>
      </c>
      <c r="U33" s="45">
        <v>15</v>
      </c>
    </row>
    <row r="34" spans="1:21" x14ac:dyDescent="0.25">
      <c r="A34" s="43">
        <v>23</v>
      </c>
      <c r="B34" s="45">
        <v>218.3</v>
      </c>
      <c r="C34" s="45">
        <v>111.2</v>
      </c>
      <c r="D34" s="45">
        <v>75.5</v>
      </c>
      <c r="E34" s="45">
        <v>57.7</v>
      </c>
      <c r="F34" s="45">
        <v>47</v>
      </c>
      <c r="G34" s="45">
        <v>39.799999999999997</v>
      </c>
      <c r="H34" s="45">
        <v>34.799999999999997</v>
      </c>
      <c r="I34" s="45">
        <v>31</v>
      </c>
      <c r="J34" s="45">
        <v>28</v>
      </c>
      <c r="K34" s="45">
        <v>25.6</v>
      </c>
      <c r="L34" s="45">
        <v>23.7</v>
      </c>
      <c r="M34" s="45">
        <v>22.1</v>
      </c>
      <c r="N34" s="45">
        <v>20.8</v>
      </c>
      <c r="O34" s="45">
        <v>19.600000000000001</v>
      </c>
      <c r="P34" s="45">
        <v>18.600000000000001</v>
      </c>
      <c r="Q34" s="45">
        <v>17.8</v>
      </c>
      <c r="R34" s="45">
        <v>17</v>
      </c>
      <c r="S34" s="45">
        <v>16.3</v>
      </c>
      <c r="T34" s="45">
        <v>15.7</v>
      </c>
      <c r="U34" s="45">
        <v>15.2</v>
      </c>
    </row>
    <row r="35" spans="1:21" x14ac:dyDescent="0.25">
      <c r="A35" s="43">
        <v>24</v>
      </c>
      <c r="B35" s="45">
        <v>221.5</v>
      </c>
      <c r="C35" s="45">
        <v>112.8</v>
      </c>
      <c r="D35" s="45">
        <v>76.599999999999994</v>
      </c>
      <c r="E35" s="45">
        <v>58.5</v>
      </c>
      <c r="F35" s="45">
        <v>47.6</v>
      </c>
      <c r="G35" s="45">
        <v>40.4</v>
      </c>
      <c r="H35" s="45">
        <v>35.299999999999997</v>
      </c>
      <c r="I35" s="45">
        <v>31.4</v>
      </c>
      <c r="J35" s="45">
        <v>28.4</v>
      </c>
      <c r="K35" s="45">
        <v>26</v>
      </c>
      <c r="L35" s="45">
        <v>24.1</v>
      </c>
      <c r="M35" s="45">
        <v>22.5</v>
      </c>
      <c r="N35" s="45">
        <v>21.1</v>
      </c>
      <c r="O35" s="45">
        <v>19.899999999999999</v>
      </c>
      <c r="P35" s="45">
        <v>18.899999999999999</v>
      </c>
      <c r="Q35" s="45">
        <v>18</v>
      </c>
      <c r="R35" s="45">
        <v>17.3</v>
      </c>
      <c r="S35" s="45">
        <v>16.600000000000001</v>
      </c>
      <c r="T35" s="45">
        <v>16</v>
      </c>
      <c r="U35" s="45">
        <v>15.4</v>
      </c>
    </row>
    <row r="36" spans="1:21" x14ac:dyDescent="0.25">
      <c r="A36" s="43">
        <v>25</v>
      </c>
      <c r="B36" s="45">
        <v>224.7</v>
      </c>
      <c r="C36" s="45">
        <v>114.4</v>
      </c>
      <c r="D36" s="45">
        <v>77.7</v>
      </c>
      <c r="E36" s="45">
        <v>59.3</v>
      </c>
      <c r="F36" s="45">
        <v>48.3</v>
      </c>
      <c r="G36" s="45">
        <v>41</v>
      </c>
      <c r="H36" s="45">
        <v>35.799999999999997</v>
      </c>
      <c r="I36" s="45">
        <v>31.9</v>
      </c>
      <c r="J36" s="45">
        <v>28.8</v>
      </c>
      <c r="K36" s="45">
        <v>26.4</v>
      </c>
      <c r="L36" s="45">
        <v>24.4</v>
      </c>
      <c r="M36" s="45">
        <v>22.8</v>
      </c>
      <c r="N36" s="45">
        <v>21.4</v>
      </c>
      <c r="O36" s="45">
        <v>20.2</v>
      </c>
      <c r="P36" s="45">
        <v>19.2</v>
      </c>
      <c r="Q36" s="45">
        <v>18.3</v>
      </c>
      <c r="R36" s="45">
        <v>17.5</v>
      </c>
      <c r="S36" s="45">
        <v>16.8</v>
      </c>
      <c r="T36" s="45">
        <v>16.2</v>
      </c>
      <c r="U36" s="45">
        <v>15.6</v>
      </c>
    </row>
    <row r="37" spans="1:21" x14ac:dyDescent="0.25">
      <c r="A37" s="43">
        <v>26</v>
      </c>
      <c r="B37" s="45">
        <v>228</v>
      </c>
      <c r="C37" s="45">
        <v>116.1</v>
      </c>
      <c r="D37" s="45">
        <v>78.8</v>
      </c>
      <c r="E37" s="45">
        <v>60.2</v>
      </c>
      <c r="F37" s="45">
        <v>49</v>
      </c>
      <c r="G37" s="45">
        <v>41.6</v>
      </c>
      <c r="H37" s="45">
        <v>36.299999999999997</v>
      </c>
      <c r="I37" s="45">
        <v>32.299999999999997</v>
      </c>
      <c r="J37" s="45">
        <v>29.3</v>
      </c>
      <c r="K37" s="45">
        <v>26.8</v>
      </c>
      <c r="L37" s="45">
        <v>24.8</v>
      </c>
      <c r="M37" s="45">
        <v>23.1</v>
      </c>
      <c r="N37" s="45">
        <v>21.7</v>
      </c>
      <c r="O37" s="45">
        <v>20.5</v>
      </c>
      <c r="P37" s="45">
        <v>19.5</v>
      </c>
      <c r="Q37" s="45">
        <v>18.600000000000001</v>
      </c>
      <c r="R37" s="45">
        <v>17.8</v>
      </c>
      <c r="S37" s="45">
        <v>17.100000000000001</v>
      </c>
      <c r="T37" s="45">
        <v>16.399999999999999</v>
      </c>
      <c r="U37" s="45">
        <v>15.9</v>
      </c>
    </row>
    <row r="38" spans="1:21" x14ac:dyDescent="0.25">
      <c r="A38" s="43">
        <v>27</v>
      </c>
      <c r="B38" s="45">
        <v>231.3</v>
      </c>
      <c r="C38" s="45">
        <v>117.8</v>
      </c>
      <c r="D38" s="45">
        <v>80</v>
      </c>
      <c r="E38" s="45">
        <v>61.1</v>
      </c>
      <c r="F38" s="45">
        <v>49.8</v>
      </c>
      <c r="G38" s="45">
        <v>42.2</v>
      </c>
      <c r="H38" s="45">
        <v>36.799999999999997</v>
      </c>
      <c r="I38" s="45">
        <v>32.799999999999997</v>
      </c>
      <c r="J38" s="45">
        <v>29.7</v>
      </c>
      <c r="K38" s="45">
        <v>27.2</v>
      </c>
      <c r="L38" s="45">
        <v>25.1</v>
      </c>
      <c r="M38" s="45">
        <v>23.5</v>
      </c>
      <c r="N38" s="45">
        <v>22</v>
      </c>
      <c r="O38" s="45">
        <v>20.8</v>
      </c>
      <c r="P38" s="45">
        <v>19.8</v>
      </c>
      <c r="Q38" s="45">
        <v>18.8</v>
      </c>
      <c r="R38" s="45">
        <v>18</v>
      </c>
      <c r="S38" s="45">
        <v>17.3</v>
      </c>
      <c r="T38" s="45">
        <v>16.7</v>
      </c>
      <c r="U38" s="45">
        <v>16.100000000000001</v>
      </c>
    </row>
    <row r="39" spans="1:21" x14ac:dyDescent="0.25">
      <c r="A39" s="43">
        <v>28</v>
      </c>
      <c r="B39" s="45">
        <v>234.7</v>
      </c>
      <c r="C39" s="45">
        <v>119.5</v>
      </c>
      <c r="D39" s="45">
        <v>81.099999999999994</v>
      </c>
      <c r="E39" s="45">
        <v>62</v>
      </c>
      <c r="F39" s="45">
        <v>50.5</v>
      </c>
      <c r="G39" s="45">
        <v>42.8</v>
      </c>
      <c r="H39" s="45">
        <v>37.4</v>
      </c>
      <c r="I39" s="45">
        <v>33.299999999999997</v>
      </c>
      <c r="J39" s="45">
        <v>30.1</v>
      </c>
      <c r="K39" s="45">
        <v>27.6</v>
      </c>
      <c r="L39" s="45">
        <v>25.5</v>
      </c>
      <c r="M39" s="45">
        <v>23.8</v>
      </c>
      <c r="N39" s="45">
        <v>22.4</v>
      </c>
      <c r="O39" s="45">
        <v>21.1</v>
      </c>
      <c r="P39" s="45">
        <v>20</v>
      </c>
      <c r="Q39" s="45">
        <v>19.100000000000001</v>
      </c>
      <c r="R39" s="45">
        <v>18.3</v>
      </c>
      <c r="S39" s="45">
        <v>17.600000000000001</v>
      </c>
      <c r="T39" s="45">
        <v>16.899999999999999</v>
      </c>
      <c r="U39" s="45">
        <v>16.399999999999999</v>
      </c>
    </row>
    <row r="40" spans="1:21" x14ac:dyDescent="0.25">
      <c r="A40" s="43">
        <v>29</v>
      </c>
      <c r="B40" s="45">
        <v>238</v>
      </c>
      <c r="C40" s="45">
        <v>121.2</v>
      </c>
      <c r="D40" s="45">
        <v>82.3</v>
      </c>
      <c r="E40" s="45">
        <v>62.9</v>
      </c>
      <c r="F40" s="45">
        <v>51.2</v>
      </c>
      <c r="G40" s="45">
        <v>43.5</v>
      </c>
      <c r="H40" s="45">
        <v>37.9</v>
      </c>
      <c r="I40" s="45">
        <v>33.799999999999997</v>
      </c>
      <c r="J40" s="45">
        <v>30.6</v>
      </c>
      <c r="K40" s="45">
        <v>28</v>
      </c>
      <c r="L40" s="45">
        <v>25.9</v>
      </c>
      <c r="M40" s="45">
        <v>24.2</v>
      </c>
      <c r="N40" s="45">
        <v>22.7</v>
      </c>
      <c r="O40" s="45">
        <v>21.4</v>
      </c>
      <c r="P40" s="45">
        <v>20.3</v>
      </c>
      <c r="Q40" s="45">
        <v>19.399999999999999</v>
      </c>
      <c r="R40" s="45">
        <v>18.600000000000001</v>
      </c>
      <c r="S40" s="45">
        <v>17.8</v>
      </c>
      <c r="T40" s="45">
        <v>17.2</v>
      </c>
      <c r="U40" s="45">
        <v>16.600000000000001</v>
      </c>
    </row>
    <row r="41" spans="1:21" x14ac:dyDescent="0.25">
      <c r="A41" s="43">
        <v>30</v>
      </c>
      <c r="B41" s="45">
        <v>241.5</v>
      </c>
      <c r="C41" s="45">
        <v>123</v>
      </c>
      <c r="D41" s="45">
        <v>83.5</v>
      </c>
      <c r="E41" s="45">
        <v>63.8</v>
      </c>
      <c r="F41" s="45">
        <v>52</v>
      </c>
      <c r="G41" s="45">
        <v>44.1</v>
      </c>
      <c r="H41" s="45">
        <v>38.5</v>
      </c>
      <c r="I41" s="45">
        <v>34.299999999999997</v>
      </c>
      <c r="J41" s="45">
        <v>31</v>
      </c>
      <c r="K41" s="45">
        <v>28.4</v>
      </c>
      <c r="L41" s="45">
        <v>26.3</v>
      </c>
      <c r="M41" s="45">
        <v>24.5</v>
      </c>
      <c r="N41" s="45">
        <v>23</v>
      </c>
      <c r="O41" s="45">
        <v>21.7</v>
      </c>
      <c r="P41" s="45">
        <v>20.6</v>
      </c>
      <c r="Q41" s="45">
        <v>19.7</v>
      </c>
      <c r="R41" s="45">
        <v>18.8</v>
      </c>
      <c r="S41" s="45">
        <v>18.100000000000001</v>
      </c>
      <c r="T41" s="45">
        <v>17.399999999999999</v>
      </c>
      <c r="U41" s="45">
        <v>16.8</v>
      </c>
    </row>
    <row r="42" spans="1:21" x14ac:dyDescent="0.25">
      <c r="A42" s="43">
        <v>31</v>
      </c>
      <c r="B42" s="45">
        <v>245</v>
      </c>
      <c r="C42" s="45">
        <v>124.8</v>
      </c>
      <c r="D42" s="45">
        <v>84.7</v>
      </c>
      <c r="E42" s="45">
        <v>64.7</v>
      </c>
      <c r="F42" s="45">
        <v>52.7</v>
      </c>
      <c r="G42" s="45">
        <v>44.7</v>
      </c>
      <c r="H42" s="45">
        <v>39</v>
      </c>
      <c r="I42" s="45">
        <v>34.799999999999997</v>
      </c>
      <c r="J42" s="45">
        <v>31.5</v>
      </c>
      <c r="K42" s="45">
        <v>28.8</v>
      </c>
      <c r="L42" s="45">
        <v>26.7</v>
      </c>
      <c r="M42" s="45">
        <v>24.9</v>
      </c>
      <c r="N42" s="45">
        <v>23.4</v>
      </c>
      <c r="O42" s="45">
        <v>22.1</v>
      </c>
      <c r="P42" s="45">
        <v>21</v>
      </c>
      <c r="Q42" s="45">
        <v>20</v>
      </c>
      <c r="R42" s="45">
        <v>19.100000000000001</v>
      </c>
      <c r="S42" s="45">
        <v>18.399999999999999</v>
      </c>
      <c r="T42" s="45">
        <v>17.7</v>
      </c>
      <c r="U42" s="45">
        <v>17.100000000000001</v>
      </c>
    </row>
    <row r="43" spans="1:21" x14ac:dyDescent="0.25">
      <c r="A43" s="43">
        <v>32</v>
      </c>
      <c r="B43" s="45">
        <v>248.5</v>
      </c>
      <c r="C43" s="45">
        <v>126.6</v>
      </c>
      <c r="D43" s="45">
        <v>85.9</v>
      </c>
      <c r="E43" s="45">
        <v>65.599999999999994</v>
      </c>
      <c r="F43" s="45">
        <v>53.5</v>
      </c>
      <c r="G43" s="45">
        <v>45.4</v>
      </c>
      <c r="H43" s="45">
        <v>39.6</v>
      </c>
      <c r="I43" s="45">
        <v>35.299999999999997</v>
      </c>
      <c r="J43" s="45">
        <v>31.9</v>
      </c>
      <c r="K43" s="45">
        <v>29.2</v>
      </c>
      <c r="L43" s="45">
        <v>27.1</v>
      </c>
      <c r="M43" s="45">
        <v>25.2</v>
      </c>
      <c r="N43" s="45">
        <v>23.7</v>
      </c>
      <c r="O43" s="45">
        <v>22.4</v>
      </c>
      <c r="P43" s="45">
        <v>21.3</v>
      </c>
      <c r="Q43" s="45">
        <v>20.3</v>
      </c>
      <c r="R43" s="45">
        <v>19.399999999999999</v>
      </c>
      <c r="S43" s="45">
        <v>18.600000000000001</v>
      </c>
      <c r="T43" s="45">
        <v>18</v>
      </c>
      <c r="U43" s="45">
        <v>17.399999999999999</v>
      </c>
    </row>
    <row r="44" spans="1:21" x14ac:dyDescent="0.25">
      <c r="A44" s="43">
        <v>33</v>
      </c>
      <c r="B44" s="45">
        <v>252.1</v>
      </c>
      <c r="C44" s="45">
        <v>128.4</v>
      </c>
      <c r="D44" s="45">
        <v>87.2</v>
      </c>
      <c r="E44" s="45">
        <v>66.599999999999994</v>
      </c>
      <c r="F44" s="45">
        <v>54.3</v>
      </c>
      <c r="G44" s="45">
        <v>46</v>
      </c>
      <c r="H44" s="45">
        <v>40.200000000000003</v>
      </c>
      <c r="I44" s="45">
        <v>35.799999999999997</v>
      </c>
      <c r="J44" s="45">
        <v>32.4</v>
      </c>
      <c r="K44" s="45">
        <v>29.7</v>
      </c>
      <c r="L44" s="45">
        <v>27.4</v>
      </c>
      <c r="M44" s="45">
        <v>25.6</v>
      </c>
      <c r="N44" s="45">
        <v>24.1</v>
      </c>
      <c r="O44" s="45">
        <v>22.7</v>
      </c>
      <c r="P44" s="45">
        <v>21.6</v>
      </c>
      <c r="Q44" s="45">
        <v>20.6</v>
      </c>
      <c r="R44" s="45">
        <v>19.7</v>
      </c>
      <c r="S44" s="45">
        <v>18.899999999999999</v>
      </c>
      <c r="T44" s="45">
        <v>18.2</v>
      </c>
      <c r="U44" s="45">
        <v>17.600000000000001</v>
      </c>
    </row>
    <row r="45" spans="1:21" x14ac:dyDescent="0.25">
      <c r="A45" s="43">
        <v>34</v>
      </c>
      <c r="B45" s="45">
        <v>255.7</v>
      </c>
      <c r="C45" s="45">
        <v>130.19999999999999</v>
      </c>
      <c r="D45" s="45">
        <v>88.4</v>
      </c>
      <c r="E45" s="45">
        <v>67.599999999999994</v>
      </c>
      <c r="F45" s="45">
        <v>55</v>
      </c>
      <c r="G45" s="45">
        <v>46.7</v>
      </c>
      <c r="H45" s="45">
        <v>40.799999999999997</v>
      </c>
      <c r="I45" s="45">
        <v>36.299999999999997</v>
      </c>
      <c r="J45" s="45">
        <v>32.9</v>
      </c>
      <c r="K45" s="45">
        <v>30.1</v>
      </c>
      <c r="L45" s="45">
        <v>27.9</v>
      </c>
      <c r="M45" s="45">
        <v>26</v>
      </c>
      <c r="N45" s="45">
        <v>24.4</v>
      </c>
      <c r="O45" s="45">
        <v>23.1</v>
      </c>
      <c r="P45" s="45">
        <v>21.9</v>
      </c>
      <c r="Q45" s="45">
        <v>20.9</v>
      </c>
      <c r="R45" s="45">
        <v>20</v>
      </c>
      <c r="S45" s="45">
        <v>19.2</v>
      </c>
      <c r="T45" s="45">
        <v>18.5</v>
      </c>
      <c r="U45" s="45">
        <v>17.899999999999999</v>
      </c>
    </row>
    <row r="46" spans="1:21" x14ac:dyDescent="0.25">
      <c r="A46" s="43">
        <v>35</v>
      </c>
      <c r="B46" s="45">
        <v>259.39999999999998</v>
      </c>
      <c r="C46" s="45">
        <v>132.1</v>
      </c>
      <c r="D46" s="45">
        <v>89.7</v>
      </c>
      <c r="E46" s="45">
        <v>68.5</v>
      </c>
      <c r="F46" s="45">
        <v>55.8</v>
      </c>
      <c r="G46" s="45">
        <v>47.4</v>
      </c>
      <c r="H46" s="45">
        <v>41.4</v>
      </c>
      <c r="I46" s="45">
        <v>36.799999999999997</v>
      </c>
      <c r="J46" s="45">
        <v>33.299999999999997</v>
      </c>
      <c r="K46" s="45">
        <v>30.5</v>
      </c>
      <c r="L46" s="45">
        <v>28.3</v>
      </c>
      <c r="M46" s="45">
        <v>26.4</v>
      </c>
      <c r="N46" s="45">
        <v>24.8</v>
      </c>
      <c r="O46" s="45">
        <v>23.4</v>
      </c>
      <c r="P46" s="45">
        <v>22.2</v>
      </c>
      <c r="Q46" s="45">
        <v>21.2</v>
      </c>
      <c r="R46" s="45">
        <v>20.3</v>
      </c>
      <c r="S46" s="45">
        <v>19.5</v>
      </c>
      <c r="T46" s="45">
        <v>18.8</v>
      </c>
      <c r="U46" s="45">
        <v>18.2</v>
      </c>
    </row>
    <row r="47" spans="1:21" x14ac:dyDescent="0.25">
      <c r="A47" s="43">
        <v>36</v>
      </c>
      <c r="B47" s="45">
        <v>263.10000000000002</v>
      </c>
      <c r="C47" s="45">
        <v>134</v>
      </c>
      <c r="D47" s="45">
        <v>91</v>
      </c>
      <c r="E47" s="45">
        <v>69.5</v>
      </c>
      <c r="F47" s="45">
        <v>56.6</v>
      </c>
      <c r="G47" s="45">
        <v>48.1</v>
      </c>
      <c r="H47" s="45">
        <v>42</v>
      </c>
      <c r="I47" s="45">
        <v>37.4</v>
      </c>
      <c r="J47" s="45">
        <v>33.799999999999997</v>
      </c>
      <c r="K47" s="45">
        <v>31</v>
      </c>
      <c r="L47" s="45">
        <v>28.7</v>
      </c>
      <c r="M47" s="45">
        <v>26.8</v>
      </c>
      <c r="N47" s="45">
        <v>25.1</v>
      </c>
      <c r="O47" s="45">
        <v>23.8</v>
      </c>
      <c r="P47" s="45">
        <v>22.6</v>
      </c>
      <c r="Q47" s="45">
        <v>21.5</v>
      </c>
      <c r="R47" s="45">
        <v>20.6</v>
      </c>
      <c r="S47" s="45">
        <v>19.8</v>
      </c>
      <c r="T47" s="45">
        <v>19.100000000000001</v>
      </c>
      <c r="U47" s="45">
        <v>18.399999999999999</v>
      </c>
    </row>
    <row r="48" spans="1:21" x14ac:dyDescent="0.25">
      <c r="A48" s="43">
        <v>37</v>
      </c>
      <c r="B48" s="45">
        <v>266.89999999999998</v>
      </c>
      <c r="C48" s="45">
        <v>135.9</v>
      </c>
      <c r="D48" s="45">
        <v>92.3</v>
      </c>
      <c r="E48" s="45">
        <v>70.5</v>
      </c>
      <c r="F48" s="45">
        <v>57.5</v>
      </c>
      <c r="G48" s="45">
        <v>48.8</v>
      </c>
      <c r="H48" s="45">
        <v>42.6</v>
      </c>
      <c r="I48" s="45">
        <v>37.9</v>
      </c>
      <c r="J48" s="45">
        <v>34.299999999999997</v>
      </c>
      <c r="K48" s="45">
        <v>31.4</v>
      </c>
      <c r="L48" s="45">
        <v>29.1</v>
      </c>
      <c r="M48" s="45">
        <v>27.2</v>
      </c>
      <c r="N48" s="45">
        <v>25.5</v>
      </c>
      <c r="O48" s="45">
        <v>24.1</v>
      </c>
      <c r="P48" s="45">
        <v>22.9</v>
      </c>
      <c r="Q48" s="45">
        <v>21.8</v>
      </c>
      <c r="R48" s="45">
        <v>20.9</v>
      </c>
      <c r="S48" s="45">
        <v>20.100000000000001</v>
      </c>
      <c r="T48" s="45">
        <v>19.399999999999999</v>
      </c>
      <c r="U48" s="45">
        <v>18.7</v>
      </c>
    </row>
    <row r="49" spans="1:21" x14ac:dyDescent="0.25">
      <c r="A49" s="43">
        <v>38</v>
      </c>
      <c r="B49" s="45">
        <v>270.7</v>
      </c>
      <c r="C49" s="45">
        <v>137.9</v>
      </c>
      <c r="D49" s="45">
        <v>93.6</v>
      </c>
      <c r="E49" s="45">
        <v>71.5</v>
      </c>
      <c r="F49" s="45">
        <v>58.3</v>
      </c>
      <c r="G49" s="45">
        <v>49.5</v>
      </c>
      <c r="H49" s="45">
        <v>43.2</v>
      </c>
      <c r="I49" s="45">
        <v>38.5</v>
      </c>
      <c r="J49" s="45">
        <v>34.799999999999997</v>
      </c>
      <c r="K49" s="45">
        <v>31.9</v>
      </c>
      <c r="L49" s="45">
        <v>29.5</v>
      </c>
      <c r="M49" s="45">
        <v>27.6</v>
      </c>
      <c r="N49" s="45">
        <v>25.9</v>
      </c>
      <c r="O49" s="45">
        <v>24.5</v>
      </c>
      <c r="P49" s="45">
        <v>23.2</v>
      </c>
      <c r="Q49" s="45">
        <v>22.2</v>
      </c>
      <c r="R49" s="45">
        <v>21.2</v>
      </c>
      <c r="S49" s="45">
        <v>20.399999999999999</v>
      </c>
      <c r="T49" s="45">
        <v>19.7</v>
      </c>
      <c r="U49" s="45">
        <v>19</v>
      </c>
    </row>
    <row r="50" spans="1:21" x14ac:dyDescent="0.25">
      <c r="A50" s="43">
        <v>39</v>
      </c>
      <c r="B50" s="45">
        <v>274.60000000000002</v>
      </c>
      <c r="C50" s="45">
        <v>139.9</v>
      </c>
      <c r="D50" s="45">
        <v>95</v>
      </c>
      <c r="E50" s="45">
        <v>72.599999999999994</v>
      </c>
      <c r="F50" s="45">
        <v>59.1</v>
      </c>
      <c r="G50" s="45">
        <v>50.2</v>
      </c>
      <c r="H50" s="45">
        <v>43.8</v>
      </c>
      <c r="I50" s="45">
        <v>39</v>
      </c>
      <c r="J50" s="45">
        <v>35.299999999999997</v>
      </c>
      <c r="K50" s="45">
        <v>32.4</v>
      </c>
      <c r="L50" s="45">
        <v>30</v>
      </c>
      <c r="M50" s="45">
        <v>28</v>
      </c>
      <c r="N50" s="45">
        <v>26.3</v>
      </c>
      <c r="O50" s="45">
        <v>24.8</v>
      </c>
      <c r="P50" s="45">
        <v>23.6</v>
      </c>
      <c r="Q50" s="45">
        <v>22.5</v>
      </c>
      <c r="R50" s="45">
        <v>21.6</v>
      </c>
      <c r="S50" s="45">
        <v>20.7</v>
      </c>
      <c r="T50" s="45">
        <v>20</v>
      </c>
      <c r="U50" s="45">
        <v>19.3</v>
      </c>
    </row>
    <row r="51" spans="1:21" x14ac:dyDescent="0.25">
      <c r="A51" s="43">
        <v>40</v>
      </c>
      <c r="B51" s="45">
        <v>278.5</v>
      </c>
      <c r="C51" s="45">
        <v>141.9</v>
      </c>
      <c r="D51" s="45">
        <v>96.4</v>
      </c>
      <c r="E51" s="45">
        <v>73.599999999999994</v>
      </c>
      <c r="F51" s="45">
        <v>60</v>
      </c>
      <c r="G51" s="45">
        <v>50.9</v>
      </c>
      <c r="H51" s="45">
        <v>44.5</v>
      </c>
      <c r="I51" s="45">
        <v>39.6</v>
      </c>
      <c r="J51" s="45">
        <v>35.9</v>
      </c>
      <c r="K51" s="45">
        <v>32.9</v>
      </c>
      <c r="L51" s="45">
        <v>30.4</v>
      </c>
      <c r="M51" s="45">
        <v>28.4</v>
      </c>
      <c r="N51" s="45">
        <v>26.7</v>
      </c>
      <c r="O51" s="45">
        <v>25.2</v>
      </c>
      <c r="P51" s="45">
        <v>24</v>
      </c>
      <c r="Q51" s="45">
        <v>22.9</v>
      </c>
      <c r="R51" s="45">
        <v>21.9</v>
      </c>
      <c r="S51" s="45">
        <v>21.1</v>
      </c>
      <c r="T51" s="45">
        <v>20.3</v>
      </c>
      <c r="U51" s="45">
        <v>19.600000000000001</v>
      </c>
    </row>
    <row r="52" spans="1:21" x14ac:dyDescent="0.25">
      <c r="A52" s="43">
        <v>41</v>
      </c>
      <c r="B52" s="45">
        <v>282.5</v>
      </c>
      <c r="C52" s="45">
        <v>143.9</v>
      </c>
      <c r="D52" s="45">
        <v>97.8</v>
      </c>
      <c r="E52" s="45">
        <v>74.7</v>
      </c>
      <c r="F52" s="45">
        <v>60.9</v>
      </c>
      <c r="G52" s="45">
        <v>51.7</v>
      </c>
      <c r="H52" s="45">
        <v>45.1</v>
      </c>
      <c r="I52" s="45">
        <v>40.200000000000003</v>
      </c>
      <c r="J52" s="45">
        <v>36.4</v>
      </c>
      <c r="K52" s="45">
        <v>33.4</v>
      </c>
      <c r="L52" s="45">
        <v>30.9</v>
      </c>
      <c r="M52" s="45">
        <v>28.8</v>
      </c>
      <c r="N52" s="45">
        <v>27.1</v>
      </c>
      <c r="O52" s="45">
        <v>25.6</v>
      </c>
      <c r="P52" s="45">
        <v>24.3</v>
      </c>
      <c r="Q52" s="45">
        <v>23.2</v>
      </c>
      <c r="R52" s="45">
        <v>22.3</v>
      </c>
      <c r="S52" s="45">
        <v>21.4</v>
      </c>
      <c r="T52" s="45">
        <v>20.6</v>
      </c>
      <c r="U52" s="45">
        <v>20</v>
      </c>
    </row>
    <row r="53" spans="1:21" x14ac:dyDescent="0.25">
      <c r="A53" s="43">
        <v>42</v>
      </c>
      <c r="B53" s="45">
        <v>286.60000000000002</v>
      </c>
      <c r="C53" s="45">
        <v>146</v>
      </c>
      <c r="D53" s="45">
        <v>99.2</v>
      </c>
      <c r="E53" s="45">
        <v>75.8</v>
      </c>
      <c r="F53" s="45">
        <v>61.8</v>
      </c>
      <c r="G53" s="45">
        <v>52.4</v>
      </c>
      <c r="H53" s="45">
        <v>45.8</v>
      </c>
      <c r="I53" s="45">
        <v>40.799999999999997</v>
      </c>
      <c r="J53" s="45">
        <v>36.9</v>
      </c>
      <c r="K53" s="45">
        <v>33.9</v>
      </c>
      <c r="L53" s="45">
        <v>31.3</v>
      </c>
      <c r="M53" s="45">
        <v>29.3</v>
      </c>
      <c r="N53" s="45">
        <v>27.5</v>
      </c>
      <c r="O53" s="45">
        <v>26</v>
      </c>
      <c r="P53" s="45">
        <v>24.7</v>
      </c>
      <c r="Q53" s="45">
        <v>23.6</v>
      </c>
      <c r="R53" s="45">
        <v>22.6</v>
      </c>
      <c r="S53" s="45">
        <v>21.7</v>
      </c>
      <c r="T53" s="45">
        <v>21</v>
      </c>
      <c r="U53" s="45">
        <v>20.3</v>
      </c>
    </row>
    <row r="54" spans="1:21" x14ac:dyDescent="0.25">
      <c r="A54" s="43">
        <v>43</v>
      </c>
      <c r="B54" s="45">
        <v>290.7</v>
      </c>
      <c r="C54" s="45">
        <v>148.1</v>
      </c>
      <c r="D54" s="45">
        <v>100.6</v>
      </c>
      <c r="E54" s="45">
        <v>76.900000000000006</v>
      </c>
      <c r="F54" s="45">
        <v>62.7</v>
      </c>
      <c r="G54" s="45">
        <v>53.2</v>
      </c>
      <c r="H54" s="45">
        <v>46.5</v>
      </c>
      <c r="I54" s="45">
        <v>41.4</v>
      </c>
      <c r="J54" s="45">
        <v>37.5</v>
      </c>
      <c r="K54" s="45">
        <v>34.4</v>
      </c>
      <c r="L54" s="45">
        <v>31.8</v>
      </c>
      <c r="M54" s="45">
        <v>29.7</v>
      </c>
      <c r="N54" s="45">
        <v>27.9</v>
      </c>
      <c r="O54" s="45">
        <v>26.4</v>
      </c>
      <c r="P54" s="45">
        <v>25.1</v>
      </c>
      <c r="Q54" s="45">
        <v>24</v>
      </c>
      <c r="R54" s="45">
        <v>23</v>
      </c>
      <c r="S54" s="45">
        <v>22.1</v>
      </c>
      <c r="T54" s="45">
        <v>21.3</v>
      </c>
      <c r="U54" s="45">
        <v>20.6</v>
      </c>
    </row>
    <row r="55" spans="1:21" x14ac:dyDescent="0.25">
      <c r="A55" s="43">
        <v>44</v>
      </c>
      <c r="B55" s="45">
        <v>294.89999999999998</v>
      </c>
      <c r="C55" s="45">
        <v>150.19999999999999</v>
      </c>
      <c r="D55" s="45">
        <v>102.1</v>
      </c>
      <c r="E55" s="45">
        <v>78</v>
      </c>
      <c r="F55" s="45">
        <v>63.6</v>
      </c>
      <c r="G55" s="45">
        <v>54</v>
      </c>
      <c r="H55" s="45">
        <v>47.1</v>
      </c>
      <c r="I55" s="45">
        <v>42</v>
      </c>
      <c r="J55" s="45">
        <v>38</v>
      </c>
      <c r="K55" s="45">
        <v>34.9</v>
      </c>
      <c r="L55" s="45">
        <v>32.299999999999997</v>
      </c>
      <c r="M55" s="45">
        <v>30.2</v>
      </c>
      <c r="N55" s="45">
        <v>28.4</v>
      </c>
      <c r="O55" s="45">
        <v>26.8</v>
      </c>
      <c r="P55" s="45">
        <v>25.5</v>
      </c>
      <c r="Q55" s="45">
        <v>24.4</v>
      </c>
      <c r="R55" s="45">
        <v>23.4</v>
      </c>
      <c r="S55" s="45">
        <v>22.5</v>
      </c>
      <c r="T55" s="45">
        <v>21.7</v>
      </c>
      <c r="U55" s="45">
        <v>21</v>
      </c>
    </row>
    <row r="56" spans="1:21" x14ac:dyDescent="0.25">
      <c r="A56" s="43">
        <v>45</v>
      </c>
      <c r="B56" s="45">
        <v>299.10000000000002</v>
      </c>
      <c r="C56" s="45">
        <v>152.4</v>
      </c>
      <c r="D56" s="45">
        <v>103.6</v>
      </c>
      <c r="E56" s="45">
        <v>79.099999999999994</v>
      </c>
      <c r="F56" s="45">
        <v>64.5</v>
      </c>
      <c r="G56" s="45">
        <v>54.8</v>
      </c>
      <c r="H56" s="45">
        <v>47.8</v>
      </c>
      <c r="I56" s="45">
        <v>42.6</v>
      </c>
      <c r="J56" s="45">
        <v>38.6</v>
      </c>
      <c r="K56" s="45">
        <v>35.4</v>
      </c>
      <c r="L56" s="45">
        <v>32.799999999999997</v>
      </c>
      <c r="M56" s="45">
        <v>30.6</v>
      </c>
      <c r="N56" s="45">
        <v>28.8</v>
      </c>
      <c r="O56" s="45">
        <v>27.3</v>
      </c>
      <c r="P56" s="45">
        <v>25.9</v>
      </c>
      <c r="Q56" s="45">
        <v>24.8</v>
      </c>
      <c r="R56" s="45">
        <v>23.8</v>
      </c>
      <c r="S56" s="45">
        <v>22.9</v>
      </c>
      <c r="T56" s="45">
        <v>22.1</v>
      </c>
      <c r="U56" s="45"/>
    </row>
    <row r="57" spans="1:21" x14ac:dyDescent="0.25">
      <c r="A57" s="43">
        <v>46</v>
      </c>
      <c r="B57" s="45">
        <v>303.39999999999998</v>
      </c>
      <c r="C57" s="45">
        <v>154.6</v>
      </c>
      <c r="D57" s="45">
        <v>105.1</v>
      </c>
      <c r="E57" s="45">
        <v>80.3</v>
      </c>
      <c r="F57" s="45">
        <v>65.5</v>
      </c>
      <c r="G57" s="45">
        <v>55.6</v>
      </c>
      <c r="H57" s="45">
        <v>48.6</v>
      </c>
      <c r="I57" s="45">
        <v>43.3</v>
      </c>
      <c r="J57" s="45">
        <v>39.200000000000003</v>
      </c>
      <c r="K57" s="45">
        <v>36</v>
      </c>
      <c r="L57" s="45">
        <v>33.299999999999997</v>
      </c>
      <c r="M57" s="45">
        <v>31.1</v>
      </c>
      <c r="N57" s="45">
        <v>29.3</v>
      </c>
      <c r="O57" s="45">
        <v>27.7</v>
      </c>
      <c r="P57" s="45">
        <v>26.4</v>
      </c>
      <c r="Q57" s="45">
        <v>25.2</v>
      </c>
      <c r="R57" s="45">
        <v>24.2</v>
      </c>
      <c r="S57" s="45">
        <v>23.3</v>
      </c>
      <c r="T57" s="45"/>
      <c r="U57" s="45"/>
    </row>
    <row r="58" spans="1:21" x14ac:dyDescent="0.25">
      <c r="A58" s="43">
        <v>47</v>
      </c>
      <c r="B58" s="45">
        <v>307.8</v>
      </c>
      <c r="C58" s="45">
        <v>156.9</v>
      </c>
      <c r="D58" s="45">
        <v>106.6</v>
      </c>
      <c r="E58" s="45">
        <v>81.5</v>
      </c>
      <c r="F58" s="45">
        <v>66.400000000000006</v>
      </c>
      <c r="G58" s="45">
        <v>56.4</v>
      </c>
      <c r="H58" s="45">
        <v>49.3</v>
      </c>
      <c r="I58" s="45">
        <v>44</v>
      </c>
      <c r="J58" s="45">
        <v>39.799999999999997</v>
      </c>
      <c r="K58" s="45">
        <v>36.5</v>
      </c>
      <c r="L58" s="45">
        <v>33.9</v>
      </c>
      <c r="M58" s="45">
        <v>31.6</v>
      </c>
      <c r="N58" s="45">
        <v>29.8</v>
      </c>
      <c r="O58" s="45">
        <v>28.2</v>
      </c>
      <c r="P58" s="45">
        <v>26.8</v>
      </c>
      <c r="Q58" s="45">
        <v>25.6</v>
      </c>
      <c r="R58" s="45">
        <v>24.6</v>
      </c>
      <c r="S58" s="45"/>
      <c r="T58" s="45"/>
      <c r="U58" s="45"/>
    </row>
    <row r="59" spans="1:21" x14ac:dyDescent="0.25">
      <c r="A59" s="43">
        <v>48</v>
      </c>
      <c r="B59" s="45">
        <v>312.2</v>
      </c>
      <c r="C59" s="45">
        <v>159.19999999999999</v>
      </c>
      <c r="D59" s="45">
        <v>108.2</v>
      </c>
      <c r="E59" s="45">
        <v>82.7</v>
      </c>
      <c r="F59" s="45">
        <v>67.400000000000006</v>
      </c>
      <c r="G59" s="45">
        <v>57.3</v>
      </c>
      <c r="H59" s="45">
        <v>50.1</v>
      </c>
      <c r="I59" s="45">
        <v>44.7</v>
      </c>
      <c r="J59" s="45">
        <v>40.5</v>
      </c>
      <c r="K59" s="45">
        <v>37.1</v>
      </c>
      <c r="L59" s="45">
        <v>34.4</v>
      </c>
      <c r="M59" s="45">
        <v>32.200000000000003</v>
      </c>
      <c r="N59" s="45">
        <v>30.3</v>
      </c>
      <c r="O59" s="45">
        <v>28.7</v>
      </c>
      <c r="P59" s="45">
        <v>27.3</v>
      </c>
      <c r="Q59" s="45">
        <v>26.1</v>
      </c>
      <c r="R59" s="45"/>
      <c r="S59" s="45"/>
      <c r="T59" s="45"/>
      <c r="U59" s="45"/>
    </row>
    <row r="60" spans="1:21" x14ac:dyDescent="0.25">
      <c r="A60" s="43">
        <v>49</v>
      </c>
      <c r="B60" s="45">
        <v>316.8</v>
      </c>
      <c r="C60" s="45">
        <v>161.5</v>
      </c>
      <c r="D60" s="45">
        <v>109.8</v>
      </c>
      <c r="E60" s="45">
        <v>83.9</v>
      </c>
      <c r="F60" s="45">
        <v>68.5</v>
      </c>
      <c r="G60" s="45">
        <v>58.2</v>
      </c>
      <c r="H60" s="45">
        <v>50.9</v>
      </c>
      <c r="I60" s="45">
        <v>45.4</v>
      </c>
      <c r="J60" s="45">
        <v>41.1</v>
      </c>
      <c r="K60" s="45">
        <v>37.799999999999997</v>
      </c>
      <c r="L60" s="45">
        <v>35</v>
      </c>
      <c r="M60" s="45">
        <v>32.700000000000003</v>
      </c>
      <c r="N60" s="45">
        <v>30.8</v>
      </c>
      <c r="O60" s="45">
        <v>29.2</v>
      </c>
      <c r="P60" s="45">
        <v>27.8</v>
      </c>
      <c r="Q60" s="45"/>
      <c r="R60" s="45"/>
      <c r="S60" s="45"/>
      <c r="T60" s="45"/>
      <c r="U60" s="45"/>
    </row>
    <row r="61" spans="1:21" x14ac:dyDescent="0.25">
      <c r="A61" s="43">
        <v>50</v>
      </c>
      <c r="B61" s="45">
        <v>321.5</v>
      </c>
      <c r="C61" s="45">
        <v>163.9</v>
      </c>
      <c r="D61" s="45">
        <v>111.4</v>
      </c>
      <c r="E61" s="45">
        <v>85.2</v>
      </c>
      <c r="F61" s="45">
        <v>69.599999999999994</v>
      </c>
      <c r="G61" s="45">
        <v>59.1</v>
      </c>
      <c r="H61" s="45">
        <v>51.7</v>
      </c>
      <c r="I61" s="45">
        <v>46.1</v>
      </c>
      <c r="J61" s="45">
        <v>41.8</v>
      </c>
      <c r="K61" s="45">
        <v>38.4</v>
      </c>
      <c r="L61" s="45">
        <v>35.6</v>
      </c>
      <c r="M61" s="45">
        <v>33.299999999999997</v>
      </c>
      <c r="N61" s="45">
        <v>31.4</v>
      </c>
      <c r="O61" s="45">
        <v>29.7</v>
      </c>
      <c r="P61" s="45"/>
      <c r="Q61" s="45"/>
      <c r="R61" s="45"/>
      <c r="S61" s="45"/>
      <c r="T61" s="45"/>
      <c r="U61" s="45"/>
    </row>
    <row r="62" spans="1:21" x14ac:dyDescent="0.25">
      <c r="A62" s="43">
        <v>51</v>
      </c>
      <c r="B62" s="45">
        <v>326.3</v>
      </c>
      <c r="C62" s="45">
        <v>166.4</v>
      </c>
      <c r="D62" s="45">
        <v>113.2</v>
      </c>
      <c r="E62" s="45">
        <v>86.6</v>
      </c>
      <c r="F62" s="45">
        <v>70.7</v>
      </c>
      <c r="G62" s="45">
        <v>60.1</v>
      </c>
      <c r="H62" s="45">
        <v>52.5</v>
      </c>
      <c r="I62" s="45">
        <v>46.9</v>
      </c>
      <c r="J62" s="45">
        <v>42.5</v>
      </c>
      <c r="K62" s="45">
        <v>39.1</v>
      </c>
      <c r="L62" s="45">
        <v>36.200000000000003</v>
      </c>
      <c r="M62" s="45">
        <v>33.9</v>
      </c>
      <c r="N62" s="45">
        <v>31.9</v>
      </c>
      <c r="O62" s="45"/>
      <c r="P62" s="45"/>
      <c r="Q62" s="45"/>
      <c r="R62" s="45"/>
      <c r="S62" s="45"/>
      <c r="T62" s="45"/>
      <c r="U62" s="45"/>
    </row>
    <row r="63" spans="1:21" x14ac:dyDescent="0.25">
      <c r="A63" s="43">
        <v>52</v>
      </c>
      <c r="B63" s="45">
        <v>331.1</v>
      </c>
      <c r="C63" s="45">
        <v>168.9</v>
      </c>
      <c r="D63" s="45">
        <v>114.9</v>
      </c>
      <c r="E63" s="45">
        <v>87.9</v>
      </c>
      <c r="F63" s="45">
        <v>71.8</v>
      </c>
      <c r="G63" s="45">
        <v>61</v>
      </c>
      <c r="H63" s="45">
        <v>53.4</v>
      </c>
      <c r="I63" s="45">
        <v>47.7</v>
      </c>
      <c r="J63" s="45">
        <v>43.3</v>
      </c>
      <c r="K63" s="45">
        <v>39.700000000000003</v>
      </c>
      <c r="L63" s="45">
        <v>36.9</v>
      </c>
      <c r="M63" s="45">
        <v>34.5</v>
      </c>
      <c r="N63" s="45"/>
      <c r="O63" s="45"/>
      <c r="P63" s="45"/>
      <c r="Q63" s="45"/>
      <c r="R63" s="45"/>
      <c r="S63" s="45"/>
      <c r="T63" s="45"/>
      <c r="U63" s="45"/>
    </row>
    <row r="64" spans="1:21" x14ac:dyDescent="0.25">
      <c r="A64" s="43">
        <v>53</v>
      </c>
      <c r="B64" s="45">
        <v>336</v>
      </c>
      <c r="C64" s="45">
        <v>171.5</v>
      </c>
      <c r="D64" s="45">
        <v>116.7</v>
      </c>
      <c r="E64" s="45">
        <v>89.3</v>
      </c>
      <c r="F64" s="45">
        <v>72.900000000000006</v>
      </c>
      <c r="G64" s="45">
        <v>62</v>
      </c>
      <c r="H64" s="45">
        <v>54.3</v>
      </c>
      <c r="I64" s="45">
        <v>48.5</v>
      </c>
      <c r="J64" s="45">
        <v>44</v>
      </c>
      <c r="K64" s="45">
        <v>40.4</v>
      </c>
      <c r="L64" s="45">
        <v>37.5</v>
      </c>
      <c r="M64" s="45"/>
      <c r="N64" s="45"/>
      <c r="O64" s="45"/>
      <c r="P64" s="45"/>
      <c r="Q64" s="45"/>
      <c r="R64" s="45"/>
      <c r="S64" s="45"/>
      <c r="T64" s="45"/>
      <c r="U64" s="45"/>
    </row>
    <row r="65" spans="1:21" x14ac:dyDescent="0.25">
      <c r="A65" s="43">
        <v>54</v>
      </c>
      <c r="B65" s="45">
        <v>341.1</v>
      </c>
      <c r="C65" s="45">
        <v>174.1</v>
      </c>
      <c r="D65" s="45">
        <v>118.5</v>
      </c>
      <c r="E65" s="45">
        <v>90.7</v>
      </c>
      <c r="F65" s="45">
        <v>74.099999999999994</v>
      </c>
      <c r="G65" s="45">
        <v>63.1</v>
      </c>
      <c r="H65" s="45">
        <v>55.2</v>
      </c>
      <c r="I65" s="45">
        <v>49.3</v>
      </c>
      <c r="J65" s="45">
        <v>44.8</v>
      </c>
      <c r="K65" s="45">
        <v>41.1</v>
      </c>
      <c r="L65" s="45"/>
      <c r="M65" s="45"/>
      <c r="N65" s="45"/>
      <c r="O65" s="45"/>
      <c r="P65" s="45"/>
      <c r="Q65" s="45"/>
      <c r="R65" s="45"/>
      <c r="S65" s="45"/>
      <c r="T65" s="45"/>
      <c r="U65" s="45"/>
    </row>
    <row r="66" spans="1:21" x14ac:dyDescent="0.25">
      <c r="A66" s="43">
        <v>55</v>
      </c>
      <c r="B66" s="45">
        <v>346.2</v>
      </c>
      <c r="C66" s="45">
        <v>176.8</v>
      </c>
      <c r="D66" s="45">
        <v>120.4</v>
      </c>
      <c r="E66" s="45">
        <v>92.2</v>
      </c>
      <c r="F66" s="45">
        <v>75.3</v>
      </c>
      <c r="G66" s="45">
        <v>64.099999999999994</v>
      </c>
      <c r="H66" s="45">
        <v>56.1</v>
      </c>
      <c r="I66" s="45">
        <v>50.2</v>
      </c>
      <c r="J66" s="45">
        <v>45.6</v>
      </c>
      <c r="K66" s="45"/>
      <c r="L66" s="45"/>
      <c r="M66" s="45"/>
      <c r="N66" s="45"/>
      <c r="O66" s="45"/>
      <c r="P66" s="45"/>
      <c r="Q66" s="45"/>
      <c r="R66" s="45"/>
      <c r="S66" s="45"/>
      <c r="T66" s="45"/>
      <c r="U66" s="45"/>
    </row>
    <row r="67" spans="1:21" x14ac:dyDescent="0.25">
      <c r="A67" s="43">
        <v>56</v>
      </c>
      <c r="B67" s="45">
        <v>351.5</v>
      </c>
      <c r="C67" s="45">
        <v>179.5</v>
      </c>
      <c r="D67" s="45">
        <v>122.3</v>
      </c>
      <c r="E67" s="45">
        <v>93.7</v>
      </c>
      <c r="F67" s="45">
        <v>76.599999999999994</v>
      </c>
      <c r="G67" s="45">
        <v>65.2</v>
      </c>
      <c r="H67" s="45">
        <v>57.1</v>
      </c>
      <c r="I67" s="45">
        <v>51</v>
      </c>
      <c r="J67" s="45"/>
      <c r="K67" s="45"/>
      <c r="L67" s="45"/>
      <c r="M67" s="45"/>
      <c r="N67" s="45"/>
      <c r="O67" s="45"/>
      <c r="P67" s="45"/>
      <c r="Q67" s="45"/>
      <c r="R67" s="45"/>
      <c r="S67" s="45"/>
      <c r="T67" s="45"/>
      <c r="U67" s="45"/>
    </row>
    <row r="68" spans="1:21" x14ac:dyDescent="0.25">
      <c r="A68" s="43">
        <v>57</v>
      </c>
      <c r="B68" s="45">
        <v>357</v>
      </c>
      <c r="C68" s="45">
        <v>182.4</v>
      </c>
      <c r="D68" s="45">
        <v>124.2</v>
      </c>
      <c r="E68" s="45">
        <v>95.2</v>
      </c>
      <c r="F68" s="45">
        <v>77.900000000000006</v>
      </c>
      <c r="G68" s="45">
        <v>66.3</v>
      </c>
      <c r="H68" s="45">
        <v>58.1</v>
      </c>
      <c r="I68" s="45"/>
      <c r="J68" s="45"/>
      <c r="K68" s="45"/>
      <c r="L68" s="45"/>
      <c r="M68" s="45"/>
      <c r="N68" s="45"/>
      <c r="O68" s="45"/>
      <c r="P68" s="45"/>
      <c r="Q68" s="45"/>
      <c r="R68" s="45"/>
      <c r="S68" s="45"/>
      <c r="T68" s="45"/>
      <c r="U68" s="45"/>
    </row>
    <row r="69" spans="1:21" x14ac:dyDescent="0.25">
      <c r="A69" s="43">
        <v>58</v>
      </c>
      <c r="B69" s="45">
        <v>362.6</v>
      </c>
      <c r="C69" s="45">
        <v>185.3</v>
      </c>
      <c r="D69" s="45">
        <v>126.3</v>
      </c>
      <c r="E69" s="45">
        <v>96.8</v>
      </c>
      <c r="F69" s="45">
        <v>79.2</v>
      </c>
      <c r="G69" s="45">
        <v>67.5</v>
      </c>
      <c r="H69" s="45"/>
      <c r="I69" s="45"/>
      <c r="J69" s="45"/>
      <c r="K69" s="45"/>
      <c r="L69" s="45"/>
      <c r="M69" s="45"/>
      <c r="N69" s="45"/>
      <c r="O69" s="45"/>
      <c r="P69" s="45"/>
      <c r="Q69" s="45"/>
      <c r="R69" s="45"/>
      <c r="S69" s="45"/>
      <c r="T69" s="45"/>
      <c r="U69" s="45"/>
    </row>
    <row r="70" spans="1:21" x14ac:dyDescent="0.25">
      <c r="A70" s="43">
        <v>59</v>
      </c>
      <c r="B70" s="45">
        <v>368.4</v>
      </c>
      <c r="C70" s="45">
        <v>188.4</v>
      </c>
      <c r="D70" s="45">
        <v>128.4</v>
      </c>
      <c r="E70" s="45">
        <v>98.5</v>
      </c>
      <c r="F70" s="45">
        <v>80.599999999999994</v>
      </c>
      <c r="G70" s="45"/>
      <c r="H70" s="45"/>
      <c r="I70" s="45"/>
      <c r="J70" s="45"/>
      <c r="K70" s="45"/>
      <c r="L70" s="45"/>
      <c r="M70" s="45"/>
      <c r="N70" s="45"/>
      <c r="O70" s="45"/>
      <c r="P70" s="45"/>
      <c r="Q70" s="45"/>
      <c r="R70" s="45"/>
      <c r="S70" s="45"/>
      <c r="T70" s="45"/>
      <c r="U70" s="45"/>
    </row>
    <row r="71" spans="1:21" x14ac:dyDescent="0.25">
      <c r="A71" s="43">
        <v>60</v>
      </c>
      <c r="B71" s="45">
        <v>374.5</v>
      </c>
      <c r="C71" s="45">
        <v>191.5</v>
      </c>
      <c r="D71" s="45">
        <v>130.6</v>
      </c>
      <c r="E71" s="45">
        <v>100.2</v>
      </c>
      <c r="F71" s="45"/>
      <c r="G71" s="45"/>
      <c r="H71" s="45"/>
      <c r="I71" s="45"/>
      <c r="J71" s="45"/>
      <c r="K71" s="45"/>
      <c r="L71" s="45"/>
      <c r="M71" s="45"/>
      <c r="N71" s="45"/>
      <c r="O71" s="45"/>
      <c r="P71" s="45"/>
      <c r="Q71" s="45"/>
      <c r="R71" s="45"/>
      <c r="S71" s="45"/>
      <c r="T71" s="45"/>
      <c r="U71" s="45"/>
    </row>
    <row r="72" spans="1:21" x14ac:dyDescent="0.25">
      <c r="A72" s="43">
        <v>61</v>
      </c>
      <c r="B72" s="45">
        <v>380.8</v>
      </c>
      <c r="C72" s="45">
        <v>194.8</v>
      </c>
      <c r="D72" s="45">
        <v>132.9</v>
      </c>
      <c r="E72" s="45"/>
      <c r="F72" s="45"/>
      <c r="G72" s="45"/>
      <c r="H72" s="45"/>
      <c r="I72" s="45"/>
      <c r="J72" s="45"/>
      <c r="K72" s="45"/>
      <c r="L72" s="45"/>
      <c r="M72" s="45"/>
      <c r="N72" s="45"/>
      <c r="O72" s="45"/>
      <c r="P72" s="45"/>
      <c r="Q72" s="45"/>
      <c r="R72" s="45"/>
      <c r="S72" s="45"/>
      <c r="T72" s="45"/>
      <c r="U72" s="45"/>
    </row>
    <row r="73" spans="1:21" x14ac:dyDescent="0.25">
      <c r="A73" s="43">
        <v>62</v>
      </c>
      <c r="B73" s="45">
        <v>387.6</v>
      </c>
      <c r="C73" s="45">
        <v>198.3</v>
      </c>
      <c r="D73" s="45"/>
      <c r="E73" s="45"/>
      <c r="F73" s="45"/>
      <c r="G73" s="45"/>
      <c r="H73" s="45"/>
      <c r="I73" s="45"/>
      <c r="J73" s="45"/>
      <c r="K73" s="45"/>
      <c r="L73" s="45"/>
      <c r="M73" s="45"/>
      <c r="N73" s="45"/>
      <c r="O73" s="45"/>
      <c r="P73" s="45"/>
      <c r="Q73" s="45"/>
      <c r="R73" s="45"/>
      <c r="S73" s="45"/>
      <c r="T73" s="45"/>
      <c r="U73" s="45"/>
    </row>
    <row r="74" spans="1:21" x14ac:dyDescent="0.25">
      <c r="A74" s="43">
        <v>63</v>
      </c>
      <c r="B74" s="45">
        <v>394.7</v>
      </c>
      <c r="C74" s="45"/>
      <c r="D74" s="45"/>
      <c r="E74" s="45"/>
      <c r="F74" s="45"/>
      <c r="G74" s="45"/>
      <c r="H74" s="45"/>
      <c r="I74" s="45"/>
      <c r="J74" s="45"/>
      <c r="K74" s="45"/>
      <c r="L74" s="45"/>
      <c r="M74" s="45"/>
      <c r="N74" s="45"/>
      <c r="O74" s="45"/>
      <c r="P74" s="45"/>
      <c r="Q74" s="45"/>
      <c r="R74" s="45"/>
      <c r="S74" s="45"/>
      <c r="T74" s="45"/>
      <c r="U74" s="45"/>
    </row>
  </sheetData>
  <sheetProtection algorithmName="SHA-512" hashValue="fEzuOCEItvtFBoykP3sTQFQDn4S9Cz64y8hUS1PG9FN5jZsY+SMwBEjKUSI3EKMRl0Eug4GiNpccvN1V5Zw3Fg==" saltValue="fJU779dNvhF6emHE5N/Qvw==" spinCount="100000" sheet="1" objects="1" scenarios="1"/>
  <conditionalFormatting sqref="A6:A21">
    <cfRule type="expression" dxfId="349" priority="1" stopIfTrue="1">
      <formula>MOD(ROW(),2)=0</formula>
    </cfRule>
    <cfRule type="expression" dxfId="348" priority="2" stopIfTrue="1">
      <formula>MOD(ROW(),2)&lt;&gt;0</formula>
    </cfRule>
  </conditionalFormatting>
  <conditionalFormatting sqref="B6:M21">
    <cfRule type="expression" dxfId="347" priority="3" stopIfTrue="1">
      <formula>MOD(ROW(),2)=0</formula>
    </cfRule>
    <cfRule type="expression" dxfId="346" priority="4" stopIfTrue="1">
      <formula>MOD(ROW(),2)&lt;&gt;0</formula>
    </cfRule>
  </conditionalFormatting>
  <conditionalFormatting sqref="A26:A74">
    <cfRule type="expression" dxfId="345" priority="5" stopIfTrue="1">
      <formula>MOD(ROW(),2)=0</formula>
    </cfRule>
    <cfRule type="expression" dxfId="344" priority="6" stopIfTrue="1">
      <formula>MOD(ROW(),2)&lt;&gt;0</formula>
    </cfRule>
  </conditionalFormatting>
  <conditionalFormatting sqref="B26:U74">
    <cfRule type="expression" dxfId="343" priority="7" stopIfTrue="1">
      <formula>MOD(ROW(),2)=0</formula>
    </cfRule>
    <cfRule type="expression" dxfId="342" priority="8" stopIfTrue="1">
      <formula>MOD(ROW(),2)&lt;&gt;0</formula>
    </cfRule>
  </conditionalFormatting>
  <pageMargins left="0.7" right="0.7" top="0.75" bottom="0.75" header="0.3" footer="0.3"/>
  <tableParts count="1">
    <tablePart r:id="rId1"/>
  </tableParts>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854B4E-D7C8-401D-8E8D-E6576076EA3B}">
  <sheetPr codeName="Sheet73"/>
  <dimension ref="A1:U74"/>
  <sheetViews>
    <sheetView showGridLines="0" workbookViewId="0">
      <selection activeCell="A6" sqref="A6"/>
    </sheetView>
  </sheetViews>
  <sheetFormatPr defaultRowHeight="12.5" x14ac:dyDescent="0.25"/>
  <cols>
    <col min="1" max="1" width="31.54296875" customWidth="1"/>
    <col min="2" max="21"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Added pension - x-707</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173</v>
      </c>
      <c r="C8" s="49"/>
      <c r="D8" s="49"/>
      <c r="E8" s="49"/>
      <c r="F8" s="49"/>
      <c r="G8" s="49"/>
      <c r="H8" s="49"/>
      <c r="I8" s="49"/>
      <c r="J8" s="49"/>
      <c r="K8" s="49"/>
      <c r="L8" s="49"/>
      <c r="M8" s="49"/>
    </row>
    <row r="9" spans="1:13" x14ac:dyDescent="0.25">
      <c r="A9" s="40" t="s">
        <v>141</v>
      </c>
      <c r="B9" s="49" t="s">
        <v>368</v>
      </c>
      <c r="C9" s="49"/>
      <c r="D9" s="49"/>
      <c r="E9" s="49"/>
      <c r="F9" s="49"/>
      <c r="G9" s="49"/>
      <c r="H9" s="49"/>
      <c r="I9" s="49"/>
      <c r="J9" s="49"/>
      <c r="K9" s="49"/>
      <c r="L9" s="49"/>
      <c r="M9" s="49"/>
    </row>
    <row r="10" spans="1:13" x14ac:dyDescent="0.25">
      <c r="A10" s="40" t="s">
        <v>6</v>
      </c>
      <c r="B10" s="49" t="s">
        <v>383</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374</v>
      </c>
      <c r="C12" s="49"/>
      <c r="D12" s="49"/>
      <c r="E12" s="49"/>
      <c r="F12" s="49"/>
      <c r="G12" s="49"/>
      <c r="H12" s="49"/>
      <c r="I12" s="49"/>
      <c r="J12" s="49"/>
      <c r="K12" s="49"/>
      <c r="L12" s="49"/>
      <c r="M12" s="49"/>
    </row>
    <row r="13" spans="1:13" x14ac:dyDescent="0.25">
      <c r="A13" s="40" t="s">
        <v>494</v>
      </c>
      <c r="B13" s="49">
        <v>1</v>
      </c>
      <c r="C13" s="49"/>
      <c r="D13" s="49"/>
      <c r="E13" s="49"/>
      <c r="F13" s="49"/>
      <c r="G13" s="49"/>
      <c r="H13" s="49"/>
      <c r="I13" s="49"/>
      <c r="J13" s="49"/>
      <c r="K13" s="49"/>
      <c r="L13" s="49"/>
      <c r="M13" s="49"/>
    </row>
    <row r="14" spans="1:13" x14ac:dyDescent="0.25">
      <c r="A14" s="40" t="s">
        <v>145</v>
      </c>
      <c r="B14" s="49">
        <v>707</v>
      </c>
      <c r="C14" s="49"/>
      <c r="D14" s="49"/>
      <c r="E14" s="49"/>
      <c r="F14" s="49"/>
      <c r="G14" s="49"/>
      <c r="H14" s="49"/>
      <c r="I14" s="49"/>
      <c r="J14" s="49"/>
      <c r="K14" s="49"/>
      <c r="L14" s="49"/>
      <c r="M14" s="49"/>
    </row>
    <row r="15" spans="1:13" x14ac:dyDescent="0.25">
      <c r="A15" s="40" t="s">
        <v>495</v>
      </c>
      <c r="B15" s="49" t="s">
        <v>384</v>
      </c>
      <c r="C15" s="49"/>
      <c r="D15" s="49"/>
      <c r="E15" s="49"/>
      <c r="F15" s="49"/>
      <c r="G15" s="49"/>
      <c r="H15" s="49"/>
      <c r="I15" s="49"/>
      <c r="J15" s="49"/>
      <c r="K15" s="49"/>
      <c r="L15" s="49"/>
      <c r="M15" s="49"/>
    </row>
    <row r="16" spans="1:13" x14ac:dyDescent="0.25">
      <c r="A16" s="40" t="s">
        <v>147</v>
      </c>
      <c r="B16" s="49" t="s">
        <v>385</v>
      </c>
      <c r="C16" s="49"/>
      <c r="D16" s="49"/>
      <c r="E16" s="49"/>
      <c r="F16" s="49"/>
      <c r="G16" s="49"/>
      <c r="H16" s="49"/>
      <c r="I16" s="49"/>
      <c r="J16" s="49"/>
      <c r="K16" s="49"/>
      <c r="L16" s="49"/>
      <c r="M16" s="49"/>
    </row>
    <row r="17" spans="1:21" x14ac:dyDescent="0.25">
      <c r="A17" s="41" t="s">
        <v>496</v>
      </c>
      <c r="B17" s="49"/>
      <c r="C17" s="49"/>
      <c r="D17" s="49"/>
      <c r="E17" s="49"/>
      <c r="F17" s="49"/>
      <c r="G17" s="49"/>
      <c r="H17" s="49"/>
      <c r="I17" s="49"/>
      <c r="J17" s="49"/>
      <c r="K17" s="49"/>
      <c r="L17" s="49"/>
      <c r="M17" s="49"/>
    </row>
    <row r="18" spans="1:21" x14ac:dyDescent="0.25">
      <c r="A18" s="40" t="s">
        <v>149</v>
      </c>
      <c r="B18" s="50">
        <v>45202</v>
      </c>
      <c r="C18" s="50"/>
      <c r="D18" s="50"/>
      <c r="E18" s="50"/>
      <c r="F18" s="50"/>
      <c r="G18" s="50"/>
      <c r="H18" s="50"/>
      <c r="I18" s="50"/>
      <c r="J18" s="50"/>
      <c r="K18" s="50"/>
      <c r="L18" s="50"/>
      <c r="M18" s="50"/>
    </row>
    <row r="19" spans="1:21" x14ac:dyDescent="0.25">
      <c r="A19" s="40" t="s">
        <v>150</v>
      </c>
      <c r="B19" s="50">
        <v>45383</v>
      </c>
      <c r="C19" s="50"/>
      <c r="D19" s="50"/>
      <c r="E19" s="50"/>
      <c r="F19" s="50"/>
      <c r="G19" s="50"/>
      <c r="H19" s="50"/>
      <c r="I19" s="50"/>
      <c r="J19" s="50"/>
      <c r="K19" s="50"/>
      <c r="L19" s="50"/>
      <c r="M19" s="50"/>
    </row>
    <row r="20" spans="1:21" x14ac:dyDescent="0.25">
      <c r="A20" s="40" t="s">
        <v>151</v>
      </c>
      <c r="B20" s="49" t="s">
        <v>160</v>
      </c>
      <c r="C20" s="49"/>
      <c r="D20" s="49"/>
      <c r="E20" s="49"/>
      <c r="F20" s="49"/>
      <c r="G20" s="49"/>
      <c r="H20" s="49"/>
      <c r="I20" s="49"/>
      <c r="J20" s="49"/>
      <c r="K20" s="49"/>
      <c r="L20" s="49"/>
      <c r="M20" s="49"/>
    </row>
    <row r="21" spans="1:21" x14ac:dyDescent="0.25">
      <c r="A21" s="40" t="s">
        <v>497</v>
      </c>
      <c r="B21" s="49" t="s">
        <v>68</v>
      </c>
      <c r="C21" s="49"/>
      <c r="D21" s="49"/>
      <c r="E21" s="49"/>
      <c r="F21" s="49"/>
      <c r="G21" s="49"/>
      <c r="H21" s="49"/>
      <c r="I21" s="49"/>
      <c r="J21" s="49"/>
      <c r="K21" s="49"/>
      <c r="L21" s="49"/>
      <c r="M21" s="49"/>
    </row>
    <row r="23" spans="1:21" x14ac:dyDescent="0.25">
      <c r="A23" s="23" t="str">
        <f>HYPERLINK("#'Factor List'!A1", "Back to Factor List")</f>
        <v>Back to Factor List</v>
      </c>
      <c r="B23" s="23" t="str">
        <f>HYPERLINK("#'Assumptions'!A1", "Assumptions")</f>
        <v>Assumptions</v>
      </c>
    </row>
    <row r="26" spans="1:21" s="59" customFormat="1" ht="13" x14ac:dyDescent="0.25">
      <c r="A26" s="58" t="s">
        <v>263</v>
      </c>
      <c r="B26" s="58" t="s">
        <v>562</v>
      </c>
      <c r="C26" s="58" t="s">
        <v>563</v>
      </c>
      <c r="D26" s="58" t="s">
        <v>564</v>
      </c>
      <c r="E26" s="58" t="s">
        <v>565</v>
      </c>
      <c r="F26" s="58" t="s">
        <v>566</v>
      </c>
      <c r="G26" s="58" t="s">
        <v>567</v>
      </c>
      <c r="H26" s="58" t="s">
        <v>568</v>
      </c>
      <c r="I26" s="58" t="s">
        <v>569</v>
      </c>
      <c r="J26" s="58" t="s">
        <v>570</v>
      </c>
      <c r="K26" s="58" t="s">
        <v>571</v>
      </c>
      <c r="L26" s="58" t="s">
        <v>572</v>
      </c>
      <c r="M26" s="58" t="s">
        <v>573</v>
      </c>
      <c r="N26" s="58" t="s">
        <v>574</v>
      </c>
      <c r="O26" s="58" t="s">
        <v>575</v>
      </c>
      <c r="P26" s="58" t="s">
        <v>576</v>
      </c>
      <c r="Q26" s="58" t="s">
        <v>577</v>
      </c>
      <c r="R26" s="58" t="s">
        <v>578</v>
      </c>
      <c r="S26" s="58" t="s">
        <v>579</v>
      </c>
      <c r="T26" s="58" t="s">
        <v>580</v>
      </c>
      <c r="U26" s="58" t="s">
        <v>581</v>
      </c>
    </row>
    <row r="27" spans="1:21" x14ac:dyDescent="0.25">
      <c r="A27" s="43">
        <v>16</v>
      </c>
      <c r="B27" s="45">
        <v>210.7</v>
      </c>
      <c r="C27" s="45">
        <v>107.3</v>
      </c>
      <c r="D27" s="45">
        <v>72.900000000000006</v>
      </c>
      <c r="E27" s="45">
        <v>55.6</v>
      </c>
      <c r="F27" s="45">
        <v>45.3</v>
      </c>
      <c r="G27" s="45">
        <v>38.4</v>
      </c>
      <c r="H27" s="45">
        <v>33.5</v>
      </c>
      <c r="I27" s="45">
        <v>29.9</v>
      </c>
      <c r="J27" s="45">
        <v>27</v>
      </c>
      <c r="K27" s="45">
        <v>24.7</v>
      </c>
      <c r="L27" s="45">
        <v>22.9</v>
      </c>
      <c r="M27" s="45">
        <v>21.3</v>
      </c>
      <c r="N27" s="45">
        <v>20</v>
      </c>
      <c r="O27" s="45">
        <v>18.899999999999999</v>
      </c>
      <c r="P27" s="45">
        <v>18</v>
      </c>
      <c r="Q27" s="45">
        <v>17.100000000000001</v>
      </c>
      <c r="R27" s="45">
        <v>16.399999999999999</v>
      </c>
      <c r="S27" s="45">
        <v>15.7</v>
      </c>
      <c r="T27" s="45">
        <v>15.2</v>
      </c>
      <c r="U27" s="45">
        <v>14.6</v>
      </c>
    </row>
    <row r="28" spans="1:21" x14ac:dyDescent="0.25">
      <c r="A28" s="43">
        <v>17</v>
      </c>
      <c r="B28" s="45">
        <v>214.1</v>
      </c>
      <c r="C28" s="45">
        <v>109</v>
      </c>
      <c r="D28" s="45">
        <v>74</v>
      </c>
      <c r="E28" s="45">
        <v>56.5</v>
      </c>
      <c r="F28" s="45">
        <v>46</v>
      </c>
      <c r="G28" s="45">
        <v>39.1</v>
      </c>
      <c r="H28" s="45">
        <v>34.1</v>
      </c>
      <c r="I28" s="45">
        <v>30.4</v>
      </c>
      <c r="J28" s="45">
        <v>27.5</v>
      </c>
      <c r="K28" s="45">
        <v>25.1</v>
      </c>
      <c r="L28" s="45">
        <v>23.3</v>
      </c>
      <c r="M28" s="45">
        <v>21.7</v>
      </c>
      <c r="N28" s="45">
        <v>20.399999999999999</v>
      </c>
      <c r="O28" s="45">
        <v>19.2</v>
      </c>
      <c r="P28" s="45">
        <v>18.3</v>
      </c>
      <c r="Q28" s="45">
        <v>17.399999999999999</v>
      </c>
      <c r="R28" s="45">
        <v>16.7</v>
      </c>
      <c r="S28" s="45">
        <v>16</v>
      </c>
      <c r="T28" s="45">
        <v>15.4</v>
      </c>
      <c r="U28" s="45">
        <v>14.9</v>
      </c>
    </row>
    <row r="29" spans="1:21" x14ac:dyDescent="0.25">
      <c r="A29" s="43">
        <v>18</v>
      </c>
      <c r="B29" s="45">
        <v>217.7</v>
      </c>
      <c r="C29" s="45">
        <v>110.9</v>
      </c>
      <c r="D29" s="45">
        <v>75.3</v>
      </c>
      <c r="E29" s="45">
        <v>57.5</v>
      </c>
      <c r="F29" s="45">
        <v>46.8</v>
      </c>
      <c r="G29" s="45">
        <v>39.700000000000003</v>
      </c>
      <c r="H29" s="45">
        <v>34.700000000000003</v>
      </c>
      <c r="I29" s="45">
        <v>30.9</v>
      </c>
      <c r="J29" s="45">
        <v>27.9</v>
      </c>
      <c r="K29" s="45">
        <v>25.6</v>
      </c>
      <c r="L29" s="45">
        <v>23.7</v>
      </c>
      <c r="M29" s="45">
        <v>22.1</v>
      </c>
      <c r="N29" s="45">
        <v>20.7</v>
      </c>
      <c r="O29" s="45">
        <v>19.600000000000001</v>
      </c>
      <c r="P29" s="45">
        <v>18.600000000000001</v>
      </c>
      <c r="Q29" s="45">
        <v>17.7</v>
      </c>
      <c r="R29" s="45">
        <v>16.899999999999999</v>
      </c>
      <c r="S29" s="45">
        <v>16.3</v>
      </c>
      <c r="T29" s="45">
        <v>15.7</v>
      </c>
      <c r="U29" s="45">
        <v>15.1</v>
      </c>
    </row>
    <row r="30" spans="1:21" x14ac:dyDescent="0.25">
      <c r="A30" s="43">
        <v>19</v>
      </c>
      <c r="B30" s="45">
        <v>221.2</v>
      </c>
      <c r="C30" s="45">
        <v>112.6</v>
      </c>
      <c r="D30" s="45">
        <v>76.5</v>
      </c>
      <c r="E30" s="45">
        <v>58.4</v>
      </c>
      <c r="F30" s="45">
        <v>47.6</v>
      </c>
      <c r="G30" s="45">
        <v>40.4</v>
      </c>
      <c r="H30" s="45">
        <v>35.200000000000003</v>
      </c>
      <c r="I30" s="45">
        <v>31.4</v>
      </c>
      <c r="J30" s="45">
        <v>28.4</v>
      </c>
      <c r="K30" s="45">
        <v>26</v>
      </c>
      <c r="L30" s="45">
        <v>24</v>
      </c>
      <c r="M30" s="45">
        <v>22.4</v>
      </c>
      <c r="N30" s="45">
        <v>21</v>
      </c>
      <c r="O30" s="45">
        <v>19.899999999999999</v>
      </c>
      <c r="P30" s="45">
        <v>18.899999999999999</v>
      </c>
      <c r="Q30" s="45">
        <v>18</v>
      </c>
      <c r="R30" s="45">
        <v>17.2</v>
      </c>
      <c r="S30" s="45">
        <v>16.5</v>
      </c>
      <c r="T30" s="45">
        <v>15.9</v>
      </c>
      <c r="U30" s="45">
        <v>15.4</v>
      </c>
    </row>
    <row r="31" spans="1:21" x14ac:dyDescent="0.25">
      <c r="A31" s="43">
        <v>20</v>
      </c>
      <c r="B31" s="45">
        <v>224.4</v>
      </c>
      <c r="C31" s="45">
        <v>114.3</v>
      </c>
      <c r="D31" s="45">
        <v>77.599999999999994</v>
      </c>
      <c r="E31" s="45">
        <v>59.3</v>
      </c>
      <c r="F31" s="45">
        <v>48.3</v>
      </c>
      <c r="G31" s="45">
        <v>40.9</v>
      </c>
      <c r="H31" s="45">
        <v>35.700000000000003</v>
      </c>
      <c r="I31" s="45">
        <v>31.8</v>
      </c>
      <c r="J31" s="45">
        <v>28.8</v>
      </c>
      <c r="K31" s="45">
        <v>26.4</v>
      </c>
      <c r="L31" s="45">
        <v>24.4</v>
      </c>
      <c r="M31" s="45">
        <v>22.7</v>
      </c>
      <c r="N31" s="45">
        <v>21.4</v>
      </c>
      <c r="O31" s="45">
        <v>20.2</v>
      </c>
      <c r="P31" s="45">
        <v>19.100000000000001</v>
      </c>
      <c r="Q31" s="45">
        <v>18.3</v>
      </c>
      <c r="R31" s="45">
        <v>17.5</v>
      </c>
      <c r="S31" s="45">
        <v>16.8</v>
      </c>
      <c r="T31" s="45">
        <v>16.2</v>
      </c>
      <c r="U31" s="45">
        <v>15.6</v>
      </c>
    </row>
    <row r="32" spans="1:21" x14ac:dyDescent="0.25">
      <c r="A32" s="43">
        <v>21</v>
      </c>
      <c r="B32" s="45">
        <v>227.7</v>
      </c>
      <c r="C32" s="45">
        <v>115.9</v>
      </c>
      <c r="D32" s="45">
        <v>78.7</v>
      </c>
      <c r="E32" s="45">
        <v>60.1</v>
      </c>
      <c r="F32" s="45">
        <v>49</v>
      </c>
      <c r="G32" s="45">
        <v>41.5</v>
      </c>
      <c r="H32" s="45">
        <v>36.200000000000003</v>
      </c>
      <c r="I32" s="45">
        <v>32.299999999999997</v>
      </c>
      <c r="J32" s="45">
        <v>29.2</v>
      </c>
      <c r="K32" s="45">
        <v>26.7</v>
      </c>
      <c r="L32" s="45">
        <v>24.7</v>
      </c>
      <c r="M32" s="45">
        <v>23.1</v>
      </c>
      <c r="N32" s="45">
        <v>21.7</v>
      </c>
      <c r="O32" s="45">
        <v>20.5</v>
      </c>
      <c r="P32" s="45">
        <v>19.399999999999999</v>
      </c>
      <c r="Q32" s="45">
        <v>18.5</v>
      </c>
      <c r="R32" s="45">
        <v>17.7</v>
      </c>
      <c r="S32" s="45">
        <v>17</v>
      </c>
      <c r="T32" s="45">
        <v>16.399999999999999</v>
      </c>
      <c r="U32" s="45">
        <v>15.8</v>
      </c>
    </row>
    <row r="33" spans="1:21" x14ac:dyDescent="0.25">
      <c r="A33" s="43">
        <v>22</v>
      </c>
      <c r="B33" s="45">
        <v>231</v>
      </c>
      <c r="C33" s="45">
        <v>117.6</v>
      </c>
      <c r="D33" s="45">
        <v>79.900000000000006</v>
      </c>
      <c r="E33" s="45">
        <v>61</v>
      </c>
      <c r="F33" s="45">
        <v>49.7</v>
      </c>
      <c r="G33" s="45">
        <v>42.1</v>
      </c>
      <c r="H33" s="45">
        <v>36.799999999999997</v>
      </c>
      <c r="I33" s="45">
        <v>32.700000000000003</v>
      </c>
      <c r="J33" s="45">
        <v>29.6</v>
      </c>
      <c r="K33" s="45">
        <v>27.1</v>
      </c>
      <c r="L33" s="45">
        <v>25.1</v>
      </c>
      <c r="M33" s="45">
        <v>23.4</v>
      </c>
      <c r="N33" s="45">
        <v>22</v>
      </c>
      <c r="O33" s="45">
        <v>20.8</v>
      </c>
      <c r="P33" s="45">
        <v>19.7</v>
      </c>
      <c r="Q33" s="45">
        <v>18.8</v>
      </c>
      <c r="R33" s="45">
        <v>18</v>
      </c>
      <c r="S33" s="45">
        <v>17.3</v>
      </c>
      <c r="T33" s="45">
        <v>16.600000000000001</v>
      </c>
      <c r="U33" s="45">
        <v>16.100000000000001</v>
      </c>
    </row>
    <row r="34" spans="1:21" x14ac:dyDescent="0.25">
      <c r="A34" s="43">
        <v>23</v>
      </c>
      <c r="B34" s="45">
        <v>234.3</v>
      </c>
      <c r="C34" s="45">
        <v>119.3</v>
      </c>
      <c r="D34" s="45">
        <v>81</v>
      </c>
      <c r="E34" s="45">
        <v>61.9</v>
      </c>
      <c r="F34" s="45">
        <v>50.4</v>
      </c>
      <c r="G34" s="45">
        <v>42.8</v>
      </c>
      <c r="H34" s="45">
        <v>37.299999999999997</v>
      </c>
      <c r="I34" s="45">
        <v>33.200000000000003</v>
      </c>
      <c r="J34" s="45">
        <v>30.1</v>
      </c>
      <c r="K34" s="45">
        <v>27.5</v>
      </c>
      <c r="L34" s="45">
        <v>25.5</v>
      </c>
      <c r="M34" s="45">
        <v>23.7</v>
      </c>
      <c r="N34" s="45">
        <v>22.3</v>
      </c>
      <c r="O34" s="45">
        <v>21.1</v>
      </c>
      <c r="P34" s="45">
        <v>20</v>
      </c>
      <c r="Q34" s="45">
        <v>19.100000000000001</v>
      </c>
      <c r="R34" s="45">
        <v>18.2</v>
      </c>
      <c r="S34" s="45">
        <v>17.5</v>
      </c>
      <c r="T34" s="45">
        <v>16.899999999999999</v>
      </c>
      <c r="U34" s="45">
        <v>16.3</v>
      </c>
    </row>
    <row r="35" spans="1:21" x14ac:dyDescent="0.25">
      <c r="A35" s="43">
        <v>24</v>
      </c>
      <c r="B35" s="45">
        <v>237.7</v>
      </c>
      <c r="C35" s="45">
        <v>121</v>
      </c>
      <c r="D35" s="45">
        <v>82.2</v>
      </c>
      <c r="E35" s="45">
        <v>62.8</v>
      </c>
      <c r="F35" s="45">
        <v>51.1</v>
      </c>
      <c r="G35" s="45">
        <v>43.4</v>
      </c>
      <c r="H35" s="45">
        <v>37.799999999999997</v>
      </c>
      <c r="I35" s="45">
        <v>33.700000000000003</v>
      </c>
      <c r="J35" s="45">
        <v>30.5</v>
      </c>
      <c r="K35" s="45">
        <v>27.9</v>
      </c>
      <c r="L35" s="45">
        <v>25.8</v>
      </c>
      <c r="M35" s="45">
        <v>24.1</v>
      </c>
      <c r="N35" s="45">
        <v>22.6</v>
      </c>
      <c r="O35" s="45">
        <v>21.4</v>
      </c>
      <c r="P35" s="45">
        <v>20.3</v>
      </c>
      <c r="Q35" s="45">
        <v>19.3</v>
      </c>
      <c r="R35" s="45">
        <v>18.5</v>
      </c>
      <c r="S35" s="45">
        <v>17.8</v>
      </c>
      <c r="T35" s="45">
        <v>17.100000000000001</v>
      </c>
      <c r="U35" s="45">
        <v>16.5</v>
      </c>
    </row>
    <row r="36" spans="1:21" x14ac:dyDescent="0.25">
      <c r="A36" s="43">
        <v>25</v>
      </c>
      <c r="B36" s="45">
        <v>241.1</v>
      </c>
      <c r="C36" s="45">
        <v>122.8</v>
      </c>
      <c r="D36" s="45">
        <v>83.4</v>
      </c>
      <c r="E36" s="45">
        <v>63.7</v>
      </c>
      <c r="F36" s="45">
        <v>51.9</v>
      </c>
      <c r="G36" s="45">
        <v>44</v>
      </c>
      <c r="H36" s="45">
        <v>38.4</v>
      </c>
      <c r="I36" s="45">
        <v>34.200000000000003</v>
      </c>
      <c r="J36" s="45">
        <v>30.9</v>
      </c>
      <c r="K36" s="45">
        <v>28.3</v>
      </c>
      <c r="L36" s="45">
        <v>26.2</v>
      </c>
      <c r="M36" s="45">
        <v>24.4</v>
      </c>
      <c r="N36" s="45">
        <v>23</v>
      </c>
      <c r="O36" s="45">
        <v>21.7</v>
      </c>
      <c r="P36" s="45">
        <v>20.6</v>
      </c>
      <c r="Q36" s="45">
        <v>19.600000000000001</v>
      </c>
      <c r="R36" s="45">
        <v>18.8</v>
      </c>
      <c r="S36" s="45">
        <v>18</v>
      </c>
      <c r="T36" s="45">
        <v>17.399999999999999</v>
      </c>
      <c r="U36" s="45">
        <v>16.8</v>
      </c>
    </row>
    <row r="37" spans="1:21" x14ac:dyDescent="0.25">
      <c r="A37" s="43">
        <v>26</v>
      </c>
      <c r="B37" s="45">
        <v>244.6</v>
      </c>
      <c r="C37" s="45">
        <v>124.6</v>
      </c>
      <c r="D37" s="45">
        <v>84.6</v>
      </c>
      <c r="E37" s="45">
        <v>64.599999999999994</v>
      </c>
      <c r="F37" s="45">
        <v>52.6</v>
      </c>
      <c r="G37" s="45">
        <v>44.6</v>
      </c>
      <c r="H37" s="45">
        <v>38.9</v>
      </c>
      <c r="I37" s="45">
        <v>34.700000000000003</v>
      </c>
      <c r="J37" s="45">
        <v>31.4</v>
      </c>
      <c r="K37" s="45">
        <v>28.7</v>
      </c>
      <c r="L37" s="45">
        <v>26.6</v>
      </c>
      <c r="M37" s="45">
        <v>24.8</v>
      </c>
      <c r="N37" s="45">
        <v>23.3</v>
      </c>
      <c r="O37" s="45">
        <v>22</v>
      </c>
      <c r="P37" s="45">
        <v>20.9</v>
      </c>
      <c r="Q37" s="45">
        <v>19.899999999999999</v>
      </c>
      <c r="R37" s="45">
        <v>19.100000000000001</v>
      </c>
      <c r="S37" s="45">
        <v>18.3</v>
      </c>
      <c r="T37" s="45">
        <v>17.600000000000001</v>
      </c>
      <c r="U37" s="45">
        <v>17</v>
      </c>
    </row>
    <row r="38" spans="1:21" x14ac:dyDescent="0.25">
      <c r="A38" s="43">
        <v>27</v>
      </c>
      <c r="B38" s="45">
        <v>248.1</v>
      </c>
      <c r="C38" s="45">
        <v>126.3</v>
      </c>
      <c r="D38" s="45">
        <v>85.8</v>
      </c>
      <c r="E38" s="45">
        <v>65.5</v>
      </c>
      <c r="F38" s="45">
        <v>53.4</v>
      </c>
      <c r="G38" s="45">
        <v>45.3</v>
      </c>
      <c r="H38" s="45">
        <v>39.5</v>
      </c>
      <c r="I38" s="45">
        <v>35.200000000000003</v>
      </c>
      <c r="J38" s="45">
        <v>31.8</v>
      </c>
      <c r="K38" s="45">
        <v>29.2</v>
      </c>
      <c r="L38" s="45">
        <v>27</v>
      </c>
      <c r="M38" s="45">
        <v>25.2</v>
      </c>
      <c r="N38" s="45">
        <v>23.6</v>
      </c>
      <c r="O38" s="45">
        <v>22.3</v>
      </c>
      <c r="P38" s="45">
        <v>21.2</v>
      </c>
      <c r="Q38" s="45">
        <v>20.2</v>
      </c>
      <c r="R38" s="45">
        <v>19.3</v>
      </c>
      <c r="S38" s="45">
        <v>18.600000000000001</v>
      </c>
      <c r="T38" s="45">
        <v>17.899999999999999</v>
      </c>
      <c r="U38" s="45">
        <v>17.3</v>
      </c>
    </row>
    <row r="39" spans="1:21" x14ac:dyDescent="0.25">
      <c r="A39" s="43">
        <v>28</v>
      </c>
      <c r="B39" s="45">
        <v>251.7</v>
      </c>
      <c r="C39" s="45">
        <v>128.19999999999999</v>
      </c>
      <c r="D39" s="45">
        <v>87</v>
      </c>
      <c r="E39" s="45">
        <v>66.5</v>
      </c>
      <c r="F39" s="45">
        <v>54.1</v>
      </c>
      <c r="G39" s="45">
        <v>45.9</v>
      </c>
      <c r="H39" s="45">
        <v>40.1</v>
      </c>
      <c r="I39" s="45">
        <v>35.700000000000003</v>
      </c>
      <c r="J39" s="45">
        <v>32.299999999999997</v>
      </c>
      <c r="K39" s="45">
        <v>29.6</v>
      </c>
      <c r="L39" s="45">
        <v>27.4</v>
      </c>
      <c r="M39" s="45">
        <v>25.5</v>
      </c>
      <c r="N39" s="45">
        <v>24</v>
      </c>
      <c r="O39" s="45">
        <v>22.6</v>
      </c>
      <c r="P39" s="45">
        <v>21.5</v>
      </c>
      <c r="Q39" s="45">
        <v>20.5</v>
      </c>
      <c r="R39" s="45">
        <v>19.600000000000001</v>
      </c>
      <c r="S39" s="45">
        <v>18.8</v>
      </c>
      <c r="T39" s="45">
        <v>18.2</v>
      </c>
      <c r="U39" s="45">
        <v>17.5</v>
      </c>
    </row>
    <row r="40" spans="1:21" x14ac:dyDescent="0.25">
      <c r="A40" s="43">
        <v>29</v>
      </c>
      <c r="B40" s="45">
        <v>255.3</v>
      </c>
      <c r="C40" s="45">
        <v>130</v>
      </c>
      <c r="D40" s="45">
        <v>88.3</v>
      </c>
      <c r="E40" s="45">
        <v>67.400000000000006</v>
      </c>
      <c r="F40" s="45">
        <v>54.9</v>
      </c>
      <c r="G40" s="45">
        <v>46.6</v>
      </c>
      <c r="H40" s="45">
        <v>40.700000000000003</v>
      </c>
      <c r="I40" s="45">
        <v>36.200000000000003</v>
      </c>
      <c r="J40" s="45">
        <v>32.799999999999997</v>
      </c>
      <c r="K40" s="45">
        <v>30</v>
      </c>
      <c r="L40" s="45">
        <v>27.8</v>
      </c>
      <c r="M40" s="45">
        <v>25.9</v>
      </c>
      <c r="N40" s="45">
        <v>24.3</v>
      </c>
      <c r="O40" s="45">
        <v>23</v>
      </c>
      <c r="P40" s="45">
        <v>21.8</v>
      </c>
      <c r="Q40" s="45">
        <v>20.8</v>
      </c>
      <c r="R40" s="45">
        <v>19.899999999999999</v>
      </c>
      <c r="S40" s="45">
        <v>19.100000000000001</v>
      </c>
      <c r="T40" s="45">
        <v>18.399999999999999</v>
      </c>
      <c r="U40" s="45">
        <v>17.8</v>
      </c>
    </row>
    <row r="41" spans="1:21" x14ac:dyDescent="0.25">
      <c r="A41" s="43">
        <v>30</v>
      </c>
      <c r="B41" s="45">
        <v>258.89999999999998</v>
      </c>
      <c r="C41" s="45">
        <v>131.9</v>
      </c>
      <c r="D41" s="45">
        <v>89.5</v>
      </c>
      <c r="E41" s="45">
        <v>68.400000000000006</v>
      </c>
      <c r="F41" s="45">
        <v>55.7</v>
      </c>
      <c r="G41" s="45">
        <v>47.3</v>
      </c>
      <c r="H41" s="45">
        <v>41.3</v>
      </c>
      <c r="I41" s="45">
        <v>36.700000000000003</v>
      </c>
      <c r="J41" s="45">
        <v>33.200000000000003</v>
      </c>
      <c r="K41" s="45">
        <v>30.5</v>
      </c>
      <c r="L41" s="45">
        <v>28.2</v>
      </c>
      <c r="M41" s="45">
        <v>26.3</v>
      </c>
      <c r="N41" s="45">
        <v>24.7</v>
      </c>
      <c r="O41" s="45">
        <v>23.3</v>
      </c>
      <c r="P41" s="45">
        <v>22.1</v>
      </c>
      <c r="Q41" s="45">
        <v>21.1</v>
      </c>
      <c r="R41" s="45">
        <v>20.2</v>
      </c>
      <c r="S41" s="45">
        <v>19.399999999999999</v>
      </c>
      <c r="T41" s="45">
        <v>18.7</v>
      </c>
      <c r="U41" s="45">
        <v>18.100000000000001</v>
      </c>
    </row>
    <row r="42" spans="1:21" x14ac:dyDescent="0.25">
      <c r="A42" s="43">
        <v>31</v>
      </c>
      <c r="B42" s="45">
        <v>262.7</v>
      </c>
      <c r="C42" s="45">
        <v>133.80000000000001</v>
      </c>
      <c r="D42" s="45">
        <v>90.8</v>
      </c>
      <c r="E42" s="45">
        <v>69.400000000000006</v>
      </c>
      <c r="F42" s="45">
        <v>56.5</v>
      </c>
      <c r="G42" s="45">
        <v>48</v>
      </c>
      <c r="H42" s="45">
        <v>41.8</v>
      </c>
      <c r="I42" s="45">
        <v>37.299999999999997</v>
      </c>
      <c r="J42" s="45">
        <v>33.700000000000003</v>
      </c>
      <c r="K42" s="45">
        <v>30.9</v>
      </c>
      <c r="L42" s="45">
        <v>28.6</v>
      </c>
      <c r="M42" s="45">
        <v>26.7</v>
      </c>
      <c r="N42" s="45">
        <v>25</v>
      </c>
      <c r="O42" s="45">
        <v>23.7</v>
      </c>
      <c r="P42" s="45">
        <v>22.5</v>
      </c>
      <c r="Q42" s="45">
        <v>21.4</v>
      </c>
      <c r="R42" s="45">
        <v>20.5</v>
      </c>
      <c r="S42" s="45">
        <v>19.7</v>
      </c>
      <c r="T42" s="45">
        <v>19</v>
      </c>
      <c r="U42" s="45">
        <v>18.3</v>
      </c>
    </row>
    <row r="43" spans="1:21" x14ac:dyDescent="0.25">
      <c r="A43" s="43">
        <v>32</v>
      </c>
      <c r="B43" s="45">
        <v>266.39999999999998</v>
      </c>
      <c r="C43" s="45">
        <v>135.69999999999999</v>
      </c>
      <c r="D43" s="45">
        <v>92.1</v>
      </c>
      <c r="E43" s="45">
        <v>70.400000000000006</v>
      </c>
      <c r="F43" s="45">
        <v>57.3</v>
      </c>
      <c r="G43" s="45">
        <v>48.6</v>
      </c>
      <c r="H43" s="45">
        <v>42.5</v>
      </c>
      <c r="I43" s="45">
        <v>37.799999999999997</v>
      </c>
      <c r="J43" s="45">
        <v>34.200000000000003</v>
      </c>
      <c r="K43" s="45">
        <v>31.3</v>
      </c>
      <c r="L43" s="45">
        <v>29</v>
      </c>
      <c r="M43" s="45">
        <v>27.1</v>
      </c>
      <c r="N43" s="45">
        <v>25.4</v>
      </c>
      <c r="O43" s="45">
        <v>24</v>
      </c>
      <c r="P43" s="45">
        <v>22.8</v>
      </c>
      <c r="Q43" s="45">
        <v>21.7</v>
      </c>
      <c r="R43" s="45">
        <v>20.8</v>
      </c>
      <c r="S43" s="45">
        <v>20</v>
      </c>
      <c r="T43" s="45">
        <v>19.3</v>
      </c>
      <c r="U43" s="45">
        <v>18.600000000000001</v>
      </c>
    </row>
    <row r="44" spans="1:21" x14ac:dyDescent="0.25">
      <c r="A44" s="43">
        <v>33</v>
      </c>
      <c r="B44" s="45">
        <v>270.2</v>
      </c>
      <c r="C44" s="45">
        <v>137.6</v>
      </c>
      <c r="D44" s="45">
        <v>93.5</v>
      </c>
      <c r="E44" s="45">
        <v>71.400000000000006</v>
      </c>
      <c r="F44" s="45">
        <v>58.2</v>
      </c>
      <c r="G44" s="45">
        <v>49.3</v>
      </c>
      <c r="H44" s="45">
        <v>43.1</v>
      </c>
      <c r="I44" s="45">
        <v>38.4</v>
      </c>
      <c r="J44" s="45">
        <v>34.700000000000003</v>
      </c>
      <c r="K44" s="45">
        <v>31.8</v>
      </c>
      <c r="L44" s="45">
        <v>29.4</v>
      </c>
      <c r="M44" s="45">
        <v>27.4</v>
      </c>
      <c r="N44" s="45">
        <v>25.8</v>
      </c>
      <c r="O44" s="45">
        <v>24.4</v>
      </c>
      <c r="P44" s="45">
        <v>23.1</v>
      </c>
      <c r="Q44" s="45">
        <v>22.1</v>
      </c>
      <c r="R44" s="45">
        <v>21.1</v>
      </c>
      <c r="S44" s="45">
        <v>20.3</v>
      </c>
      <c r="T44" s="45">
        <v>19.5</v>
      </c>
      <c r="U44" s="45">
        <v>18.899999999999999</v>
      </c>
    </row>
    <row r="45" spans="1:21" x14ac:dyDescent="0.25">
      <c r="A45" s="43">
        <v>34</v>
      </c>
      <c r="B45" s="45">
        <v>274.10000000000002</v>
      </c>
      <c r="C45" s="45">
        <v>139.6</v>
      </c>
      <c r="D45" s="45">
        <v>94.8</v>
      </c>
      <c r="E45" s="45">
        <v>72.400000000000006</v>
      </c>
      <c r="F45" s="45">
        <v>59</v>
      </c>
      <c r="G45" s="45">
        <v>50.1</v>
      </c>
      <c r="H45" s="45">
        <v>43.7</v>
      </c>
      <c r="I45" s="45">
        <v>38.9</v>
      </c>
      <c r="J45" s="45">
        <v>35.200000000000003</v>
      </c>
      <c r="K45" s="45">
        <v>32.299999999999997</v>
      </c>
      <c r="L45" s="45">
        <v>29.8</v>
      </c>
      <c r="M45" s="45">
        <v>27.8</v>
      </c>
      <c r="N45" s="45">
        <v>26.2</v>
      </c>
      <c r="O45" s="45">
        <v>24.7</v>
      </c>
      <c r="P45" s="45">
        <v>23.5</v>
      </c>
      <c r="Q45" s="45">
        <v>22.4</v>
      </c>
      <c r="R45" s="45">
        <v>21.4</v>
      </c>
      <c r="S45" s="45">
        <v>20.6</v>
      </c>
      <c r="T45" s="45">
        <v>19.8</v>
      </c>
      <c r="U45" s="45">
        <v>19.2</v>
      </c>
    </row>
    <row r="46" spans="1:21" x14ac:dyDescent="0.25">
      <c r="A46" s="43">
        <v>35</v>
      </c>
      <c r="B46" s="45">
        <v>277.89999999999998</v>
      </c>
      <c r="C46" s="45">
        <v>141.6</v>
      </c>
      <c r="D46" s="45">
        <v>96.1</v>
      </c>
      <c r="E46" s="45">
        <v>73.400000000000006</v>
      </c>
      <c r="F46" s="45">
        <v>59.8</v>
      </c>
      <c r="G46" s="45">
        <v>50.8</v>
      </c>
      <c r="H46" s="45">
        <v>44.3</v>
      </c>
      <c r="I46" s="45">
        <v>39.5</v>
      </c>
      <c r="J46" s="45">
        <v>35.700000000000003</v>
      </c>
      <c r="K46" s="45">
        <v>32.700000000000003</v>
      </c>
      <c r="L46" s="45">
        <v>30.3</v>
      </c>
      <c r="M46" s="45">
        <v>28.3</v>
      </c>
      <c r="N46" s="45">
        <v>26.5</v>
      </c>
      <c r="O46" s="45">
        <v>25.1</v>
      </c>
      <c r="P46" s="45">
        <v>23.8</v>
      </c>
      <c r="Q46" s="45">
        <v>22.7</v>
      </c>
      <c r="R46" s="45">
        <v>21.8</v>
      </c>
      <c r="S46" s="45">
        <v>20.9</v>
      </c>
      <c r="T46" s="45">
        <v>20.100000000000001</v>
      </c>
      <c r="U46" s="45">
        <v>19.5</v>
      </c>
    </row>
    <row r="47" spans="1:21" x14ac:dyDescent="0.25">
      <c r="A47" s="43">
        <v>36</v>
      </c>
      <c r="B47" s="45">
        <v>281.89999999999998</v>
      </c>
      <c r="C47" s="45">
        <v>143.6</v>
      </c>
      <c r="D47" s="45">
        <v>97.5</v>
      </c>
      <c r="E47" s="45">
        <v>74.5</v>
      </c>
      <c r="F47" s="45">
        <v>60.7</v>
      </c>
      <c r="G47" s="45">
        <v>51.5</v>
      </c>
      <c r="H47" s="45">
        <v>44.9</v>
      </c>
      <c r="I47" s="45">
        <v>40</v>
      </c>
      <c r="J47" s="45">
        <v>36.200000000000003</v>
      </c>
      <c r="K47" s="45">
        <v>33.200000000000003</v>
      </c>
      <c r="L47" s="45">
        <v>30.7</v>
      </c>
      <c r="M47" s="45">
        <v>28.7</v>
      </c>
      <c r="N47" s="45">
        <v>26.9</v>
      </c>
      <c r="O47" s="45">
        <v>25.4</v>
      </c>
      <c r="P47" s="45">
        <v>24.2</v>
      </c>
      <c r="Q47" s="45">
        <v>23.1</v>
      </c>
      <c r="R47" s="45">
        <v>22.1</v>
      </c>
      <c r="S47" s="45">
        <v>21.2</v>
      </c>
      <c r="T47" s="45">
        <v>20.399999999999999</v>
      </c>
      <c r="U47" s="45">
        <v>19.8</v>
      </c>
    </row>
    <row r="48" spans="1:21" x14ac:dyDescent="0.25">
      <c r="A48" s="43">
        <v>37</v>
      </c>
      <c r="B48" s="45">
        <v>285.89999999999998</v>
      </c>
      <c r="C48" s="45">
        <v>145.6</v>
      </c>
      <c r="D48" s="45">
        <v>98.9</v>
      </c>
      <c r="E48" s="45">
        <v>75.5</v>
      </c>
      <c r="F48" s="45">
        <v>61.6</v>
      </c>
      <c r="G48" s="45">
        <v>52.2</v>
      </c>
      <c r="H48" s="45">
        <v>45.6</v>
      </c>
      <c r="I48" s="45">
        <v>40.6</v>
      </c>
      <c r="J48" s="45">
        <v>36.799999999999997</v>
      </c>
      <c r="K48" s="45">
        <v>33.700000000000003</v>
      </c>
      <c r="L48" s="45">
        <v>31.2</v>
      </c>
      <c r="M48" s="45">
        <v>29.1</v>
      </c>
      <c r="N48" s="45">
        <v>27.3</v>
      </c>
      <c r="O48" s="45">
        <v>25.8</v>
      </c>
      <c r="P48" s="45">
        <v>24.5</v>
      </c>
      <c r="Q48" s="45">
        <v>23.4</v>
      </c>
      <c r="R48" s="45">
        <v>22.4</v>
      </c>
      <c r="S48" s="45">
        <v>21.5</v>
      </c>
      <c r="T48" s="45">
        <v>20.8</v>
      </c>
      <c r="U48" s="45">
        <v>20.100000000000001</v>
      </c>
    </row>
    <row r="49" spans="1:21" x14ac:dyDescent="0.25">
      <c r="A49" s="43">
        <v>38</v>
      </c>
      <c r="B49" s="45">
        <v>289.89999999999998</v>
      </c>
      <c r="C49" s="45">
        <v>147.69999999999999</v>
      </c>
      <c r="D49" s="45">
        <v>100.3</v>
      </c>
      <c r="E49" s="45">
        <v>76.599999999999994</v>
      </c>
      <c r="F49" s="45">
        <v>62.4</v>
      </c>
      <c r="G49" s="45">
        <v>53</v>
      </c>
      <c r="H49" s="45">
        <v>46.2</v>
      </c>
      <c r="I49" s="45">
        <v>41.2</v>
      </c>
      <c r="J49" s="45">
        <v>37.299999999999997</v>
      </c>
      <c r="K49" s="45">
        <v>34.200000000000003</v>
      </c>
      <c r="L49" s="45">
        <v>31.6</v>
      </c>
      <c r="M49" s="45">
        <v>29.5</v>
      </c>
      <c r="N49" s="45">
        <v>27.7</v>
      </c>
      <c r="O49" s="45">
        <v>26.2</v>
      </c>
      <c r="P49" s="45">
        <v>24.9</v>
      </c>
      <c r="Q49" s="45">
        <v>23.7</v>
      </c>
      <c r="R49" s="45">
        <v>22.7</v>
      </c>
      <c r="S49" s="45">
        <v>21.9</v>
      </c>
      <c r="T49" s="45">
        <v>21.1</v>
      </c>
      <c r="U49" s="45">
        <v>20.399999999999999</v>
      </c>
    </row>
    <row r="50" spans="1:21" x14ac:dyDescent="0.25">
      <c r="A50" s="43">
        <v>39</v>
      </c>
      <c r="B50" s="45">
        <v>294</v>
      </c>
      <c r="C50" s="45">
        <v>149.80000000000001</v>
      </c>
      <c r="D50" s="45">
        <v>101.7</v>
      </c>
      <c r="E50" s="45">
        <v>77.7</v>
      </c>
      <c r="F50" s="45">
        <v>63.3</v>
      </c>
      <c r="G50" s="45">
        <v>53.7</v>
      </c>
      <c r="H50" s="45">
        <v>46.9</v>
      </c>
      <c r="I50" s="45">
        <v>41.8</v>
      </c>
      <c r="J50" s="45">
        <v>37.799999999999997</v>
      </c>
      <c r="K50" s="45">
        <v>34.700000000000003</v>
      </c>
      <c r="L50" s="45">
        <v>32.1</v>
      </c>
      <c r="M50" s="45">
        <v>29.9</v>
      </c>
      <c r="N50" s="45">
        <v>28.1</v>
      </c>
      <c r="O50" s="45">
        <v>26.6</v>
      </c>
      <c r="P50" s="45">
        <v>25.3</v>
      </c>
      <c r="Q50" s="45">
        <v>24.1</v>
      </c>
      <c r="R50" s="45">
        <v>23.1</v>
      </c>
      <c r="S50" s="45">
        <v>22.2</v>
      </c>
      <c r="T50" s="45">
        <v>21.4</v>
      </c>
      <c r="U50" s="45">
        <v>20.7</v>
      </c>
    </row>
    <row r="51" spans="1:21" x14ac:dyDescent="0.25">
      <c r="A51" s="43">
        <v>40</v>
      </c>
      <c r="B51" s="45">
        <v>298.10000000000002</v>
      </c>
      <c r="C51" s="45">
        <v>151.9</v>
      </c>
      <c r="D51" s="45">
        <v>103.2</v>
      </c>
      <c r="E51" s="45">
        <v>78.8</v>
      </c>
      <c r="F51" s="45">
        <v>64.2</v>
      </c>
      <c r="G51" s="45">
        <v>54.5</v>
      </c>
      <c r="H51" s="45">
        <v>47.6</v>
      </c>
      <c r="I51" s="45">
        <v>42.4</v>
      </c>
      <c r="J51" s="45">
        <v>38.4</v>
      </c>
      <c r="K51" s="45">
        <v>35.200000000000003</v>
      </c>
      <c r="L51" s="45">
        <v>32.6</v>
      </c>
      <c r="M51" s="45">
        <v>30.4</v>
      </c>
      <c r="N51" s="45">
        <v>28.6</v>
      </c>
      <c r="O51" s="45">
        <v>27</v>
      </c>
      <c r="P51" s="45">
        <v>25.6</v>
      </c>
      <c r="Q51" s="45">
        <v>24.5</v>
      </c>
      <c r="R51" s="45">
        <v>23.5</v>
      </c>
      <c r="S51" s="45">
        <v>22.5</v>
      </c>
      <c r="T51" s="45">
        <v>21.7</v>
      </c>
      <c r="U51" s="45">
        <v>21</v>
      </c>
    </row>
    <row r="52" spans="1:21" x14ac:dyDescent="0.25">
      <c r="A52" s="43">
        <v>41</v>
      </c>
      <c r="B52" s="45">
        <v>302.3</v>
      </c>
      <c r="C52" s="45">
        <v>154</v>
      </c>
      <c r="D52" s="45">
        <v>104.6</v>
      </c>
      <c r="E52" s="45">
        <v>79.900000000000006</v>
      </c>
      <c r="F52" s="45">
        <v>65.2</v>
      </c>
      <c r="G52" s="45">
        <v>55.3</v>
      </c>
      <c r="H52" s="45">
        <v>48.3</v>
      </c>
      <c r="I52" s="45">
        <v>43</v>
      </c>
      <c r="J52" s="45">
        <v>38.9</v>
      </c>
      <c r="K52" s="45">
        <v>35.700000000000003</v>
      </c>
      <c r="L52" s="45">
        <v>33</v>
      </c>
      <c r="M52" s="45">
        <v>30.8</v>
      </c>
      <c r="N52" s="45">
        <v>29</v>
      </c>
      <c r="O52" s="45">
        <v>27.4</v>
      </c>
      <c r="P52" s="45">
        <v>26</v>
      </c>
      <c r="Q52" s="45">
        <v>24.9</v>
      </c>
      <c r="R52" s="45">
        <v>23.8</v>
      </c>
      <c r="S52" s="45">
        <v>22.9</v>
      </c>
      <c r="T52" s="45">
        <v>22.1</v>
      </c>
      <c r="U52" s="45">
        <v>21.4</v>
      </c>
    </row>
    <row r="53" spans="1:21" x14ac:dyDescent="0.25">
      <c r="A53" s="43">
        <v>42</v>
      </c>
      <c r="B53" s="45">
        <v>306.60000000000002</v>
      </c>
      <c r="C53" s="45">
        <v>156.19999999999999</v>
      </c>
      <c r="D53" s="45">
        <v>106.1</v>
      </c>
      <c r="E53" s="45">
        <v>81.099999999999994</v>
      </c>
      <c r="F53" s="45">
        <v>66.099999999999994</v>
      </c>
      <c r="G53" s="45">
        <v>56.1</v>
      </c>
      <c r="H53" s="45">
        <v>49</v>
      </c>
      <c r="I53" s="45">
        <v>43.6</v>
      </c>
      <c r="J53" s="45">
        <v>39.5</v>
      </c>
      <c r="K53" s="45">
        <v>36.200000000000003</v>
      </c>
      <c r="L53" s="45">
        <v>33.5</v>
      </c>
      <c r="M53" s="45">
        <v>31.3</v>
      </c>
      <c r="N53" s="45">
        <v>29.4</v>
      </c>
      <c r="O53" s="45">
        <v>27.8</v>
      </c>
      <c r="P53" s="45">
        <v>26.4</v>
      </c>
      <c r="Q53" s="45">
        <v>25.2</v>
      </c>
      <c r="R53" s="45">
        <v>24.2</v>
      </c>
      <c r="S53" s="45">
        <v>23.3</v>
      </c>
      <c r="T53" s="45">
        <v>22.4</v>
      </c>
      <c r="U53" s="45">
        <v>21.7</v>
      </c>
    </row>
    <row r="54" spans="1:21" x14ac:dyDescent="0.25">
      <c r="A54" s="43">
        <v>43</v>
      </c>
      <c r="B54" s="45">
        <v>310.89999999999998</v>
      </c>
      <c r="C54" s="45">
        <v>158.4</v>
      </c>
      <c r="D54" s="45">
        <v>107.6</v>
      </c>
      <c r="E54" s="45">
        <v>82.2</v>
      </c>
      <c r="F54" s="45">
        <v>67</v>
      </c>
      <c r="G54" s="45">
        <v>56.9</v>
      </c>
      <c r="H54" s="45">
        <v>49.7</v>
      </c>
      <c r="I54" s="45">
        <v>44.3</v>
      </c>
      <c r="J54" s="45">
        <v>40.1</v>
      </c>
      <c r="K54" s="45">
        <v>36.700000000000003</v>
      </c>
      <c r="L54" s="45">
        <v>34</v>
      </c>
      <c r="M54" s="45">
        <v>31.8</v>
      </c>
      <c r="N54" s="45">
        <v>29.9</v>
      </c>
      <c r="O54" s="45">
        <v>28.2</v>
      </c>
      <c r="P54" s="45">
        <v>26.9</v>
      </c>
      <c r="Q54" s="45">
        <v>25.6</v>
      </c>
      <c r="R54" s="45">
        <v>24.6</v>
      </c>
      <c r="S54" s="45">
        <v>23.6</v>
      </c>
      <c r="T54" s="45">
        <v>22.8</v>
      </c>
      <c r="U54" s="45">
        <v>22.1</v>
      </c>
    </row>
    <row r="55" spans="1:21" x14ac:dyDescent="0.25">
      <c r="A55" s="43">
        <v>44</v>
      </c>
      <c r="B55" s="45">
        <v>315.3</v>
      </c>
      <c r="C55" s="45">
        <v>160.6</v>
      </c>
      <c r="D55" s="45">
        <v>109.1</v>
      </c>
      <c r="E55" s="45">
        <v>83.4</v>
      </c>
      <c r="F55" s="45">
        <v>68</v>
      </c>
      <c r="G55" s="45">
        <v>57.7</v>
      </c>
      <c r="H55" s="45">
        <v>50.4</v>
      </c>
      <c r="I55" s="45">
        <v>44.9</v>
      </c>
      <c r="J55" s="45">
        <v>40.700000000000003</v>
      </c>
      <c r="K55" s="45">
        <v>37.299999999999997</v>
      </c>
      <c r="L55" s="45">
        <v>34.5</v>
      </c>
      <c r="M55" s="45">
        <v>32.299999999999997</v>
      </c>
      <c r="N55" s="45">
        <v>30.3</v>
      </c>
      <c r="O55" s="45">
        <v>28.7</v>
      </c>
      <c r="P55" s="45">
        <v>27.3</v>
      </c>
      <c r="Q55" s="45">
        <v>26</v>
      </c>
      <c r="R55" s="45">
        <v>25</v>
      </c>
      <c r="S55" s="45">
        <v>24</v>
      </c>
      <c r="T55" s="45">
        <v>23.2</v>
      </c>
      <c r="U55" s="45">
        <v>22.4</v>
      </c>
    </row>
    <row r="56" spans="1:21" x14ac:dyDescent="0.25">
      <c r="A56" s="43">
        <v>45</v>
      </c>
      <c r="B56" s="45">
        <v>319.7</v>
      </c>
      <c r="C56" s="45">
        <v>162.9</v>
      </c>
      <c r="D56" s="45">
        <v>110.7</v>
      </c>
      <c r="E56" s="45">
        <v>84.6</v>
      </c>
      <c r="F56" s="45">
        <v>69</v>
      </c>
      <c r="G56" s="45">
        <v>58.5</v>
      </c>
      <c r="H56" s="45">
        <v>51.1</v>
      </c>
      <c r="I56" s="45">
        <v>45.6</v>
      </c>
      <c r="J56" s="45">
        <v>41.3</v>
      </c>
      <c r="K56" s="45">
        <v>37.9</v>
      </c>
      <c r="L56" s="45">
        <v>35.1</v>
      </c>
      <c r="M56" s="45">
        <v>32.700000000000003</v>
      </c>
      <c r="N56" s="45">
        <v>30.8</v>
      </c>
      <c r="O56" s="45">
        <v>29.1</v>
      </c>
      <c r="P56" s="45">
        <v>27.7</v>
      </c>
      <c r="Q56" s="45">
        <v>26.5</v>
      </c>
      <c r="R56" s="45">
        <v>25.4</v>
      </c>
      <c r="S56" s="45">
        <v>24.4</v>
      </c>
      <c r="T56" s="45">
        <v>23.6</v>
      </c>
      <c r="U56" s="45"/>
    </row>
    <row r="57" spans="1:21" x14ac:dyDescent="0.25">
      <c r="A57" s="43">
        <v>46</v>
      </c>
      <c r="B57" s="45">
        <v>324.2</v>
      </c>
      <c r="C57" s="45">
        <v>165.2</v>
      </c>
      <c r="D57" s="45">
        <v>112.3</v>
      </c>
      <c r="E57" s="45">
        <v>85.8</v>
      </c>
      <c r="F57" s="45">
        <v>69.900000000000006</v>
      </c>
      <c r="G57" s="45">
        <v>59.4</v>
      </c>
      <c r="H57" s="45">
        <v>51.9</v>
      </c>
      <c r="I57" s="45">
        <v>46.3</v>
      </c>
      <c r="J57" s="45">
        <v>41.9</v>
      </c>
      <c r="K57" s="45">
        <v>38.4</v>
      </c>
      <c r="L57" s="45">
        <v>35.6</v>
      </c>
      <c r="M57" s="45">
        <v>33.299999999999997</v>
      </c>
      <c r="N57" s="45">
        <v>31.3</v>
      </c>
      <c r="O57" s="45">
        <v>29.6</v>
      </c>
      <c r="P57" s="45">
        <v>28.2</v>
      </c>
      <c r="Q57" s="45">
        <v>26.9</v>
      </c>
      <c r="R57" s="45">
        <v>25.8</v>
      </c>
      <c r="S57" s="45">
        <v>24.8</v>
      </c>
      <c r="T57" s="45"/>
      <c r="U57" s="45"/>
    </row>
    <row r="58" spans="1:21" x14ac:dyDescent="0.25">
      <c r="A58" s="43">
        <v>47</v>
      </c>
      <c r="B58" s="45">
        <v>328.7</v>
      </c>
      <c r="C58" s="45">
        <v>167.5</v>
      </c>
      <c r="D58" s="45">
        <v>113.8</v>
      </c>
      <c r="E58" s="45">
        <v>87</v>
      </c>
      <c r="F58" s="45">
        <v>71</v>
      </c>
      <c r="G58" s="45">
        <v>60.3</v>
      </c>
      <c r="H58" s="45">
        <v>52.7</v>
      </c>
      <c r="I58" s="45">
        <v>47</v>
      </c>
      <c r="J58" s="45">
        <v>42.5</v>
      </c>
      <c r="K58" s="45">
        <v>39</v>
      </c>
      <c r="L58" s="45">
        <v>36.200000000000003</v>
      </c>
      <c r="M58" s="45">
        <v>33.799999999999997</v>
      </c>
      <c r="N58" s="45">
        <v>31.8</v>
      </c>
      <c r="O58" s="45">
        <v>30.1</v>
      </c>
      <c r="P58" s="45">
        <v>28.6</v>
      </c>
      <c r="Q58" s="45">
        <v>27.4</v>
      </c>
      <c r="R58" s="45">
        <v>26.3</v>
      </c>
      <c r="S58" s="45"/>
      <c r="T58" s="45"/>
      <c r="U58" s="45"/>
    </row>
    <row r="59" spans="1:21" x14ac:dyDescent="0.25">
      <c r="A59" s="43">
        <v>48</v>
      </c>
      <c r="B59" s="45">
        <v>333.4</v>
      </c>
      <c r="C59" s="45">
        <v>169.9</v>
      </c>
      <c r="D59" s="45">
        <v>115.5</v>
      </c>
      <c r="E59" s="45">
        <v>88.3</v>
      </c>
      <c r="F59" s="45">
        <v>72</v>
      </c>
      <c r="G59" s="45">
        <v>61.2</v>
      </c>
      <c r="H59" s="45">
        <v>53.4</v>
      </c>
      <c r="I59" s="45">
        <v>47.7</v>
      </c>
      <c r="J59" s="45">
        <v>43.2</v>
      </c>
      <c r="K59" s="45">
        <v>39.6</v>
      </c>
      <c r="L59" s="45">
        <v>36.700000000000003</v>
      </c>
      <c r="M59" s="45">
        <v>34.299999999999997</v>
      </c>
      <c r="N59" s="45">
        <v>32.299999999999997</v>
      </c>
      <c r="O59" s="45">
        <v>30.6</v>
      </c>
      <c r="P59" s="45">
        <v>29.1</v>
      </c>
      <c r="Q59" s="45">
        <v>27.8</v>
      </c>
      <c r="R59" s="45"/>
      <c r="S59" s="45"/>
      <c r="T59" s="45"/>
      <c r="U59" s="45"/>
    </row>
    <row r="60" spans="1:21" x14ac:dyDescent="0.25">
      <c r="A60" s="43">
        <v>49</v>
      </c>
      <c r="B60" s="45">
        <v>338.1</v>
      </c>
      <c r="C60" s="45">
        <v>172.3</v>
      </c>
      <c r="D60" s="45">
        <v>117.1</v>
      </c>
      <c r="E60" s="45">
        <v>89.6</v>
      </c>
      <c r="F60" s="45">
        <v>73.099999999999994</v>
      </c>
      <c r="G60" s="45">
        <v>62.1</v>
      </c>
      <c r="H60" s="45">
        <v>54.3</v>
      </c>
      <c r="I60" s="45">
        <v>48.4</v>
      </c>
      <c r="J60" s="45">
        <v>43.9</v>
      </c>
      <c r="K60" s="45">
        <v>40.299999999999997</v>
      </c>
      <c r="L60" s="45">
        <v>37.299999999999997</v>
      </c>
      <c r="M60" s="45">
        <v>34.9</v>
      </c>
      <c r="N60" s="45">
        <v>32.9</v>
      </c>
      <c r="O60" s="45">
        <v>31.1</v>
      </c>
      <c r="P60" s="45">
        <v>29.6</v>
      </c>
      <c r="Q60" s="45"/>
      <c r="R60" s="45"/>
      <c r="S60" s="45"/>
      <c r="T60" s="45"/>
      <c r="U60" s="45"/>
    </row>
    <row r="61" spans="1:21" x14ac:dyDescent="0.25">
      <c r="A61" s="43">
        <v>50</v>
      </c>
      <c r="B61" s="45">
        <v>342.9</v>
      </c>
      <c r="C61" s="45">
        <v>174.8</v>
      </c>
      <c r="D61" s="45">
        <v>118.9</v>
      </c>
      <c r="E61" s="45">
        <v>90.9</v>
      </c>
      <c r="F61" s="45">
        <v>74.2</v>
      </c>
      <c r="G61" s="45">
        <v>63.1</v>
      </c>
      <c r="H61" s="45">
        <v>55.1</v>
      </c>
      <c r="I61" s="45">
        <v>49.2</v>
      </c>
      <c r="J61" s="45">
        <v>44.6</v>
      </c>
      <c r="K61" s="45">
        <v>41</v>
      </c>
      <c r="L61" s="45">
        <v>38</v>
      </c>
      <c r="M61" s="45">
        <v>35.5</v>
      </c>
      <c r="N61" s="45">
        <v>33.4</v>
      </c>
      <c r="O61" s="45">
        <v>31.7</v>
      </c>
      <c r="P61" s="45"/>
      <c r="Q61" s="45"/>
      <c r="R61" s="45"/>
      <c r="S61" s="45"/>
      <c r="T61" s="45"/>
      <c r="U61" s="45"/>
    </row>
    <row r="62" spans="1:21" x14ac:dyDescent="0.25">
      <c r="A62" s="43">
        <v>51</v>
      </c>
      <c r="B62" s="45">
        <v>347.8</v>
      </c>
      <c r="C62" s="45">
        <v>177.4</v>
      </c>
      <c r="D62" s="45">
        <v>120.6</v>
      </c>
      <c r="E62" s="45">
        <v>92.3</v>
      </c>
      <c r="F62" s="45">
        <v>75.3</v>
      </c>
      <c r="G62" s="45">
        <v>64</v>
      </c>
      <c r="H62" s="45">
        <v>56</v>
      </c>
      <c r="I62" s="45">
        <v>50</v>
      </c>
      <c r="J62" s="45">
        <v>45.3</v>
      </c>
      <c r="K62" s="45">
        <v>41.6</v>
      </c>
      <c r="L62" s="45">
        <v>38.6</v>
      </c>
      <c r="M62" s="45">
        <v>36.1</v>
      </c>
      <c r="N62" s="45">
        <v>34</v>
      </c>
      <c r="O62" s="45"/>
      <c r="P62" s="45"/>
      <c r="Q62" s="45"/>
      <c r="R62" s="45"/>
      <c r="S62" s="45"/>
      <c r="T62" s="45"/>
      <c r="U62" s="45"/>
    </row>
    <row r="63" spans="1:21" x14ac:dyDescent="0.25">
      <c r="A63" s="43">
        <v>52</v>
      </c>
      <c r="B63" s="45">
        <v>352.8</v>
      </c>
      <c r="C63" s="45">
        <v>180</v>
      </c>
      <c r="D63" s="45">
        <v>122.4</v>
      </c>
      <c r="E63" s="45">
        <v>93.7</v>
      </c>
      <c r="F63" s="45">
        <v>76.5</v>
      </c>
      <c r="G63" s="45">
        <v>65</v>
      </c>
      <c r="H63" s="45">
        <v>56.9</v>
      </c>
      <c r="I63" s="45">
        <v>50.8</v>
      </c>
      <c r="J63" s="45">
        <v>46.1</v>
      </c>
      <c r="K63" s="45">
        <v>42.3</v>
      </c>
      <c r="L63" s="45">
        <v>39.299999999999997</v>
      </c>
      <c r="M63" s="45">
        <v>36.799999999999997</v>
      </c>
      <c r="N63" s="45"/>
      <c r="O63" s="45"/>
      <c r="P63" s="45"/>
      <c r="Q63" s="45"/>
      <c r="R63" s="45"/>
      <c r="S63" s="45"/>
      <c r="T63" s="45"/>
      <c r="U63" s="45"/>
    </row>
    <row r="64" spans="1:21" x14ac:dyDescent="0.25">
      <c r="A64" s="43">
        <v>53</v>
      </c>
      <c r="B64" s="45">
        <v>357.8</v>
      </c>
      <c r="C64" s="45">
        <v>182.6</v>
      </c>
      <c r="D64" s="45">
        <v>124.2</v>
      </c>
      <c r="E64" s="45">
        <v>95.1</v>
      </c>
      <c r="F64" s="45">
        <v>77.7</v>
      </c>
      <c r="G64" s="45">
        <v>66.099999999999994</v>
      </c>
      <c r="H64" s="45">
        <v>57.8</v>
      </c>
      <c r="I64" s="45">
        <v>51.6</v>
      </c>
      <c r="J64" s="45">
        <v>46.9</v>
      </c>
      <c r="K64" s="45">
        <v>43.1</v>
      </c>
      <c r="L64" s="45">
        <v>40</v>
      </c>
      <c r="M64" s="45"/>
      <c r="N64" s="45"/>
      <c r="O64" s="45"/>
      <c r="P64" s="45"/>
      <c r="Q64" s="45"/>
      <c r="R64" s="45"/>
      <c r="S64" s="45"/>
      <c r="T64" s="45"/>
      <c r="U64" s="45"/>
    </row>
    <row r="65" spans="1:21" x14ac:dyDescent="0.25">
      <c r="A65" s="43">
        <v>54</v>
      </c>
      <c r="B65" s="45">
        <v>362.9</v>
      </c>
      <c r="C65" s="45">
        <v>185.3</v>
      </c>
      <c r="D65" s="45">
        <v>126.1</v>
      </c>
      <c r="E65" s="45">
        <v>96.5</v>
      </c>
      <c r="F65" s="45">
        <v>78.900000000000006</v>
      </c>
      <c r="G65" s="45">
        <v>67.099999999999994</v>
      </c>
      <c r="H65" s="45">
        <v>58.7</v>
      </c>
      <c r="I65" s="45">
        <v>52.5</v>
      </c>
      <c r="J65" s="45">
        <v>47.6</v>
      </c>
      <c r="K65" s="45">
        <v>43.8</v>
      </c>
      <c r="L65" s="45"/>
      <c r="M65" s="45"/>
      <c r="N65" s="45"/>
      <c r="O65" s="45"/>
      <c r="P65" s="45"/>
      <c r="Q65" s="45"/>
      <c r="R65" s="45"/>
      <c r="S65" s="45"/>
      <c r="T65" s="45"/>
      <c r="U65" s="45"/>
    </row>
    <row r="66" spans="1:21" x14ac:dyDescent="0.25">
      <c r="A66" s="43">
        <v>55</v>
      </c>
      <c r="B66" s="45">
        <v>368.2</v>
      </c>
      <c r="C66" s="45">
        <v>188</v>
      </c>
      <c r="D66" s="45">
        <v>128</v>
      </c>
      <c r="E66" s="45">
        <v>98</v>
      </c>
      <c r="F66" s="45">
        <v>80.099999999999994</v>
      </c>
      <c r="G66" s="45">
        <v>68.2</v>
      </c>
      <c r="H66" s="45">
        <v>59.7</v>
      </c>
      <c r="I66" s="45">
        <v>53.3</v>
      </c>
      <c r="J66" s="45">
        <v>48.4</v>
      </c>
      <c r="K66" s="45"/>
      <c r="L66" s="45"/>
      <c r="M66" s="45"/>
      <c r="N66" s="45"/>
      <c r="O66" s="45"/>
      <c r="P66" s="45"/>
      <c r="Q66" s="45"/>
      <c r="R66" s="45"/>
      <c r="S66" s="45"/>
      <c r="T66" s="45"/>
      <c r="U66" s="45"/>
    </row>
    <row r="67" spans="1:21" x14ac:dyDescent="0.25">
      <c r="A67" s="43">
        <v>56</v>
      </c>
      <c r="B67" s="45">
        <v>373.5</v>
      </c>
      <c r="C67" s="45">
        <v>190.8</v>
      </c>
      <c r="D67" s="45">
        <v>129.9</v>
      </c>
      <c r="E67" s="45">
        <v>99.6</v>
      </c>
      <c r="F67" s="45">
        <v>81.400000000000006</v>
      </c>
      <c r="G67" s="45">
        <v>69.3</v>
      </c>
      <c r="H67" s="45">
        <v>60.7</v>
      </c>
      <c r="I67" s="45">
        <v>54.2</v>
      </c>
      <c r="J67" s="45"/>
      <c r="K67" s="45"/>
      <c r="L67" s="45"/>
      <c r="M67" s="45"/>
      <c r="N67" s="45"/>
      <c r="O67" s="45"/>
      <c r="P67" s="45"/>
      <c r="Q67" s="45"/>
      <c r="R67" s="45"/>
      <c r="S67" s="45"/>
      <c r="T67" s="45"/>
      <c r="U67" s="45"/>
    </row>
    <row r="68" spans="1:21" x14ac:dyDescent="0.25">
      <c r="A68" s="43">
        <v>57</v>
      </c>
      <c r="B68" s="45">
        <v>379</v>
      </c>
      <c r="C68" s="45">
        <v>193.6</v>
      </c>
      <c r="D68" s="45">
        <v>131.9</v>
      </c>
      <c r="E68" s="45">
        <v>101.1</v>
      </c>
      <c r="F68" s="45">
        <v>82.7</v>
      </c>
      <c r="G68" s="45">
        <v>70.400000000000006</v>
      </c>
      <c r="H68" s="45">
        <v>61.7</v>
      </c>
      <c r="I68" s="45"/>
      <c r="J68" s="45"/>
      <c r="K68" s="45"/>
      <c r="L68" s="45"/>
      <c r="M68" s="45"/>
      <c r="N68" s="45"/>
      <c r="O68" s="45"/>
      <c r="P68" s="45"/>
      <c r="Q68" s="45"/>
      <c r="R68" s="45"/>
      <c r="S68" s="45"/>
      <c r="T68" s="45"/>
      <c r="U68" s="45"/>
    </row>
    <row r="69" spans="1:21" x14ac:dyDescent="0.25">
      <c r="A69" s="43">
        <v>58</v>
      </c>
      <c r="B69" s="45">
        <v>384.7</v>
      </c>
      <c r="C69" s="45">
        <v>196.6</v>
      </c>
      <c r="D69" s="45">
        <v>134</v>
      </c>
      <c r="E69" s="45">
        <v>102.7</v>
      </c>
      <c r="F69" s="45">
        <v>84</v>
      </c>
      <c r="G69" s="45">
        <v>71.599999999999994</v>
      </c>
      <c r="H69" s="45"/>
      <c r="I69" s="45"/>
      <c r="J69" s="45"/>
      <c r="K69" s="45"/>
      <c r="L69" s="45"/>
      <c r="M69" s="45"/>
      <c r="N69" s="45"/>
      <c r="O69" s="45"/>
      <c r="P69" s="45"/>
      <c r="Q69" s="45"/>
      <c r="R69" s="45"/>
      <c r="S69" s="45"/>
      <c r="T69" s="45"/>
      <c r="U69" s="45"/>
    </row>
    <row r="70" spans="1:21" x14ac:dyDescent="0.25">
      <c r="A70" s="43">
        <v>59</v>
      </c>
      <c r="B70" s="45">
        <v>390.5</v>
      </c>
      <c r="C70" s="45">
        <v>199.7</v>
      </c>
      <c r="D70" s="45">
        <v>136.1</v>
      </c>
      <c r="E70" s="45">
        <v>104.4</v>
      </c>
      <c r="F70" s="45">
        <v>85.4</v>
      </c>
      <c r="G70" s="45"/>
      <c r="H70" s="45"/>
      <c r="I70" s="45"/>
      <c r="J70" s="45"/>
      <c r="K70" s="45"/>
      <c r="L70" s="45"/>
      <c r="M70" s="45"/>
      <c r="N70" s="45"/>
      <c r="O70" s="45"/>
      <c r="P70" s="45"/>
      <c r="Q70" s="45"/>
      <c r="R70" s="45"/>
      <c r="S70" s="45"/>
      <c r="T70" s="45"/>
      <c r="U70" s="45"/>
    </row>
    <row r="71" spans="1:21" x14ac:dyDescent="0.25">
      <c r="A71" s="43">
        <v>60</v>
      </c>
      <c r="B71" s="45">
        <v>396.5</v>
      </c>
      <c r="C71" s="45">
        <v>202.8</v>
      </c>
      <c r="D71" s="45">
        <v>138.30000000000001</v>
      </c>
      <c r="E71" s="45">
        <v>106.1</v>
      </c>
      <c r="F71" s="45"/>
      <c r="G71" s="45"/>
      <c r="H71" s="45"/>
      <c r="I71" s="45"/>
      <c r="J71" s="45"/>
      <c r="K71" s="45"/>
      <c r="L71" s="45"/>
      <c r="M71" s="45"/>
      <c r="N71" s="45"/>
      <c r="O71" s="45"/>
      <c r="P71" s="45"/>
      <c r="Q71" s="45"/>
      <c r="R71" s="45"/>
      <c r="S71" s="45"/>
      <c r="T71" s="45"/>
      <c r="U71" s="45"/>
    </row>
    <row r="72" spans="1:21" x14ac:dyDescent="0.25">
      <c r="A72" s="43">
        <v>61</v>
      </c>
      <c r="B72" s="45">
        <v>402.9</v>
      </c>
      <c r="C72" s="45">
        <v>206.1</v>
      </c>
      <c r="D72" s="45">
        <v>140.6</v>
      </c>
      <c r="E72" s="45"/>
      <c r="F72" s="45"/>
      <c r="G72" s="45"/>
      <c r="H72" s="45"/>
      <c r="I72" s="45"/>
      <c r="J72" s="45"/>
      <c r="K72" s="45"/>
      <c r="L72" s="45"/>
      <c r="M72" s="45"/>
      <c r="N72" s="45"/>
      <c r="O72" s="45"/>
      <c r="P72" s="45"/>
      <c r="Q72" s="45"/>
      <c r="R72" s="45"/>
      <c r="S72" s="45"/>
      <c r="T72" s="45"/>
      <c r="U72" s="45"/>
    </row>
    <row r="73" spans="1:21" x14ac:dyDescent="0.25">
      <c r="A73" s="43">
        <v>62</v>
      </c>
      <c r="B73" s="45">
        <v>409.5</v>
      </c>
      <c r="C73" s="45">
        <v>209.6</v>
      </c>
      <c r="D73" s="45"/>
      <c r="E73" s="45"/>
      <c r="F73" s="45"/>
      <c r="G73" s="45"/>
      <c r="H73" s="45"/>
      <c r="I73" s="45"/>
      <c r="J73" s="45"/>
      <c r="K73" s="45"/>
      <c r="L73" s="45"/>
      <c r="M73" s="45"/>
      <c r="N73" s="45"/>
      <c r="O73" s="45"/>
      <c r="P73" s="45"/>
      <c r="Q73" s="45"/>
      <c r="R73" s="45"/>
      <c r="S73" s="45"/>
      <c r="T73" s="45"/>
      <c r="U73" s="45"/>
    </row>
    <row r="74" spans="1:21" x14ac:dyDescent="0.25">
      <c r="A74" s="43">
        <v>63</v>
      </c>
      <c r="B74" s="45">
        <v>416.6</v>
      </c>
      <c r="C74" s="45"/>
      <c r="D74" s="45"/>
      <c r="E74" s="45"/>
      <c r="F74" s="45"/>
      <c r="G74" s="45"/>
      <c r="H74" s="45"/>
      <c r="I74" s="45"/>
      <c r="J74" s="45"/>
      <c r="K74" s="45"/>
      <c r="L74" s="45"/>
      <c r="M74" s="45"/>
      <c r="N74" s="45"/>
      <c r="O74" s="45"/>
      <c r="P74" s="45"/>
      <c r="Q74" s="45"/>
      <c r="R74" s="45"/>
      <c r="S74" s="45"/>
      <c r="T74" s="45"/>
      <c r="U74" s="45"/>
    </row>
  </sheetData>
  <sheetProtection algorithmName="SHA-512" hashValue="PkSXbma7hsPnWyL24G63Qb6W5niXASGzl/ArIHXyj9IMaFqTZIh5LBeZ0jIqHDDIytkk9dXt4vn9wt17GUaGhA==" saltValue="td/LRRX+VlHeIjyxwR33wQ==" spinCount="100000" sheet="1" objects="1" scenarios="1"/>
  <conditionalFormatting sqref="A6:A21">
    <cfRule type="expression" dxfId="339" priority="1" stopIfTrue="1">
      <formula>MOD(ROW(),2)=0</formula>
    </cfRule>
    <cfRule type="expression" dxfId="338" priority="2" stopIfTrue="1">
      <formula>MOD(ROW(),2)&lt;&gt;0</formula>
    </cfRule>
  </conditionalFormatting>
  <conditionalFormatting sqref="B6:M21">
    <cfRule type="expression" dxfId="337" priority="3" stopIfTrue="1">
      <formula>MOD(ROW(),2)=0</formula>
    </cfRule>
    <cfRule type="expression" dxfId="336" priority="4" stopIfTrue="1">
      <formula>MOD(ROW(),2)&lt;&gt;0</formula>
    </cfRule>
  </conditionalFormatting>
  <conditionalFormatting sqref="A26:A74">
    <cfRule type="expression" dxfId="335" priority="5" stopIfTrue="1">
      <formula>MOD(ROW(),2)=0</formula>
    </cfRule>
    <cfRule type="expression" dxfId="334" priority="6" stopIfTrue="1">
      <formula>MOD(ROW(),2)&lt;&gt;0</formula>
    </cfRule>
  </conditionalFormatting>
  <conditionalFormatting sqref="B26:U74">
    <cfRule type="expression" dxfId="333" priority="7" stopIfTrue="1">
      <formula>MOD(ROW(),2)=0</formula>
    </cfRule>
    <cfRule type="expression" dxfId="332" priority="8" stopIfTrue="1">
      <formula>MOD(ROW(),2)&lt;&gt;0</formula>
    </cfRule>
  </conditionalFormatting>
  <pageMargins left="0.7" right="0.7" top="0.75" bottom="0.75" header="0.3" footer="0.3"/>
  <tableParts count="1">
    <tablePart r:id="rId1"/>
  </tableParts>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58D3E6-44B7-4FED-87D1-3575FE211E91}">
  <sheetPr codeName="Sheet74"/>
  <dimension ref="A1:U69"/>
  <sheetViews>
    <sheetView showGridLines="0" workbookViewId="0">
      <selection activeCell="A6" sqref="A6"/>
    </sheetView>
  </sheetViews>
  <sheetFormatPr defaultRowHeight="12.5" x14ac:dyDescent="0.25"/>
  <cols>
    <col min="1" max="1" width="31.54296875" customWidth="1"/>
    <col min="2" max="21"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Added pension - x-708</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173</v>
      </c>
      <c r="C8" s="49"/>
      <c r="D8" s="49"/>
      <c r="E8" s="49"/>
      <c r="F8" s="49"/>
      <c r="G8" s="49"/>
      <c r="H8" s="49"/>
      <c r="I8" s="49"/>
      <c r="J8" s="49"/>
      <c r="K8" s="49"/>
      <c r="L8" s="49"/>
      <c r="M8" s="49"/>
    </row>
    <row r="9" spans="1:13" x14ac:dyDescent="0.25">
      <c r="A9" s="40" t="s">
        <v>141</v>
      </c>
      <c r="B9" s="49" t="s">
        <v>368</v>
      </c>
      <c r="C9" s="49"/>
      <c r="D9" s="49"/>
      <c r="E9" s="49"/>
      <c r="F9" s="49"/>
      <c r="G9" s="49"/>
      <c r="H9" s="49"/>
      <c r="I9" s="49"/>
      <c r="J9" s="49"/>
      <c r="K9" s="49"/>
      <c r="L9" s="49"/>
      <c r="M9" s="49"/>
    </row>
    <row r="10" spans="1:13" x14ac:dyDescent="0.25">
      <c r="A10" s="40" t="s">
        <v>6</v>
      </c>
      <c r="B10" s="49" t="s">
        <v>386</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374</v>
      </c>
      <c r="C12" s="49"/>
      <c r="D12" s="49"/>
      <c r="E12" s="49"/>
      <c r="F12" s="49"/>
      <c r="G12" s="49"/>
      <c r="H12" s="49"/>
      <c r="I12" s="49"/>
      <c r="J12" s="49"/>
      <c r="K12" s="49"/>
      <c r="L12" s="49"/>
      <c r="M12" s="49"/>
    </row>
    <row r="13" spans="1:13" x14ac:dyDescent="0.25">
      <c r="A13" s="40" t="s">
        <v>494</v>
      </c>
      <c r="B13" s="49">
        <v>1</v>
      </c>
      <c r="C13" s="49"/>
      <c r="D13" s="49"/>
      <c r="E13" s="49"/>
      <c r="F13" s="49"/>
      <c r="G13" s="49"/>
      <c r="H13" s="49"/>
      <c r="I13" s="49"/>
      <c r="J13" s="49"/>
      <c r="K13" s="49"/>
      <c r="L13" s="49"/>
      <c r="M13" s="49"/>
    </row>
    <row r="14" spans="1:13" x14ac:dyDescent="0.25">
      <c r="A14" s="40" t="s">
        <v>145</v>
      </c>
      <c r="B14" s="49">
        <v>708</v>
      </c>
      <c r="C14" s="49"/>
      <c r="D14" s="49"/>
      <c r="E14" s="49"/>
      <c r="F14" s="49"/>
      <c r="G14" s="49"/>
      <c r="H14" s="49"/>
      <c r="I14" s="49"/>
      <c r="J14" s="49"/>
      <c r="K14" s="49"/>
      <c r="L14" s="49"/>
      <c r="M14" s="49"/>
    </row>
    <row r="15" spans="1:13" x14ac:dyDescent="0.25">
      <c r="A15" s="40" t="s">
        <v>495</v>
      </c>
      <c r="B15" s="49" t="s">
        <v>387</v>
      </c>
      <c r="C15" s="49"/>
      <c r="D15" s="49"/>
      <c r="E15" s="49"/>
      <c r="F15" s="49"/>
      <c r="G15" s="49"/>
      <c r="H15" s="49"/>
      <c r="I15" s="49"/>
      <c r="J15" s="49"/>
      <c r="K15" s="49"/>
      <c r="L15" s="49"/>
      <c r="M15" s="49"/>
    </row>
    <row r="16" spans="1:13" x14ac:dyDescent="0.25">
      <c r="A16" s="40" t="s">
        <v>147</v>
      </c>
      <c r="B16" s="49" t="s">
        <v>388</v>
      </c>
      <c r="C16" s="49"/>
      <c r="D16" s="49"/>
      <c r="E16" s="49"/>
      <c r="F16" s="49"/>
      <c r="G16" s="49"/>
      <c r="H16" s="49"/>
      <c r="I16" s="49"/>
      <c r="J16" s="49"/>
      <c r="K16" s="49"/>
      <c r="L16" s="49"/>
      <c r="M16" s="49"/>
    </row>
    <row r="17" spans="1:21" x14ac:dyDescent="0.25">
      <c r="A17" s="41" t="s">
        <v>496</v>
      </c>
      <c r="B17" s="49"/>
      <c r="C17" s="49"/>
      <c r="D17" s="49"/>
      <c r="E17" s="49"/>
      <c r="F17" s="49"/>
      <c r="G17" s="49"/>
      <c r="H17" s="49"/>
      <c r="I17" s="49"/>
      <c r="J17" s="49"/>
      <c r="K17" s="49"/>
      <c r="L17" s="49"/>
      <c r="M17" s="49"/>
    </row>
    <row r="18" spans="1:21" x14ac:dyDescent="0.25">
      <c r="A18" s="40" t="s">
        <v>149</v>
      </c>
      <c r="B18" s="50">
        <v>45202</v>
      </c>
      <c r="C18" s="50"/>
      <c r="D18" s="50"/>
      <c r="E18" s="50"/>
      <c r="F18" s="50"/>
      <c r="G18" s="50"/>
      <c r="H18" s="50"/>
      <c r="I18" s="50"/>
      <c r="J18" s="50"/>
      <c r="K18" s="50"/>
      <c r="L18" s="50"/>
      <c r="M18" s="50"/>
    </row>
    <row r="19" spans="1:21" x14ac:dyDescent="0.25">
      <c r="A19" s="40" t="s">
        <v>150</v>
      </c>
      <c r="B19" s="50">
        <v>45383</v>
      </c>
      <c r="C19" s="50"/>
      <c r="D19" s="50"/>
      <c r="E19" s="50"/>
      <c r="F19" s="50"/>
      <c r="G19" s="50"/>
      <c r="H19" s="50"/>
      <c r="I19" s="50"/>
      <c r="J19" s="50"/>
      <c r="K19" s="50"/>
      <c r="L19" s="50"/>
      <c r="M19" s="50"/>
    </row>
    <row r="20" spans="1:21" x14ac:dyDescent="0.25">
      <c r="A20" s="40" t="s">
        <v>151</v>
      </c>
      <c r="B20" s="49" t="s">
        <v>160</v>
      </c>
      <c r="C20" s="49"/>
      <c r="D20" s="49"/>
      <c r="E20" s="49"/>
      <c r="F20" s="49"/>
      <c r="G20" s="49"/>
      <c r="H20" s="49"/>
      <c r="I20" s="49"/>
      <c r="J20" s="49"/>
      <c r="K20" s="49"/>
      <c r="L20" s="49"/>
      <c r="M20" s="49"/>
    </row>
    <row r="21" spans="1:21" x14ac:dyDescent="0.25">
      <c r="A21" s="40" t="s">
        <v>497</v>
      </c>
      <c r="B21" s="49" t="s">
        <v>68</v>
      </c>
      <c r="C21" s="49"/>
      <c r="D21" s="49"/>
      <c r="E21" s="49"/>
      <c r="F21" s="49"/>
      <c r="G21" s="49"/>
      <c r="H21" s="49"/>
      <c r="I21" s="49"/>
      <c r="J21" s="49"/>
      <c r="K21" s="49"/>
      <c r="L21" s="49"/>
      <c r="M21" s="49"/>
    </row>
    <row r="23" spans="1:21" x14ac:dyDescent="0.25">
      <c r="A23" s="23" t="str">
        <f>HYPERLINK("#'Factor List'!A1", "Back to Factor List")</f>
        <v>Back to Factor List</v>
      </c>
      <c r="B23" s="23" t="str">
        <f>HYPERLINK("#'Assumptions'!A1", "Assumptions")</f>
        <v>Assumptions</v>
      </c>
    </row>
    <row r="26" spans="1:21" s="59" customFormat="1" ht="13" x14ac:dyDescent="0.25">
      <c r="A26" s="58" t="s">
        <v>263</v>
      </c>
      <c r="B26" s="58" t="s">
        <v>562</v>
      </c>
      <c r="C26" s="58" t="s">
        <v>563</v>
      </c>
      <c r="D26" s="58" t="s">
        <v>564</v>
      </c>
      <c r="E26" s="58" t="s">
        <v>565</v>
      </c>
      <c r="F26" s="58" t="s">
        <v>566</v>
      </c>
      <c r="G26" s="58" t="s">
        <v>567</v>
      </c>
      <c r="H26" s="58" t="s">
        <v>568</v>
      </c>
      <c r="I26" s="58" t="s">
        <v>569</v>
      </c>
      <c r="J26" s="58" t="s">
        <v>570</v>
      </c>
      <c r="K26" s="58" t="s">
        <v>571</v>
      </c>
      <c r="L26" s="58" t="s">
        <v>572</v>
      </c>
      <c r="M26" s="58" t="s">
        <v>573</v>
      </c>
      <c r="N26" s="58" t="s">
        <v>574</v>
      </c>
      <c r="O26" s="58" t="s">
        <v>575</v>
      </c>
      <c r="P26" s="58" t="s">
        <v>576</v>
      </c>
      <c r="Q26" s="58" t="s">
        <v>577</v>
      </c>
      <c r="R26" s="58" t="s">
        <v>578</v>
      </c>
      <c r="S26" s="58" t="s">
        <v>579</v>
      </c>
      <c r="T26" s="58" t="s">
        <v>580</v>
      </c>
      <c r="U26" s="58" t="s">
        <v>581</v>
      </c>
    </row>
    <row r="27" spans="1:21" x14ac:dyDescent="0.25">
      <c r="A27" s="43">
        <v>16</v>
      </c>
      <c r="B27" s="45">
        <v>267.5</v>
      </c>
      <c r="C27" s="45">
        <v>136.19999999999999</v>
      </c>
      <c r="D27" s="45">
        <v>92.5</v>
      </c>
      <c r="E27" s="45">
        <v>70.599999999999994</v>
      </c>
      <c r="F27" s="45">
        <v>57.5</v>
      </c>
      <c r="G27" s="45">
        <v>48.8</v>
      </c>
      <c r="H27" s="45">
        <v>42.6</v>
      </c>
      <c r="I27" s="45">
        <v>37.9</v>
      </c>
      <c r="J27" s="45">
        <v>34.299999999999997</v>
      </c>
      <c r="K27" s="45">
        <v>31.4</v>
      </c>
      <c r="L27" s="45">
        <v>29.1</v>
      </c>
      <c r="M27" s="45">
        <v>27.1</v>
      </c>
      <c r="N27" s="45">
        <v>25.4</v>
      </c>
      <c r="O27" s="45">
        <v>24</v>
      </c>
      <c r="P27" s="45">
        <v>22.8</v>
      </c>
      <c r="Q27" s="45">
        <v>21.7</v>
      </c>
      <c r="R27" s="45">
        <v>20.8</v>
      </c>
      <c r="S27" s="45">
        <v>20</v>
      </c>
      <c r="T27" s="45">
        <v>19.2</v>
      </c>
      <c r="U27" s="45">
        <v>18.600000000000001</v>
      </c>
    </row>
    <row r="28" spans="1:21" x14ac:dyDescent="0.25">
      <c r="A28" s="43">
        <v>17</v>
      </c>
      <c r="B28" s="45">
        <v>271.3</v>
      </c>
      <c r="C28" s="45">
        <v>138.19999999999999</v>
      </c>
      <c r="D28" s="45">
        <v>93.8</v>
      </c>
      <c r="E28" s="45">
        <v>71.599999999999994</v>
      </c>
      <c r="F28" s="45">
        <v>58.3</v>
      </c>
      <c r="G28" s="45">
        <v>49.5</v>
      </c>
      <c r="H28" s="45">
        <v>43.2</v>
      </c>
      <c r="I28" s="45">
        <v>38.5</v>
      </c>
      <c r="J28" s="45">
        <v>34.799999999999997</v>
      </c>
      <c r="K28" s="45">
        <v>31.9</v>
      </c>
      <c r="L28" s="45">
        <v>29.5</v>
      </c>
      <c r="M28" s="45">
        <v>27.5</v>
      </c>
      <c r="N28" s="45">
        <v>25.8</v>
      </c>
      <c r="O28" s="45">
        <v>24.4</v>
      </c>
      <c r="P28" s="45">
        <v>23.1</v>
      </c>
      <c r="Q28" s="45">
        <v>22.1</v>
      </c>
      <c r="R28" s="45">
        <v>21.1</v>
      </c>
      <c r="S28" s="45">
        <v>20.3</v>
      </c>
      <c r="T28" s="45">
        <v>19.5</v>
      </c>
      <c r="U28" s="45">
        <v>18.899999999999999</v>
      </c>
    </row>
    <row r="29" spans="1:21" x14ac:dyDescent="0.25">
      <c r="A29" s="43">
        <v>18</v>
      </c>
      <c r="B29" s="45">
        <v>275.10000000000002</v>
      </c>
      <c r="C29" s="45">
        <v>140.1</v>
      </c>
      <c r="D29" s="45">
        <v>95.1</v>
      </c>
      <c r="E29" s="45">
        <v>72.599999999999994</v>
      </c>
      <c r="F29" s="45">
        <v>59.2</v>
      </c>
      <c r="G29" s="45">
        <v>50.2</v>
      </c>
      <c r="H29" s="45">
        <v>43.8</v>
      </c>
      <c r="I29" s="45">
        <v>39</v>
      </c>
      <c r="J29" s="45">
        <v>35.299999999999997</v>
      </c>
      <c r="K29" s="45">
        <v>32.299999999999997</v>
      </c>
      <c r="L29" s="45">
        <v>29.9</v>
      </c>
      <c r="M29" s="45">
        <v>27.9</v>
      </c>
      <c r="N29" s="45">
        <v>26.2</v>
      </c>
      <c r="O29" s="45">
        <v>24.7</v>
      </c>
      <c r="P29" s="45">
        <v>23.5</v>
      </c>
      <c r="Q29" s="45">
        <v>22.4</v>
      </c>
      <c r="R29" s="45">
        <v>21.4</v>
      </c>
      <c r="S29" s="45">
        <v>20.6</v>
      </c>
      <c r="T29" s="45">
        <v>19.8</v>
      </c>
      <c r="U29" s="45">
        <v>19.100000000000001</v>
      </c>
    </row>
    <row r="30" spans="1:21" x14ac:dyDescent="0.25">
      <c r="A30" s="43">
        <v>19</v>
      </c>
      <c r="B30" s="45">
        <v>279</v>
      </c>
      <c r="C30" s="45">
        <v>142.1</v>
      </c>
      <c r="D30" s="45">
        <v>96.5</v>
      </c>
      <c r="E30" s="45">
        <v>73.7</v>
      </c>
      <c r="F30" s="45">
        <v>60</v>
      </c>
      <c r="G30" s="45">
        <v>50.9</v>
      </c>
      <c r="H30" s="45">
        <v>44.4</v>
      </c>
      <c r="I30" s="45">
        <v>39.6</v>
      </c>
      <c r="J30" s="45">
        <v>35.799999999999997</v>
      </c>
      <c r="K30" s="45">
        <v>32.799999999999997</v>
      </c>
      <c r="L30" s="45">
        <v>30.3</v>
      </c>
      <c r="M30" s="45">
        <v>28.3</v>
      </c>
      <c r="N30" s="45">
        <v>26.5</v>
      </c>
      <c r="O30" s="45">
        <v>25.1</v>
      </c>
      <c r="P30" s="45">
        <v>23.8</v>
      </c>
      <c r="Q30" s="45">
        <v>22.7</v>
      </c>
      <c r="R30" s="45">
        <v>21.7</v>
      </c>
      <c r="S30" s="45">
        <v>20.8</v>
      </c>
      <c r="T30" s="45">
        <v>20.100000000000001</v>
      </c>
      <c r="U30" s="45">
        <v>19.399999999999999</v>
      </c>
    </row>
    <row r="31" spans="1:21" x14ac:dyDescent="0.25">
      <c r="A31" s="43">
        <v>20</v>
      </c>
      <c r="B31" s="45">
        <v>282.89999999999998</v>
      </c>
      <c r="C31" s="45">
        <v>144.1</v>
      </c>
      <c r="D31" s="45">
        <v>97.8</v>
      </c>
      <c r="E31" s="45">
        <v>74.7</v>
      </c>
      <c r="F31" s="45">
        <v>60.8</v>
      </c>
      <c r="G31" s="45">
        <v>51.6</v>
      </c>
      <c r="H31" s="45">
        <v>45</v>
      </c>
      <c r="I31" s="45">
        <v>40.1</v>
      </c>
      <c r="J31" s="45">
        <v>36.299999999999997</v>
      </c>
      <c r="K31" s="45">
        <v>33.200000000000003</v>
      </c>
      <c r="L31" s="45">
        <v>30.7</v>
      </c>
      <c r="M31" s="45">
        <v>28.7</v>
      </c>
      <c r="N31" s="45">
        <v>26.9</v>
      </c>
      <c r="O31" s="45">
        <v>25.4</v>
      </c>
      <c r="P31" s="45">
        <v>24.1</v>
      </c>
      <c r="Q31" s="45">
        <v>23</v>
      </c>
      <c r="R31" s="45">
        <v>22</v>
      </c>
      <c r="S31" s="45">
        <v>21.1</v>
      </c>
      <c r="T31" s="45">
        <v>20.399999999999999</v>
      </c>
      <c r="U31" s="45">
        <v>19.7</v>
      </c>
    </row>
    <row r="32" spans="1:21" x14ac:dyDescent="0.25">
      <c r="A32" s="43">
        <v>21</v>
      </c>
      <c r="B32" s="45">
        <v>286.89999999999998</v>
      </c>
      <c r="C32" s="45">
        <v>146.1</v>
      </c>
      <c r="D32" s="45">
        <v>99.2</v>
      </c>
      <c r="E32" s="45">
        <v>75.8</v>
      </c>
      <c r="F32" s="45">
        <v>61.7</v>
      </c>
      <c r="G32" s="45">
        <v>52.3</v>
      </c>
      <c r="H32" s="45">
        <v>45.7</v>
      </c>
      <c r="I32" s="45">
        <v>40.700000000000003</v>
      </c>
      <c r="J32" s="45">
        <v>36.799999999999997</v>
      </c>
      <c r="K32" s="45">
        <v>33.700000000000003</v>
      </c>
      <c r="L32" s="45">
        <v>31.2</v>
      </c>
      <c r="M32" s="45">
        <v>29.1</v>
      </c>
      <c r="N32" s="45">
        <v>27.3</v>
      </c>
      <c r="O32" s="45">
        <v>25.8</v>
      </c>
      <c r="P32" s="45">
        <v>24.5</v>
      </c>
      <c r="Q32" s="45">
        <v>23.3</v>
      </c>
      <c r="R32" s="45">
        <v>22.3</v>
      </c>
      <c r="S32" s="45">
        <v>21.4</v>
      </c>
      <c r="T32" s="45">
        <v>20.7</v>
      </c>
      <c r="U32" s="45">
        <v>19.899999999999999</v>
      </c>
    </row>
    <row r="33" spans="1:21" x14ac:dyDescent="0.25">
      <c r="A33" s="43">
        <v>22</v>
      </c>
      <c r="B33" s="45">
        <v>290.89999999999998</v>
      </c>
      <c r="C33" s="45">
        <v>148.1</v>
      </c>
      <c r="D33" s="45">
        <v>100.6</v>
      </c>
      <c r="E33" s="45">
        <v>76.8</v>
      </c>
      <c r="F33" s="45">
        <v>62.6</v>
      </c>
      <c r="G33" s="45">
        <v>53.1</v>
      </c>
      <c r="H33" s="45">
        <v>46.3</v>
      </c>
      <c r="I33" s="45">
        <v>41.2</v>
      </c>
      <c r="J33" s="45">
        <v>37.299999999999997</v>
      </c>
      <c r="K33" s="45">
        <v>34.200000000000003</v>
      </c>
      <c r="L33" s="45">
        <v>31.6</v>
      </c>
      <c r="M33" s="45">
        <v>29.5</v>
      </c>
      <c r="N33" s="45">
        <v>27.7</v>
      </c>
      <c r="O33" s="45">
        <v>26.1</v>
      </c>
      <c r="P33" s="45">
        <v>24.8</v>
      </c>
      <c r="Q33" s="45">
        <v>23.7</v>
      </c>
      <c r="R33" s="45">
        <v>22.6</v>
      </c>
      <c r="S33" s="45">
        <v>21.7</v>
      </c>
      <c r="T33" s="45">
        <v>20.9</v>
      </c>
      <c r="U33" s="45">
        <v>20.2</v>
      </c>
    </row>
    <row r="34" spans="1:21" x14ac:dyDescent="0.25">
      <c r="A34" s="43">
        <v>23</v>
      </c>
      <c r="B34" s="45">
        <v>295</v>
      </c>
      <c r="C34" s="45">
        <v>150.19999999999999</v>
      </c>
      <c r="D34" s="45">
        <v>102</v>
      </c>
      <c r="E34" s="45">
        <v>77.900000000000006</v>
      </c>
      <c r="F34" s="45">
        <v>63.4</v>
      </c>
      <c r="G34" s="45">
        <v>53.8</v>
      </c>
      <c r="H34" s="45">
        <v>47</v>
      </c>
      <c r="I34" s="45">
        <v>41.8</v>
      </c>
      <c r="J34" s="45">
        <v>37.799999999999997</v>
      </c>
      <c r="K34" s="45">
        <v>34.700000000000003</v>
      </c>
      <c r="L34" s="45">
        <v>32.1</v>
      </c>
      <c r="M34" s="45">
        <v>29.9</v>
      </c>
      <c r="N34" s="45">
        <v>28.1</v>
      </c>
      <c r="O34" s="45">
        <v>26.5</v>
      </c>
      <c r="P34" s="45">
        <v>25.2</v>
      </c>
      <c r="Q34" s="45">
        <v>24</v>
      </c>
      <c r="R34" s="45">
        <v>23</v>
      </c>
      <c r="S34" s="45">
        <v>22.1</v>
      </c>
      <c r="T34" s="45">
        <v>21.2</v>
      </c>
      <c r="U34" s="45">
        <v>20.5</v>
      </c>
    </row>
    <row r="35" spans="1:21" x14ac:dyDescent="0.25">
      <c r="A35" s="43">
        <v>24</v>
      </c>
      <c r="B35" s="45">
        <v>299.10000000000002</v>
      </c>
      <c r="C35" s="45">
        <v>152.30000000000001</v>
      </c>
      <c r="D35" s="45">
        <v>103.4</v>
      </c>
      <c r="E35" s="45">
        <v>79</v>
      </c>
      <c r="F35" s="45">
        <v>64.3</v>
      </c>
      <c r="G35" s="45">
        <v>54.6</v>
      </c>
      <c r="H35" s="45">
        <v>47.6</v>
      </c>
      <c r="I35" s="45">
        <v>42.4</v>
      </c>
      <c r="J35" s="45">
        <v>38.4</v>
      </c>
      <c r="K35" s="45">
        <v>35.1</v>
      </c>
      <c r="L35" s="45">
        <v>32.5</v>
      </c>
      <c r="M35" s="45">
        <v>30.3</v>
      </c>
      <c r="N35" s="45">
        <v>28.5</v>
      </c>
      <c r="O35" s="45">
        <v>26.9</v>
      </c>
      <c r="P35" s="45">
        <v>25.5</v>
      </c>
      <c r="Q35" s="45">
        <v>24.3</v>
      </c>
      <c r="R35" s="45">
        <v>23.3</v>
      </c>
      <c r="S35" s="45">
        <v>22.4</v>
      </c>
      <c r="T35" s="45">
        <v>21.5</v>
      </c>
      <c r="U35" s="45">
        <v>20.8</v>
      </c>
    </row>
    <row r="36" spans="1:21" x14ac:dyDescent="0.25">
      <c r="A36" s="43">
        <v>25</v>
      </c>
      <c r="B36" s="45">
        <v>303.3</v>
      </c>
      <c r="C36" s="45">
        <v>154.4</v>
      </c>
      <c r="D36" s="45">
        <v>104.9</v>
      </c>
      <c r="E36" s="45">
        <v>80.099999999999994</v>
      </c>
      <c r="F36" s="45">
        <v>65.2</v>
      </c>
      <c r="G36" s="45">
        <v>55.3</v>
      </c>
      <c r="H36" s="45">
        <v>48.3</v>
      </c>
      <c r="I36" s="45">
        <v>43</v>
      </c>
      <c r="J36" s="45">
        <v>38.9</v>
      </c>
      <c r="K36" s="45">
        <v>35.6</v>
      </c>
      <c r="L36" s="45">
        <v>33</v>
      </c>
      <c r="M36" s="45">
        <v>30.7</v>
      </c>
      <c r="N36" s="45">
        <v>28.9</v>
      </c>
      <c r="O36" s="45">
        <v>27.3</v>
      </c>
      <c r="P36" s="45">
        <v>25.9</v>
      </c>
      <c r="Q36" s="45">
        <v>24.7</v>
      </c>
      <c r="R36" s="45">
        <v>23.6</v>
      </c>
      <c r="S36" s="45">
        <v>22.7</v>
      </c>
      <c r="T36" s="45">
        <v>21.9</v>
      </c>
      <c r="U36" s="45">
        <v>21.1</v>
      </c>
    </row>
    <row r="37" spans="1:21" x14ac:dyDescent="0.25">
      <c r="A37" s="43">
        <v>26</v>
      </c>
      <c r="B37" s="45">
        <v>307.5</v>
      </c>
      <c r="C37" s="45">
        <v>156.6</v>
      </c>
      <c r="D37" s="45">
        <v>106.3</v>
      </c>
      <c r="E37" s="45">
        <v>81.2</v>
      </c>
      <c r="F37" s="45">
        <v>66.099999999999994</v>
      </c>
      <c r="G37" s="45">
        <v>56.1</v>
      </c>
      <c r="H37" s="45">
        <v>49</v>
      </c>
      <c r="I37" s="45">
        <v>43.6</v>
      </c>
      <c r="J37" s="45">
        <v>39.4</v>
      </c>
      <c r="K37" s="45">
        <v>36.1</v>
      </c>
      <c r="L37" s="45">
        <v>33.4</v>
      </c>
      <c r="M37" s="45">
        <v>31.2</v>
      </c>
      <c r="N37" s="45">
        <v>29.3</v>
      </c>
      <c r="O37" s="45">
        <v>27.7</v>
      </c>
      <c r="P37" s="45">
        <v>26.3</v>
      </c>
      <c r="Q37" s="45">
        <v>25</v>
      </c>
      <c r="R37" s="45">
        <v>24</v>
      </c>
      <c r="S37" s="45">
        <v>23</v>
      </c>
      <c r="T37" s="45">
        <v>22.2</v>
      </c>
      <c r="U37" s="45">
        <v>21.4</v>
      </c>
    </row>
    <row r="38" spans="1:21" x14ac:dyDescent="0.25">
      <c r="A38" s="43">
        <v>27</v>
      </c>
      <c r="B38" s="45">
        <v>311.8</v>
      </c>
      <c r="C38" s="45">
        <v>158.80000000000001</v>
      </c>
      <c r="D38" s="45">
        <v>107.8</v>
      </c>
      <c r="E38" s="45">
        <v>82.3</v>
      </c>
      <c r="F38" s="45">
        <v>67.099999999999994</v>
      </c>
      <c r="G38" s="45">
        <v>56.9</v>
      </c>
      <c r="H38" s="45">
        <v>49.6</v>
      </c>
      <c r="I38" s="45">
        <v>44.2</v>
      </c>
      <c r="J38" s="45">
        <v>40</v>
      </c>
      <c r="K38" s="45">
        <v>36.6</v>
      </c>
      <c r="L38" s="45">
        <v>33.9</v>
      </c>
      <c r="M38" s="45">
        <v>31.6</v>
      </c>
      <c r="N38" s="45">
        <v>29.7</v>
      </c>
      <c r="O38" s="45">
        <v>28</v>
      </c>
      <c r="P38" s="45">
        <v>26.6</v>
      </c>
      <c r="Q38" s="45">
        <v>25.4</v>
      </c>
      <c r="R38" s="45">
        <v>24.3</v>
      </c>
      <c r="S38" s="45">
        <v>23.3</v>
      </c>
      <c r="T38" s="45">
        <v>22.5</v>
      </c>
      <c r="U38" s="45">
        <v>21.7</v>
      </c>
    </row>
    <row r="39" spans="1:21" x14ac:dyDescent="0.25">
      <c r="A39" s="43">
        <v>28</v>
      </c>
      <c r="B39" s="45">
        <v>316.10000000000002</v>
      </c>
      <c r="C39" s="45">
        <v>161</v>
      </c>
      <c r="D39" s="45">
        <v>109.3</v>
      </c>
      <c r="E39" s="45">
        <v>83.5</v>
      </c>
      <c r="F39" s="45">
        <v>68</v>
      </c>
      <c r="G39" s="45">
        <v>57.7</v>
      </c>
      <c r="H39" s="45">
        <v>50.3</v>
      </c>
      <c r="I39" s="45">
        <v>44.8</v>
      </c>
      <c r="J39" s="45">
        <v>40.6</v>
      </c>
      <c r="K39" s="45">
        <v>37.200000000000003</v>
      </c>
      <c r="L39" s="45">
        <v>34.4</v>
      </c>
      <c r="M39" s="45">
        <v>32.1</v>
      </c>
      <c r="N39" s="45">
        <v>30.1</v>
      </c>
      <c r="O39" s="45">
        <v>28.4</v>
      </c>
      <c r="P39" s="45">
        <v>27</v>
      </c>
      <c r="Q39" s="45">
        <v>25.7</v>
      </c>
      <c r="R39" s="45">
        <v>24.6</v>
      </c>
      <c r="S39" s="45">
        <v>23.7</v>
      </c>
      <c r="T39" s="45">
        <v>22.8</v>
      </c>
      <c r="U39" s="45">
        <v>22</v>
      </c>
    </row>
    <row r="40" spans="1:21" x14ac:dyDescent="0.25">
      <c r="A40" s="43">
        <v>29</v>
      </c>
      <c r="B40" s="45">
        <v>320.5</v>
      </c>
      <c r="C40" s="45">
        <v>163.19999999999999</v>
      </c>
      <c r="D40" s="45">
        <v>110.8</v>
      </c>
      <c r="E40" s="45">
        <v>84.6</v>
      </c>
      <c r="F40" s="45">
        <v>68.900000000000006</v>
      </c>
      <c r="G40" s="45">
        <v>58.5</v>
      </c>
      <c r="H40" s="45">
        <v>51</v>
      </c>
      <c r="I40" s="45">
        <v>45.5</v>
      </c>
      <c r="J40" s="45">
        <v>41.1</v>
      </c>
      <c r="K40" s="45">
        <v>37.700000000000003</v>
      </c>
      <c r="L40" s="45">
        <v>34.9</v>
      </c>
      <c r="M40" s="45">
        <v>32.5</v>
      </c>
      <c r="N40" s="45">
        <v>30.5</v>
      </c>
      <c r="O40" s="45">
        <v>28.8</v>
      </c>
      <c r="P40" s="45">
        <v>27.4</v>
      </c>
      <c r="Q40" s="45">
        <v>26.1</v>
      </c>
      <c r="R40" s="45">
        <v>25</v>
      </c>
      <c r="S40" s="45">
        <v>24</v>
      </c>
      <c r="T40" s="45">
        <v>23.1</v>
      </c>
      <c r="U40" s="45">
        <v>22.3</v>
      </c>
    </row>
    <row r="41" spans="1:21" x14ac:dyDescent="0.25">
      <c r="A41" s="43">
        <v>30</v>
      </c>
      <c r="B41" s="45">
        <v>324.89999999999998</v>
      </c>
      <c r="C41" s="45">
        <v>165.5</v>
      </c>
      <c r="D41" s="45">
        <v>112.4</v>
      </c>
      <c r="E41" s="45">
        <v>85.8</v>
      </c>
      <c r="F41" s="45">
        <v>69.900000000000006</v>
      </c>
      <c r="G41" s="45">
        <v>59.3</v>
      </c>
      <c r="H41" s="45">
        <v>51.8</v>
      </c>
      <c r="I41" s="45">
        <v>46.1</v>
      </c>
      <c r="J41" s="45">
        <v>41.7</v>
      </c>
      <c r="K41" s="45">
        <v>38.200000000000003</v>
      </c>
      <c r="L41" s="45">
        <v>35.4</v>
      </c>
      <c r="M41" s="45">
        <v>33</v>
      </c>
      <c r="N41" s="45">
        <v>31</v>
      </c>
      <c r="O41" s="45">
        <v>29.3</v>
      </c>
      <c r="P41" s="45">
        <v>27.8</v>
      </c>
      <c r="Q41" s="45">
        <v>26.5</v>
      </c>
      <c r="R41" s="45">
        <v>25.4</v>
      </c>
      <c r="S41" s="45">
        <v>24.4</v>
      </c>
      <c r="T41" s="45">
        <v>23.5</v>
      </c>
      <c r="U41" s="45">
        <v>22.7</v>
      </c>
    </row>
    <row r="42" spans="1:21" x14ac:dyDescent="0.25">
      <c r="A42" s="43">
        <v>31</v>
      </c>
      <c r="B42" s="45">
        <v>329.4</v>
      </c>
      <c r="C42" s="45">
        <v>167.8</v>
      </c>
      <c r="D42" s="45">
        <v>113.9</v>
      </c>
      <c r="E42" s="45">
        <v>87</v>
      </c>
      <c r="F42" s="45">
        <v>70.900000000000006</v>
      </c>
      <c r="G42" s="45">
        <v>60.2</v>
      </c>
      <c r="H42" s="45">
        <v>52.5</v>
      </c>
      <c r="I42" s="45">
        <v>46.8</v>
      </c>
      <c r="J42" s="45">
        <v>42.3</v>
      </c>
      <c r="K42" s="45">
        <v>38.799999999999997</v>
      </c>
      <c r="L42" s="45">
        <v>35.9</v>
      </c>
      <c r="M42" s="45">
        <v>33.4</v>
      </c>
      <c r="N42" s="45">
        <v>31.4</v>
      </c>
      <c r="O42" s="45">
        <v>29.7</v>
      </c>
      <c r="P42" s="45">
        <v>28.2</v>
      </c>
      <c r="Q42" s="45">
        <v>26.9</v>
      </c>
      <c r="R42" s="45">
        <v>25.7</v>
      </c>
      <c r="S42" s="45">
        <v>24.7</v>
      </c>
      <c r="T42" s="45">
        <v>23.8</v>
      </c>
      <c r="U42" s="45">
        <v>23</v>
      </c>
    </row>
    <row r="43" spans="1:21" x14ac:dyDescent="0.25">
      <c r="A43" s="43">
        <v>32</v>
      </c>
      <c r="B43" s="45">
        <v>334</v>
      </c>
      <c r="C43" s="45">
        <v>170.1</v>
      </c>
      <c r="D43" s="45">
        <v>115.5</v>
      </c>
      <c r="E43" s="45">
        <v>88.2</v>
      </c>
      <c r="F43" s="45">
        <v>71.900000000000006</v>
      </c>
      <c r="G43" s="45">
        <v>61</v>
      </c>
      <c r="H43" s="45">
        <v>53.2</v>
      </c>
      <c r="I43" s="45">
        <v>47.4</v>
      </c>
      <c r="J43" s="45">
        <v>42.9</v>
      </c>
      <c r="K43" s="45">
        <v>39.299999999999997</v>
      </c>
      <c r="L43" s="45">
        <v>36.4</v>
      </c>
      <c r="M43" s="45">
        <v>33.9</v>
      </c>
      <c r="N43" s="45">
        <v>31.9</v>
      </c>
      <c r="O43" s="45">
        <v>30.1</v>
      </c>
      <c r="P43" s="45">
        <v>28.6</v>
      </c>
      <c r="Q43" s="45">
        <v>27.3</v>
      </c>
      <c r="R43" s="45">
        <v>26.1</v>
      </c>
      <c r="S43" s="45">
        <v>25.1</v>
      </c>
      <c r="T43" s="45">
        <v>24.2</v>
      </c>
      <c r="U43" s="45">
        <v>23.3</v>
      </c>
    </row>
    <row r="44" spans="1:21" x14ac:dyDescent="0.25">
      <c r="A44" s="43">
        <v>33</v>
      </c>
      <c r="B44" s="45">
        <v>338.7</v>
      </c>
      <c r="C44" s="45">
        <v>172.5</v>
      </c>
      <c r="D44" s="45">
        <v>117.1</v>
      </c>
      <c r="E44" s="45">
        <v>89.5</v>
      </c>
      <c r="F44" s="45">
        <v>72.900000000000006</v>
      </c>
      <c r="G44" s="45">
        <v>61.8</v>
      </c>
      <c r="H44" s="45">
        <v>54</v>
      </c>
      <c r="I44" s="45">
        <v>48.1</v>
      </c>
      <c r="J44" s="45">
        <v>43.5</v>
      </c>
      <c r="K44" s="45">
        <v>39.9</v>
      </c>
      <c r="L44" s="45">
        <v>36.9</v>
      </c>
      <c r="M44" s="45">
        <v>34.4</v>
      </c>
      <c r="N44" s="45">
        <v>32.299999999999997</v>
      </c>
      <c r="O44" s="45">
        <v>30.5</v>
      </c>
      <c r="P44" s="45">
        <v>29</v>
      </c>
      <c r="Q44" s="45">
        <v>27.6</v>
      </c>
      <c r="R44" s="45">
        <v>26.5</v>
      </c>
      <c r="S44" s="45">
        <v>25.4</v>
      </c>
      <c r="T44" s="45">
        <v>24.5</v>
      </c>
      <c r="U44" s="45">
        <v>23.7</v>
      </c>
    </row>
    <row r="45" spans="1:21" x14ac:dyDescent="0.25">
      <c r="A45" s="43">
        <v>34</v>
      </c>
      <c r="B45" s="45">
        <v>343.4</v>
      </c>
      <c r="C45" s="45">
        <v>174.9</v>
      </c>
      <c r="D45" s="45">
        <v>118.8</v>
      </c>
      <c r="E45" s="45">
        <v>90.7</v>
      </c>
      <c r="F45" s="45">
        <v>73.900000000000006</v>
      </c>
      <c r="G45" s="45">
        <v>62.7</v>
      </c>
      <c r="H45" s="45">
        <v>54.7</v>
      </c>
      <c r="I45" s="45">
        <v>48.8</v>
      </c>
      <c r="J45" s="45">
        <v>44.1</v>
      </c>
      <c r="K45" s="45">
        <v>40.4</v>
      </c>
      <c r="L45" s="45">
        <v>37.4</v>
      </c>
      <c r="M45" s="45">
        <v>34.9</v>
      </c>
      <c r="N45" s="45">
        <v>32.799999999999997</v>
      </c>
      <c r="O45" s="45">
        <v>31</v>
      </c>
      <c r="P45" s="45">
        <v>29.4</v>
      </c>
      <c r="Q45" s="45">
        <v>28</v>
      </c>
      <c r="R45" s="45">
        <v>26.9</v>
      </c>
      <c r="S45" s="45">
        <v>25.8</v>
      </c>
      <c r="T45" s="45">
        <v>24.9</v>
      </c>
      <c r="U45" s="45">
        <v>24</v>
      </c>
    </row>
    <row r="46" spans="1:21" x14ac:dyDescent="0.25">
      <c r="A46" s="43">
        <v>35</v>
      </c>
      <c r="B46" s="45">
        <v>348.1</v>
      </c>
      <c r="C46" s="45">
        <v>177.3</v>
      </c>
      <c r="D46" s="45">
        <v>120.4</v>
      </c>
      <c r="E46" s="45">
        <v>92</v>
      </c>
      <c r="F46" s="45">
        <v>74.900000000000006</v>
      </c>
      <c r="G46" s="45">
        <v>63.6</v>
      </c>
      <c r="H46" s="45">
        <v>55.5</v>
      </c>
      <c r="I46" s="45">
        <v>49.4</v>
      </c>
      <c r="J46" s="45">
        <v>44.7</v>
      </c>
      <c r="K46" s="45">
        <v>41</v>
      </c>
      <c r="L46" s="45">
        <v>37.9</v>
      </c>
      <c r="M46" s="45">
        <v>35.4</v>
      </c>
      <c r="N46" s="45">
        <v>33.200000000000003</v>
      </c>
      <c r="O46" s="45">
        <v>31.4</v>
      </c>
      <c r="P46" s="45">
        <v>29.8</v>
      </c>
      <c r="Q46" s="45">
        <v>28.5</v>
      </c>
      <c r="R46" s="45">
        <v>27.2</v>
      </c>
      <c r="S46" s="45">
        <v>26.2</v>
      </c>
      <c r="T46" s="45">
        <v>25.2</v>
      </c>
      <c r="U46" s="45">
        <v>24.4</v>
      </c>
    </row>
    <row r="47" spans="1:21" x14ac:dyDescent="0.25">
      <c r="A47" s="43">
        <v>36</v>
      </c>
      <c r="B47" s="45">
        <v>353</v>
      </c>
      <c r="C47" s="45">
        <v>179.8</v>
      </c>
      <c r="D47" s="45">
        <v>122.1</v>
      </c>
      <c r="E47" s="45">
        <v>93.3</v>
      </c>
      <c r="F47" s="45">
        <v>76</v>
      </c>
      <c r="G47" s="45">
        <v>64.5</v>
      </c>
      <c r="H47" s="45">
        <v>56.3</v>
      </c>
      <c r="I47" s="45">
        <v>50.1</v>
      </c>
      <c r="J47" s="45">
        <v>45.4</v>
      </c>
      <c r="K47" s="45">
        <v>41.6</v>
      </c>
      <c r="L47" s="45">
        <v>38.5</v>
      </c>
      <c r="M47" s="45">
        <v>35.9</v>
      </c>
      <c r="N47" s="45">
        <v>33.700000000000003</v>
      </c>
      <c r="O47" s="45">
        <v>31.9</v>
      </c>
      <c r="P47" s="45">
        <v>30.3</v>
      </c>
      <c r="Q47" s="45">
        <v>28.9</v>
      </c>
      <c r="R47" s="45">
        <v>27.6</v>
      </c>
      <c r="S47" s="45">
        <v>26.6</v>
      </c>
      <c r="T47" s="45">
        <v>25.6</v>
      </c>
      <c r="U47" s="45">
        <v>24.7</v>
      </c>
    </row>
    <row r="48" spans="1:21" x14ac:dyDescent="0.25">
      <c r="A48" s="43">
        <v>37</v>
      </c>
      <c r="B48" s="45">
        <v>357.8</v>
      </c>
      <c r="C48" s="45">
        <v>182.3</v>
      </c>
      <c r="D48" s="45">
        <v>123.8</v>
      </c>
      <c r="E48" s="45">
        <v>94.6</v>
      </c>
      <c r="F48" s="45">
        <v>77.099999999999994</v>
      </c>
      <c r="G48" s="45">
        <v>65.400000000000006</v>
      </c>
      <c r="H48" s="45">
        <v>57.1</v>
      </c>
      <c r="I48" s="45">
        <v>50.9</v>
      </c>
      <c r="J48" s="45">
        <v>46</v>
      </c>
      <c r="K48" s="45">
        <v>42.2</v>
      </c>
      <c r="L48" s="45">
        <v>39</v>
      </c>
      <c r="M48" s="45">
        <v>36.4</v>
      </c>
      <c r="N48" s="45">
        <v>34.200000000000003</v>
      </c>
      <c r="O48" s="45">
        <v>32.299999999999997</v>
      </c>
      <c r="P48" s="45">
        <v>30.7</v>
      </c>
      <c r="Q48" s="45">
        <v>29.3</v>
      </c>
      <c r="R48" s="45">
        <v>28.1</v>
      </c>
      <c r="S48" s="45">
        <v>27</v>
      </c>
      <c r="T48" s="45">
        <v>26</v>
      </c>
      <c r="U48" s="45">
        <v>25.1</v>
      </c>
    </row>
    <row r="49" spans="1:21" x14ac:dyDescent="0.25">
      <c r="A49" s="43">
        <v>38</v>
      </c>
      <c r="B49" s="45">
        <v>362.8</v>
      </c>
      <c r="C49" s="45">
        <v>184.8</v>
      </c>
      <c r="D49" s="45">
        <v>125.5</v>
      </c>
      <c r="E49" s="45">
        <v>95.9</v>
      </c>
      <c r="F49" s="45">
        <v>78.099999999999994</v>
      </c>
      <c r="G49" s="45">
        <v>66.3</v>
      </c>
      <c r="H49" s="45">
        <v>57.9</v>
      </c>
      <c r="I49" s="45">
        <v>51.6</v>
      </c>
      <c r="J49" s="45">
        <v>46.7</v>
      </c>
      <c r="K49" s="45">
        <v>42.8</v>
      </c>
      <c r="L49" s="45">
        <v>39.6</v>
      </c>
      <c r="M49" s="45">
        <v>36.9</v>
      </c>
      <c r="N49" s="45">
        <v>34.700000000000003</v>
      </c>
      <c r="O49" s="45">
        <v>32.799999999999997</v>
      </c>
      <c r="P49" s="45">
        <v>31.2</v>
      </c>
      <c r="Q49" s="45">
        <v>29.7</v>
      </c>
      <c r="R49" s="45">
        <v>28.5</v>
      </c>
      <c r="S49" s="45">
        <v>27.4</v>
      </c>
      <c r="T49" s="45">
        <v>26.4</v>
      </c>
      <c r="U49" s="45">
        <v>25.5</v>
      </c>
    </row>
    <row r="50" spans="1:21" x14ac:dyDescent="0.25">
      <c r="A50" s="43">
        <v>39</v>
      </c>
      <c r="B50" s="45">
        <v>367.9</v>
      </c>
      <c r="C50" s="45">
        <v>187.4</v>
      </c>
      <c r="D50" s="45">
        <v>127.3</v>
      </c>
      <c r="E50" s="45">
        <v>97.2</v>
      </c>
      <c r="F50" s="45">
        <v>79.2</v>
      </c>
      <c r="G50" s="45">
        <v>67.3</v>
      </c>
      <c r="H50" s="45">
        <v>58.7</v>
      </c>
      <c r="I50" s="45">
        <v>52.3</v>
      </c>
      <c r="J50" s="45">
        <v>47.3</v>
      </c>
      <c r="K50" s="45">
        <v>43.4</v>
      </c>
      <c r="L50" s="45">
        <v>40.200000000000003</v>
      </c>
      <c r="M50" s="45">
        <v>37.5</v>
      </c>
      <c r="N50" s="45">
        <v>35.200000000000003</v>
      </c>
      <c r="O50" s="45">
        <v>33.299999999999997</v>
      </c>
      <c r="P50" s="45">
        <v>31.6</v>
      </c>
      <c r="Q50" s="45">
        <v>30.2</v>
      </c>
      <c r="R50" s="45">
        <v>28.9</v>
      </c>
      <c r="S50" s="45">
        <v>27.8</v>
      </c>
      <c r="T50" s="45">
        <v>26.8</v>
      </c>
      <c r="U50" s="45">
        <v>25.9</v>
      </c>
    </row>
    <row r="51" spans="1:21" x14ac:dyDescent="0.25">
      <c r="A51" s="43">
        <v>40</v>
      </c>
      <c r="B51" s="45">
        <v>373</v>
      </c>
      <c r="C51" s="45">
        <v>190</v>
      </c>
      <c r="D51" s="45">
        <v>129.1</v>
      </c>
      <c r="E51" s="45">
        <v>98.6</v>
      </c>
      <c r="F51" s="45">
        <v>80.400000000000006</v>
      </c>
      <c r="G51" s="45">
        <v>68.2</v>
      </c>
      <c r="H51" s="45">
        <v>59.5</v>
      </c>
      <c r="I51" s="45">
        <v>53.1</v>
      </c>
      <c r="J51" s="45">
        <v>48</v>
      </c>
      <c r="K51" s="45">
        <v>44</v>
      </c>
      <c r="L51" s="45">
        <v>40.700000000000003</v>
      </c>
      <c r="M51" s="45">
        <v>38</v>
      </c>
      <c r="N51" s="45">
        <v>35.700000000000003</v>
      </c>
      <c r="O51" s="45">
        <v>33.799999999999997</v>
      </c>
      <c r="P51" s="45">
        <v>32.1</v>
      </c>
      <c r="Q51" s="45">
        <v>30.6</v>
      </c>
      <c r="R51" s="45">
        <v>29.3</v>
      </c>
      <c r="S51" s="45">
        <v>28.2</v>
      </c>
      <c r="T51" s="45">
        <v>27.2</v>
      </c>
      <c r="U51" s="45"/>
    </row>
    <row r="52" spans="1:21" x14ac:dyDescent="0.25">
      <c r="A52" s="43">
        <v>41</v>
      </c>
      <c r="B52" s="45">
        <v>378.2</v>
      </c>
      <c r="C52" s="45">
        <v>192.7</v>
      </c>
      <c r="D52" s="45">
        <v>130.9</v>
      </c>
      <c r="E52" s="45">
        <v>100</v>
      </c>
      <c r="F52" s="45">
        <v>81.5</v>
      </c>
      <c r="G52" s="45">
        <v>69.2</v>
      </c>
      <c r="H52" s="45">
        <v>60.4</v>
      </c>
      <c r="I52" s="45">
        <v>53.8</v>
      </c>
      <c r="J52" s="45">
        <v>48.7</v>
      </c>
      <c r="K52" s="45">
        <v>44.6</v>
      </c>
      <c r="L52" s="45">
        <v>41.3</v>
      </c>
      <c r="M52" s="45">
        <v>38.6</v>
      </c>
      <c r="N52" s="45">
        <v>36.299999999999997</v>
      </c>
      <c r="O52" s="45">
        <v>34.299999999999997</v>
      </c>
      <c r="P52" s="45">
        <v>32.6</v>
      </c>
      <c r="Q52" s="45">
        <v>31.1</v>
      </c>
      <c r="R52" s="45">
        <v>29.8</v>
      </c>
      <c r="S52" s="45">
        <v>28.6</v>
      </c>
      <c r="T52" s="45"/>
      <c r="U52" s="45"/>
    </row>
    <row r="53" spans="1:21" x14ac:dyDescent="0.25">
      <c r="A53" s="43">
        <v>42</v>
      </c>
      <c r="B53" s="45">
        <v>383.5</v>
      </c>
      <c r="C53" s="45">
        <v>195.4</v>
      </c>
      <c r="D53" s="45">
        <v>132.69999999999999</v>
      </c>
      <c r="E53" s="45">
        <v>101.4</v>
      </c>
      <c r="F53" s="45">
        <v>82.7</v>
      </c>
      <c r="G53" s="45">
        <v>70.2</v>
      </c>
      <c r="H53" s="45">
        <v>61.3</v>
      </c>
      <c r="I53" s="45">
        <v>54.6</v>
      </c>
      <c r="J53" s="45">
        <v>49.4</v>
      </c>
      <c r="K53" s="45">
        <v>45.3</v>
      </c>
      <c r="L53" s="45">
        <v>41.9</v>
      </c>
      <c r="M53" s="45">
        <v>39.1</v>
      </c>
      <c r="N53" s="45">
        <v>36.799999999999997</v>
      </c>
      <c r="O53" s="45">
        <v>34.799999999999997</v>
      </c>
      <c r="P53" s="45">
        <v>33.1</v>
      </c>
      <c r="Q53" s="45">
        <v>31.6</v>
      </c>
      <c r="R53" s="45">
        <v>30.3</v>
      </c>
      <c r="S53" s="45"/>
      <c r="T53" s="45"/>
      <c r="U53" s="45"/>
    </row>
    <row r="54" spans="1:21" x14ac:dyDescent="0.25">
      <c r="A54" s="43">
        <v>43</v>
      </c>
      <c r="B54" s="45">
        <v>388.9</v>
      </c>
      <c r="C54" s="45">
        <v>198.1</v>
      </c>
      <c r="D54" s="45">
        <v>134.6</v>
      </c>
      <c r="E54" s="45">
        <v>102.9</v>
      </c>
      <c r="F54" s="45">
        <v>83.8</v>
      </c>
      <c r="G54" s="45">
        <v>71.2</v>
      </c>
      <c r="H54" s="45">
        <v>62.1</v>
      </c>
      <c r="I54" s="45">
        <v>55.4</v>
      </c>
      <c r="J54" s="45">
        <v>50.1</v>
      </c>
      <c r="K54" s="45">
        <v>46</v>
      </c>
      <c r="L54" s="45">
        <v>42.6</v>
      </c>
      <c r="M54" s="45">
        <v>39.700000000000003</v>
      </c>
      <c r="N54" s="45">
        <v>37.4</v>
      </c>
      <c r="O54" s="45">
        <v>35.299999999999997</v>
      </c>
      <c r="P54" s="45">
        <v>33.6</v>
      </c>
      <c r="Q54" s="45">
        <v>32.1</v>
      </c>
      <c r="R54" s="45"/>
      <c r="S54" s="45"/>
      <c r="T54" s="45"/>
      <c r="U54" s="45"/>
    </row>
    <row r="55" spans="1:21" x14ac:dyDescent="0.25">
      <c r="A55" s="43">
        <v>44</v>
      </c>
      <c r="B55" s="45">
        <v>394.3</v>
      </c>
      <c r="C55" s="45">
        <v>200.9</v>
      </c>
      <c r="D55" s="45">
        <v>136.5</v>
      </c>
      <c r="E55" s="45">
        <v>104.3</v>
      </c>
      <c r="F55" s="45">
        <v>85</v>
      </c>
      <c r="G55" s="45">
        <v>72.2</v>
      </c>
      <c r="H55" s="45">
        <v>63</v>
      </c>
      <c r="I55" s="45">
        <v>56.2</v>
      </c>
      <c r="J55" s="45">
        <v>50.9</v>
      </c>
      <c r="K55" s="45">
        <v>46.6</v>
      </c>
      <c r="L55" s="45">
        <v>43.2</v>
      </c>
      <c r="M55" s="45">
        <v>40.299999999999997</v>
      </c>
      <c r="N55" s="45">
        <v>37.9</v>
      </c>
      <c r="O55" s="45">
        <v>35.9</v>
      </c>
      <c r="P55" s="45">
        <v>34.1</v>
      </c>
      <c r="Q55" s="45"/>
      <c r="R55" s="45"/>
      <c r="S55" s="45"/>
      <c r="T55" s="45"/>
      <c r="U55" s="45"/>
    </row>
    <row r="56" spans="1:21" x14ac:dyDescent="0.25">
      <c r="A56" s="43">
        <v>45</v>
      </c>
      <c r="B56" s="45">
        <v>399.9</v>
      </c>
      <c r="C56" s="45">
        <v>203.8</v>
      </c>
      <c r="D56" s="45">
        <v>138.5</v>
      </c>
      <c r="E56" s="45">
        <v>105.8</v>
      </c>
      <c r="F56" s="45">
        <v>86.3</v>
      </c>
      <c r="G56" s="45">
        <v>73.2</v>
      </c>
      <c r="H56" s="45">
        <v>64</v>
      </c>
      <c r="I56" s="45">
        <v>57</v>
      </c>
      <c r="J56" s="45">
        <v>51.6</v>
      </c>
      <c r="K56" s="45">
        <v>47.4</v>
      </c>
      <c r="L56" s="45">
        <v>43.9</v>
      </c>
      <c r="M56" s="45">
        <v>41</v>
      </c>
      <c r="N56" s="45">
        <v>38.5</v>
      </c>
      <c r="O56" s="45">
        <v>36.5</v>
      </c>
      <c r="P56" s="45"/>
      <c r="Q56" s="45"/>
      <c r="R56" s="45"/>
      <c r="S56" s="45"/>
      <c r="T56" s="45"/>
      <c r="U56" s="45"/>
    </row>
    <row r="57" spans="1:21" x14ac:dyDescent="0.25">
      <c r="A57" s="43">
        <v>46</v>
      </c>
      <c r="B57" s="45">
        <v>405.5</v>
      </c>
      <c r="C57" s="45">
        <v>206.7</v>
      </c>
      <c r="D57" s="45">
        <v>140.4</v>
      </c>
      <c r="E57" s="45">
        <v>107.3</v>
      </c>
      <c r="F57" s="45">
        <v>87.5</v>
      </c>
      <c r="G57" s="45">
        <v>74.3</v>
      </c>
      <c r="H57" s="45">
        <v>64.900000000000006</v>
      </c>
      <c r="I57" s="45">
        <v>57.9</v>
      </c>
      <c r="J57" s="45">
        <v>52.4</v>
      </c>
      <c r="K57" s="45">
        <v>48.1</v>
      </c>
      <c r="L57" s="45">
        <v>44.5</v>
      </c>
      <c r="M57" s="45">
        <v>41.6</v>
      </c>
      <c r="N57" s="45">
        <v>39.1</v>
      </c>
      <c r="O57" s="45"/>
      <c r="P57" s="45"/>
      <c r="Q57" s="45"/>
      <c r="R57" s="45"/>
      <c r="S57" s="45"/>
      <c r="T57" s="45"/>
      <c r="U57" s="45"/>
    </row>
    <row r="58" spans="1:21" x14ac:dyDescent="0.25">
      <c r="A58" s="43">
        <v>47</v>
      </c>
      <c r="B58" s="45">
        <v>411.3</v>
      </c>
      <c r="C58" s="45">
        <v>209.6</v>
      </c>
      <c r="D58" s="45">
        <v>142.4</v>
      </c>
      <c r="E58" s="45">
        <v>108.9</v>
      </c>
      <c r="F58" s="45">
        <v>88.8</v>
      </c>
      <c r="G58" s="45">
        <v>75.400000000000006</v>
      </c>
      <c r="H58" s="45">
        <v>65.900000000000006</v>
      </c>
      <c r="I58" s="45">
        <v>58.8</v>
      </c>
      <c r="J58" s="45">
        <v>53.2</v>
      </c>
      <c r="K58" s="45">
        <v>48.8</v>
      </c>
      <c r="L58" s="45">
        <v>45.2</v>
      </c>
      <c r="M58" s="45">
        <v>42.3</v>
      </c>
      <c r="N58" s="45"/>
      <c r="O58" s="45"/>
      <c r="P58" s="45"/>
      <c r="Q58" s="45"/>
      <c r="R58" s="45"/>
      <c r="S58" s="45"/>
      <c r="T58" s="45"/>
      <c r="U58" s="45"/>
    </row>
    <row r="59" spans="1:21" x14ac:dyDescent="0.25">
      <c r="A59" s="43">
        <v>48</v>
      </c>
      <c r="B59" s="45">
        <v>417.2</v>
      </c>
      <c r="C59" s="45">
        <v>212.6</v>
      </c>
      <c r="D59" s="45">
        <v>144.5</v>
      </c>
      <c r="E59" s="45">
        <v>110.5</v>
      </c>
      <c r="F59" s="45">
        <v>90.1</v>
      </c>
      <c r="G59" s="45">
        <v>76.5</v>
      </c>
      <c r="H59" s="45">
        <v>66.900000000000006</v>
      </c>
      <c r="I59" s="45">
        <v>59.7</v>
      </c>
      <c r="J59" s="45">
        <v>54.1</v>
      </c>
      <c r="K59" s="45">
        <v>49.6</v>
      </c>
      <c r="L59" s="45">
        <v>46</v>
      </c>
      <c r="M59" s="45"/>
      <c r="N59" s="45"/>
      <c r="O59" s="45"/>
      <c r="P59" s="45"/>
      <c r="Q59" s="45"/>
      <c r="R59" s="45"/>
      <c r="S59" s="45"/>
      <c r="T59" s="45"/>
      <c r="U59" s="45"/>
    </row>
    <row r="60" spans="1:21" x14ac:dyDescent="0.25">
      <c r="A60" s="43">
        <v>49</v>
      </c>
      <c r="B60" s="45">
        <v>423.2</v>
      </c>
      <c r="C60" s="45">
        <v>215.7</v>
      </c>
      <c r="D60" s="45">
        <v>146.6</v>
      </c>
      <c r="E60" s="45">
        <v>112.1</v>
      </c>
      <c r="F60" s="45">
        <v>91.5</v>
      </c>
      <c r="G60" s="45">
        <v>77.7</v>
      </c>
      <c r="H60" s="45">
        <v>67.900000000000006</v>
      </c>
      <c r="I60" s="45">
        <v>60.6</v>
      </c>
      <c r="J60" s="45">
        <v>54.9</v>
      </c>
      <c r="K60" s="45">
        <v>50.4</v>
      </c>
      <c r="L60" s="45"/>
      <c r="M60" s="45"/>
      <c r="N60" s="45"/>
      <c r="O60" s="45"/>
      <c r="P60" s="45"/>
      <c r="Q60" s="45"/>
      <c r="R60" s="45"/>
      <c r="S60" s="45"/>
      <c r="T60" s="45"/>
      <c r="U60" s="45"/>
    </row>
    <row r="61" spans="1:21" x14ac:dyDescent="0.25">
      <c r="A61" s="43">
        <v>50</v>
      </c>
      <c r="B61" s="45">
        <v>429.4</v>
      </c>
      <c r="C61" s="45">
        <v>218.9</v>
      </c>
      <c r="D61" s="45">
        <v>148.9</v>
      </c>
      <c r="E61" s="45">
        <v>113.9</v>
      </c>
      <c r="F61" s="45">
        <v>92.9</v>
      </c>
      <c r="G61" s="45">
        <v>79</v>
      </c>
      <c r="H61" s="45">
        <v>69</v>
      </c>
      <c r="I61" s="45">
        <v>61.6</v>
      </c>
      <c r="J61" s="45">
        <v>55.9</v>
      </c>
      <c r="K61" s="45"/>
      <c r="L61" s="45"/>
      <c r="M61" s="45"/>
      <c r="N61" s="45"/>
      <c r="O61" s="45"/>
      <c r="P61" s="45"/>
      <c r="Q61" s="45"/>
      <c r="R61" s="45"/>
      <c r="S61" s="45"/>
      <c r="T61" s="45"/>
      <c r="U61" s="45"/>
    </row>
    <row r="62" spans="1:21" x14ac:dyDescent="0.25">
      <c r="A62" s="43">
        <v>51</v>
      </c>
      <c r="B62" s="45">
        <v>435.7</v>
      </c>
      <c r="C62" s="45">
        <v>222.2</v>
      </c>
      <c r="D62" s="45">
        <v>151.1</v>
      </c>
      <c r="E62" s="45">
        <v>115.6</v>
      </c>
      <c r="F62" s="45">
        <v>94.4</v>
      </c>
      <c r="G62" s="45">
        <v>80.2</v>
      </c>
      <c r="H62" s="45">
        <v>70.2</v>
      </c>
      <c r="I62" s="45">
        <v>62.6</v>
      </c>
      <c r="J62" s="45"/>
      <c r="K62" s="45"/>
      <c r="L62" s="45"/>
      <c r="M62" s="45"/>
      <c r="N62" s="45"/>
      <c r="O62" s="45"/>
      <c r="P62" s="45"/>
      <c r="Q62" s="45"/>
      <c r="R62" s="45"/>
      <c r="S62" s="45"/>
      <c r="T62" s="45"/>
      <c r="U62" s="45"/>
    </row>
    <row r="63" spans="1:21" x14ac:dyDescent="0.25">
      <c r="A63" s="43">
        <v>52</v>
      </c>
      <c r="B63" s="45">
        <v>442.1</v>
      </c>
      <c r="C63" s="45">
        <v>225.5</v>
      </c>
      <c r="D63" s="45">
        <v>153.4</v>
      </c>
      <c r="E63" s="45">
        <v>117.4</v>
      </c>
      <c r="F63" s="45">
        <v>95.8</v>
      </c>
      <c r="G63" s="45">
        <v>81.5</v>
      </c>
      <c r="H63" s="45">
        <v>71.3</v>
      </c>
      <c r="I63" s="45"/>
      <c r="J63" s="45"/>
      <c r="K63" s="45"/>
      <c r="L63" s="45"/>
      <c r="M63" s="45"/>
      <c r="N63" s="45"/>
      <c r="O63" s="45"/>
      <c r="P63" s="45"/>
      <c r="Q63" s="45"/>
      <c r="R63" s="45"/>
      <c r="S63" s="45"/>
      <c r="T63" s="45"/>
      <c r="U63" s="45"/>
    </row>
    <row r="64" spans="1:21" x14ac:dyDescent="0.25">
      <c r="A64" s="43">
        <v>53</v>
      </c>
      <c r="B64" s="45">
        <v>448.7</v>
      </c>
      <c r="C64" s="45">
        <v>229</v>
      </c>
      <c r="D64" s="45">
        <v>155.80000000000001</v>
      </c>
      <c r="E64" s="45">
        <v>119.3</v>
      </c>
      <c r="F64" s="45">
        <v>97.4</v>
      </c>
      <c r="G64" s="45">
        <v>82.8</v>
      </c>
      <c r="H64" s="45">
        <v>0</v>
      </c>
      <c r="I64" s="45"/>
      <c r="J64" s="45"/>
      <c r="K64" s="45"/>
      <c r="L64" s="45"/>
      <c r="M64" s="45"/>
      <c r="N64" s="45"/>
      <c r="O64" s="45"/>
      <c r="P64" s="45"/>
      <c r="Q64" s="45"/>
      <c r="R64" s="45"/>
      <c r="S64" s="45"/>
      <c r="T64" s="45"/>
      <c r="U64" s="45"/>
    </row>
    <row r="65" spans="1:21" x14ac:dyDescent="0.25">
      <c r="A65" s="43">
        <v>54</v>
      </c>
      <c r="B65" s="45">
        <v>453.4</v>
      </c>
      <c r="C65" s="45">
        <v>231.4</v>
      </c>
      <c r="D65" s="45">
        <v>157.5</v>
      </c>
      <c r="E65" s="45">
        <v>120.6</v>
      </c>
      <c r="F65" s="45">
        <v>98.5</v>
      </c>
      <c r="G65" s="45"/>
      <c r="H65" s="45"/>
      <c r="I65" s="45"/>
      <c r="J65" s="45"/>
      <c r="K65" s="45"/>
      <c r="L65" s="45"/>
      <c r="M65" s="45"/>
      <c r="N65" s="45"/>
      <c r="O65" s="45"/>
      <c r="P65" s="45"/>
      <c r="Q65" s="45"/>
      <c r="R65" s="45"/>
      <c r="S65" s="45"/>
      <c r="T65" s="45"/>
      <c r="U65" s="45"/>
    </row>
    <row r="66" spans="1:21" x14ac:dyDescent="0.25">
      <c r="A66" s="43">
        <v>55</v>
      </c>
      <c r="B66" s="45">
        <v>455.7</v>
      </c>
      <c r="C66" s="45">
        <v>232.7</v>
      </c>
      <c r="D66" s="45">
        <v>158.4</v>
      </c>
      <c r="E66" s="45">
        <v>121.3</v>
      </c>
      <c r="F66" s="45"/>
      <c r="G66" s="45"/>
      <c r="H66" s="45"/>
      <c r="I66" s="45"/>
      <c r="J66" s="45"/>
      <c r="K66" s="45"/>
      <c r="L66" s="45"/>
      <c r="M66" s="45"/>
      <c r="N66" s="45"/>
      <c r="O66" s="45"/>
      <c r="P66" s="45"/>
      <c r="Q66" s="45"/>
      <c r="R66" s="45"/>
      <c r="S66" s="45"/>
      <c r="T66" s="45"/>
      <c r="U66" s="45"/>
    </row>
    <row r="67" spans="1:21" x14ac:dyDescent="0.25">
      <c r="A67" s="43">
        <v>56</v>
      </c>
      <c r="B67" s="45">
        <v>458</v>
      </c>
      <c r="C67" s="45">
        <v>233.9</v>
      </c>
      <c r="D67" s="45">
        <v>159.30000000000001</v>
      </c>
      <c r="E67" s="45"/>
      <c r="F67" s="45"/>
      <c r="G67" s="45"/>
      <c r="H67" s="45"/>
      <c r="I67" s="45"/>
      <c r="J67" s="45"/>
      <c r="K67" s="45"/>
      <c r="L67" s="45"/>
      <c r="M67" s="45"/>
      <c r="N67" s="45"/>
      <c r="O67" s="45"/>
      <c r="P67" s="45"/>
      <c r="Q67" s="45"/>
      <c r="R67" s="45"/>
      <c r="S67" s="45"/>
      <c r="T67" s="45"/>
      <c r="U67" s="45"/>
    </row>
    <row r="68" spans="1:21" x14ac:dyDescent="0.25">
      <c r="A68" s="43">
        <v>57</v>
      </c>
      <c r="B68" s="45">
        <v>461</v>
      </c>
      <c r="C68" s="45">
        <v>235.5</v>
      </c>
      <c r="D68" s="45"/>
      <c r="E68" s="45"/>
      <c r="F68" s="45"/>
      <c r="G68" s="45"/>
      <c r="H68" s="45"/>
      <c r="I68" s="45"/>
      <c r="J68" s="45"/>
      <c r="K68" s="45"/>
      <c r="L68" s="45"/>
      <c r="M68" s="45"/>
      <c r="N68" s="45"/>
      <c r="O68" s="45"/>
      <c r="P68" s="45"/>
      <c r="Q68" s="45"/>
      <c r="R68" s="45"/>
      <c r="S68" s="45"/>
      <c r="T68" s="45"/>
      <c r="U68" s="45"/>
    </row>
    <row r="69" spans="1:21" x14ac:dyDescent="0.25">
      <c r="A69" s="43">
        <v>58</v>
      </c>
      <c r="B69" s="45">
        <v>463.6</v>
      </c>
      <c r="C69" s="45"/>
      <c r="D69" s="45"/>
      <c r="E69" s="45"/>
      <c r="F69" s="45"/>
      <c r="G69" s="45"/>
      <c r="H69" s="45"/>
      <c r="I69" s="45"/>
      <c r="J69" s="45"/>
      <c r="K69" s="45"/>
      <c r="L69" s="45"/>
      <c r="M69" s="45"/>
      <c r="N69" s="45"/>
      <c r="O69" s="45"/>
      <c r="P69" s="45"/>
      <c r="Q69" s="45"/>
      <c r="R69" s="45"/>
      <c r="S69" s="45"/>
      <c r="T69" s="45"/>
      <c r="U69" s="45"/>
    </row>
  </sheetData>
  <sheetProtection algorithmName="SHA-512" hashValue="AwIiOKDjg+fO+n8kuH6luSmTvvziXDeTPNtfrJXcK2xfruzMfyHcAL3VkR8rCBBNgu/jzlWO1XLjFhteFEoJ3g==" saltValue="+Uppi5mjIL+L0983vzBJgw==" spinCount="100000" sheet="1" objects="1" scenarios="1"/>
  <conditionalFormatting sqref="A6:A21">
    <cfRule type="expression" dxfId="329" priority="1" stopIfTrue="1">
      <formula>MOD(ROW(),2)=0</formula>
    </cfRule>
    <cfRule type="expression" dxfId="328" priority="2" stopIfTrue="1">
      <formula>MOD(ROW(),2)&lt;&gt;0</formula>
    </cfRule>
  </conditionalFormatting>
  <conditionalFormatting sqref="B6:M21">
    <cfRule type="expression" dxfId="327" priority="3" stopIfTrue="1">
      <formula>MOD(ROW(),2)=0</formula>
    </cfRule>
    <cfRule type="expression" dxfId="326" priority="4" stopIfTrue="1">
      <formula>MOD(ROW(),2)&lt;&gt;0</formula>
    </cfRule>
  </conditionalFormatting>
  <conditionalFormatting sqref="A26:A69">
    <cfRule type="expression" dxfId="325" priority="5" stopIfTrue="1">
      <formula>MOD(ROW(),2)=0</formula>
    </cfRule>
    <cfRule type="expression" dxfId="324" priority="6" stopIfTrue="1">
      <formula>MOD(ROW(),2)&lt;&gt;0</formula>
    </cfRule>
  </conditionalFormatting>
  <conditionalFormatting sqref="B26:U69">
    <cfRule type="expression" dxfId="323" priority="7" stopIfTrue="1">
      <formula>MOD(ROW(),2)=0</formula>
    </cfRule>
    <cfRule type="expression" dxfId="322" priority="8" stopIfTrue="1">
      <formula>MOD(ROW(),2)&lt;&gt;0</formula>
    </cfRule>
  </conditionalFormatting>
  <pageMargins left="0.7" right="0.7" top="0.75" bottom="0.75" header="0.3" footer="0.3"/>
  <tableParts count="1">
    <tablePart r:id="rId1"/>
  </tableParts>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091B6F-77F5-444D-AF14-A24ECA26E185}">
  <sheetPr codeName="Sheet75"/>
  <dimension ref="A1:U69"/>
  <sheetViews>
    <sheetView showGridLines="0" workbookViewId="0">
      <selection activeCell="A6" sqref="A6"/>
    </sheetView>
  </sheetViews>
  <sheetFormatPr defaultRowHeight="12.5" x14ac:dyDescent="0.25"/>
  <cols>
    <col min="1" max="1" width="31.54296875" customWidth="1"/>
    <col min="2" max="21"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Added pension - x-709</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173</v>
      </c>
      <c r="C8" s="49"/>
      <c r="D8" s="49"/>
      <c r="E8" s="49"/>
      <c r="F8" s="49"/>
      <c r="G8" s="49"/>
      <c r="H8" s="49"/>
      <c r="I8" s="49"/>
      <c r="J8" s="49"/>
      <c r="K8" s="49"/>
      <c r="L8" s="49"/>
      <c r="M8" s="49"/>
    </row>
    <row r="9" spans="1:13" x14ac:dyDescent="0.25">
      <c r="A9" s="40" t="s">
        <v>141</v>
      </c>
      <c r="B9" s="49" t="s">
        <v>368</v>
      </c>
      <c r="C9" s="49"/>
      <c r="D9" s="49"/>
      <c r="E9" s="49"/>
      <c r="F9" s="49"/>
      <c r="G9" s="49"/>
      <c r="H9" s="49"/>
      <c r="I9" s="49"/>
      <c r="J9" s="49"/>
      <c r="K9" s="49"/>
      <c r="L9" s="49"/>
      <c r="M9" s="49"/>
    </row>
    <row r="10" spans="1:13" x14ac:dyDescent="0.25">
      <c r="A10" s="40" t="s">
        <v>6</v>
      </c>
      <c r="B10" s="49" t="s">
        <v>389</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374</v>
      </c>
      <c r="C12" s="49"/>
      <c r="D12" s="49"/>
      <c r="E12" s="49"/>
      <c r="F12" s="49"/>
      <c r="G12" s="49"/>
      <c r="H12" s="49"/>
      <c r="I12" s="49"/>
      <c r="J12" s="49"/>
      <c r="K12" s="49"/>
      <c r="L12" s="49"/>
      <c r="M12" s="49"/>
    </row>
    <row r="13" spans="1:13" x14ac:dyDescent="0.25">
      <c r="A13" s="40" t="s">
        <v>494</v>
      </c>
      <c r="B13" s="49">
        <v>1</v>
      </c>
      <c r="C13" s="49"/>
      <c r="D13" s="49"/>
      <c r="E13" s="49"/>
      <c r="F13" s="49"/>
      <c r="G13" s="49"/>
      <c r="H13" s="49"/>
      <c r="I13" s="49"/>
      <c r="J13" s="49"/>
      <c r="K13" s="49"/>
      <c r="L13" s="49"/>
      <c r="M13" s="49"/>
    </row>
    <row r="14" spans="1:13" x14ac:dyDescent="0.25">
      <c r="A14" s="40" t="s">
        <v>145</v>
      </c>
      <c r="B14" s="49">
        <v>709</v>
      </c>
      <c r="C14" s="49"/>
      <c r="D14" s="49"/>
      <c r="E14" s="49"/>
      <c r="F14" s="49"/>
      <c r="G14" s="49"/>
      <c r="H14" s="49"/>
      <c r="I14" s="49"/>
      <c r="J14" s="49"/>
      <c r="K14" s="49"/>
      <c r="L14" s="49"/>
      <c r="M14" s="49"/>
    </row>
    <row r="15" spans="1:13" x14ac:dyDescent="0.25">
      <c r="A15" s="40" t="s">
        <v>495</v>
      </c>
      <c r="B15" s="49" t="s">
        <v>390</v>
      </c>
      <c r="C15" s="49"/>
      <c r="D15" s="49"/>
      <c r="E15" s="49"/>
      <c r="F15" s="49"/>
      <c r="G15" s="49"/>
      <c r="H15" s="49"/>
      <c r="I15" s="49"/>
      <c r="J15" s="49"/>
      <c r="K15" s="49"/>
      <c r="L15" s="49"/>
      <c r="M15" s="49"/>
    </row>
    <row r="16" spans="1:13" x14ac:dyDescent="0.25">
      <c r="A16" s="40" t="s">
        <v>147</v>
      </c>
      <c r="B16" s="49" t="s">
        <v>391</v>
      </c>
      <c r="C16" s="49"/>
      <c r="D16" s="49"/>
      <c r="E16" s="49"/>
      <c r="F16" s="49"/>
      <c r="G16" s="49"/>
      <c r="H16" s="49"/>
      <c r="I16" s="49"/>
      <c r="J16" s="49"/>
      <c r="K16" s="49"/>
      <c r="L16" s="49"/>
      <c r="M16" s="49"/>
    </row>
    <row r="17" spans="1:21" x14ac:dyDescent="0.25">
      <c r="A17" s="41" t="s">
        <v>496</v>
      </c>
      <c r="B17" s="49"/>
      <c r="C17" s="49"/>
      <c r="D17" s="49"/>
      <c r="E17" s="49"/>
      <c r="F17" s="49"/>
      <c r="G17" s="49"/>
      <c r="H17" s="49"/>
      <c r="I17" s="49"/>
      <c r="J17" s="49"/>
      <c r="K17" s="49"/>
      <c r="L17" s="49"/>
      <c r="M17" s="49"/>
    </row>
    <row r="18" spans="1:21" x14ac:dyDescent="0.25">
      <c r="A18" s="40" t="s">
        <v>149</v>
      </c>
      <c r="B18" s="50">
        <v>45202</v>
      </c>
      <c r="C18" s="50"/>
      <c r="D18" s="50"/>
      <c r="E18" s="50"/>
      <c r="F18" s="50"/>
      <c r="G18" s="50"/>
      <c r="H18" s="50"/>
      <c r="I18" s="50"/>
      <c r="J18" s="50"/>
      <c r="K18" s="50"/>
      <c r="L18" s="50"/>
      <c r="M18" s="50"/>
    </row>
    <row r="19" spans="1:21" x14ac:dyDescent="0.25">
      <c r="A19" s="40" t="s">
        <v>150</v>
      </c>
      <c r="B19" s="50">
        <v>45383</v>
      </c>
      <c r="C19" s="50"/>
      <c r="D19" s="50"/>
      <c r="E19" s="50"/>
      <c r="F19" s="50"/>
      <c r="G19" s="50"/>
      <c r="H19" s="50"/>
      <c r="I19" s="50"/>
      <c r="J19" s="50"/>
      <c r="K19" s="50"/>
      <c r="L19" s="50"/>
      <c r="M19" s="50"/>
    </row>
    <row r="20" spans="1:21" x14ac:dyDescent="0.25">
      <c r="A20" s="40" t="s">
        <v>151</v>
      </c>
      <c r="B20" s="49" t="s">
        <v>160</v>
      </c>
      <c r="C20" s="49"/>
      <c r="D20" s="49"/>
      <c r="E20" s="49"/>
      <c r="F20" s="49"/>
      <c r="G20" s="49"/>
      <c r="H20" s="49"/>
      <c r="I20" s="49"/>
      <c r="J20" s="49"/>
      <c r="K20" s="49"/>
      <c r="L20" s="49"/>
      <c r="M20" s="49"/>
    </row>
    <row r="21" spans="1:21" x14ac:dyDescent="0.25">
      <c r="A21" s="40" t="s">
        <v>497</v>
      </c>
      <c r="B21" s="49" t="s">
        <v>68</v>
      </c>
      <c r="C21" s="49"/>
      <c r="D21" s="49"/>
      <c r="E21" s="49"/>
      <c r="F21" s="49"/>
      <c r="G21" s="49"/>
      <c r="H21" s="49"/>
      <c r="I21" s="49"/>
      <c r="J21" s="49"/>
      <c r="K21" s="49"/>
      <c r="L21" s="49"/>
      <c r="M21" s="49"/>
    </row>
    <row r="23" spans="1:21" x14ac:dyDescent="0.25">
      <c r="A23" s="23" t="str">
        <f>HYPERLINK("#'Factor List'!A1", "Back to Factor List")</f>
        <v>Back to Factor List</v>
      </c>
      <c r="B23" s="23" t="str">
        <f>HYPERLINK("#'Assumptions'!A1", "Assumptions")</f>
        <v>Assumptions</v>
      </c>
    </row>
    <row r="26" spans="1:21" s="59" customFormat="1" ht="13" x14ac:dyDescent="0.25">
      <c r="A26" s="58" t="s">
        <v>263</v>
      </c>
      <c r="B26" s="58" t="s">
        <v>562</v>
      </c>
      <c r="C26" s="58" t="s">
        <v>563</v>
      </c>
      <c r="D26" s="58" t="s">
        <v>564</v>
      </c>
      <c r="E26" s="58" t="s">
        <v>565</v>
      </c>
      <c r="F26" s="58" t="s">
        <v>566</v>
      </c>
      <c r="G26" s="58" t="s">
        <v>567</v>
      </c>
      <c r="H26" s="58" t="s">
        <v>568</v>
      </c>
      <c r="I26" s="58" t="s">
        <v>569</v>
      </c>
      <c r="J26" s="58" t="s">
        <v>570</v>
      </c>
      <c r="K26" s="58" t="s">
        <v>571</v>
      </c>
      <c r="L26" s="58" t="s">
        <v>572</v>
      </c>
      <c r="M26" s="58" t="s">
        <v>573</v>
      </c>
      <c r="N26" s="58" t="s">
        <v>574</v>
      </c>
      <c r="O26" s="58" t="s">
        <v>575</v>
      </c>
      <c r="P26" s="58" t="s">
        <v>576</v>
      </c>
      <c r="Q26" s="58" t="s">
        <v>577</v>
      </c>
      <c r="R26" s="58" t="s">
        <v>578</v>
      </c>
      <c r="S26" s="58" t="s">
        <v>579</v>
      </c>
      <c r="T26" s="58" t="s">
        <v>580</v>
      </c>
      <c r="U26" s="58" t="s">
        <v>581</v>
      </c>
    </row>
    <row r="27" spans="1:21" x14ac:dyDescent="0.25">
      <c r="A27" s="43">
        <v>16</v>
      </c>
      <c r="B27" s="45">
        <v>282</v>
      </c>
      <c r="C27" s="45">
        <v>143.6</v>
      </c>
      <c r="D27" s="45">
        <v>97.5</v>
      </c>
      <c r="E27" s="45">
        <v>74.400000000000006</v>
      </c>
      <c r="F27" s="45">
        <v>60.6</v>
      </c>
      <c r="G27" s="45">
        <v>51.4</v>
      </c>
      <c r="H27" s="45">
        <v>44.9</v>
      </c>
      <c r="I27" s="45">
        <v>40</v>
      </c>
      <c r="J27" s="45">
        <v>36.200000000000003</v>
      </c>
      <c r="K27" s="45">
        <v>33.1</v>
      </c>
      <c r="L27" s="45">
        <v>30.6</v>
      </c>
      <c r="M27" s="45">
        <v>28.6</v>
      </c>
      <c r="N27" s="45">
        <v>26.8</v>
      </c>
      <c r="O27" s="45">
        <v>25.3</v>
      </c>
      <c r="P27" s="45">
        <v>24</v>
      </c>
      <c r="Q27" s="45">
        <v>22.9</v>
      </c>
      <c r="R27" s="45">
        <v>21.9</v>
      </c>
      <c r="S27" s="45">
        <v>21.1</v>
      </c>
      <c r="T27" s="45">
        <v>20.3</v>
      </c>
      <c r="U27" s="45">
        <v>19.600000000000001</v>
      </c>
    </row>
    <row r="28" spans="1:21" x14ac:dyDescent="0.25">
      <c r="A28" s="43">
        <v>17</v>
      </c>
      <c r="B28" s="45">
        <v>286.3</v>
      </c>
      <c r="C28" s="45">
        <v>145.80000000000001</v>
      </c>
      <c r="D28" s="45">
        <v>99</v>
      </c>
      <c r="E28" s="45">
        <v>75.599999999999994</v>
      </c>
      <c r="F28" s="45">
        <v>61.6</v>
      </c>
      <c r="G28" s="45">
        <v>52.2</v>
      </c>
      <c r="H28" s="45">
        <v>45.6</v>
      </c>
      <c r="I28" s="45">
        <v>40.6</v>
      </c>
      <c r="J28" s="45">
        <v>36.700000000000003</v>
      </c>
      <c r="K28" s="45">
        <v>33.6</v>
      </c>
      <c r="L28" s="45">
        <v>31.1</v>
      </c>
      <c r="M28" s="45">
        <v>29</v>
      </c>
      <c r="N28" s="45">
        <v>27.2</v>
      </c>
      <c r="O28" s="45">
        <v>25.7</v>
      </c>
      <c r="P28" s="45">
        <v>24.4</v>
      </c>
      <c r="Q28" s="45">
        <v>23.3</v>
      </c>
      <c r="R28" s="45">
        <v>22.3</v>
      </c>
      <c r="S28" s="45">
        <v>21.4</v>
      </c>
      <c r="T28" s="45">
        <v>20.6</v>
      </c>
      <c r="U28" s="45">
        <v>19.899999999999999</v>
      </c>
    </row>
    <row r="29" spans="1:21" x14ac:dyDescent="0.25">
      <c r="A29" s="43">
        <v>18</v>
      </c>
      <c r="B29" s="45">
        <v>290.8</v>
      </c>
      <c r="C29" s="45">
        <v>148.1</v>
      </c>
      <c r="D29" s="45">
        <v>100.5</v>
      </c>
      <c r="E29" s="45">
        <v>76.8</v>
      </c>
      <c r="F29" s="45">
        <v>62.5</v>
      </c>
      <c r="G29" s="45">
        <v>53.1</v>
      </c>
      <c r="H29" s="45">
        <v>46.3</v>
      </c>
      <c r="I29" s="45">
        <v>41.2</v>
      </c>
      <c r="J29" s="45">
        <v>37.299999999999997</v>
      </c>
      <c r="K29" s="45">
        <v>34.200000000000003</v>
      </c>
      <c r="L29" s="45">
        <v>31.6</v>
      </c>
      <c r="M29" s="45">
        <v>29.5</v>
      </c>
      <c r="N29" s="45">
        <v>27.7</v>
      </c>
      <c r="O29" s="45">
        <v>26.1</v>
      </c>
      <c r="P29" s="45">
        <v>24.8</v>
      </c>
      <c r="Q29" s="45">
        <v>23.6</v>
      </c>
      <c r="R29" s="45">
        <v>22.6</v>
      </c>
      <c r="S29" s="45">
        <v>21.7</v>
      </c>
      <c r="T29" s="45">
        <v>20.9</v>
      </c>
      <c r="U29" s="45">
        <v>20.2</v>
      </c>
    </row>
    <row r="30" spans="1:21" x14ac:dyDescent="0.25">
      <c r="A30" s="43">
        <v>19</v>
      </c>
      <c r="B30" s="45">
        <v>295.2</v>
      </c>
      <c r="C30" s="45">
        <v>150.30000000000001</v>
      </c>
      <c r="D30" s="45">
        <v>102</v>
      </c>
      <c r="E30" s="45">
        <v>77.900000000000006</v>
      </c>
      <c r="F30" s="45">
        <v>63.5</v>
      </c>
      <c r="G30" s="45">
        <v>53.9</v>
      </c>
      <c r="H30" s="45">
        <v>47</v>
      </c>
      <c r="I30" s="45">
        <v>41.8</v>
      </c>
      <c r="J30" s="45">
        <v>37.9</v>
      </c>
      <c r="K30" s="45">
        <v>34.700000000000003</v>
      </c>
      <c r="L30" s="45">
        <v>32.1</v>
      </c>
      <c r="M30" s="45">
        <v>29.9</v>
      </c>
      <c r="N30" s="45">
        <v>28.1</v>
      </c>
      <c r="O30" s="45">
        <v>26.5</v>
      </c>
      <c r="P30" s="45">
        <v>25.2</v>
      </c>
      <c r="Q30" s="45">
        <v>24</v>
      </c>
      <c r="R30" s="45">
        <v>23</v>
      </c>
      <c r="S30" s="45">
        <v>22.1</v>
      </c>
      <c r="T30" s="45">
        <v>21.2</v>
      </c>
      <c r="U30" s="45">
        <v>20.5</v>
      </c>
    </row>
    <row r="31" spans="1:21" x14ac:dyDescent="0.25">
      <c r="A31" s="43">
        <v>20</v>
      </c>
      <c r="B31" s="45">
        <v>299.3</v>
      </c>
      <c r="C31" s="45">
        <v>152.4</v>
      </c>
      <c r="D31" s="45">
        <v>103.5</v>
      </c>
      <c r="E31" s="45">
        <v>79</v>
      </c>
      <c r="F31" s="45">
        <v>64.400000000000006</v>
      </c>
      <c r="G31" s="45">
        <v>54.6</v>
      </c>
      <c r="H31" s="45">
        <v>47.6</v>
      </c>
      <c r="I31" s="45">
        <v>42.4</v>
      </c>
      <c r="J31" s="45">
        <v>38.4</v>
      </c>
      <c r="K31" s="45">
        <v>35.200000000000003</v>
      </c>
      <c r="L31" s="45">
        <v>32.5</v>
      </c>
      <c r="M31" s="45">
        <v>30.3</v>
      </c>
      <c r="N31" s="45">
        <v>28.5</v>
      </c>
      <c r="O31" s="45">
        <v>26.9</v>
      </c>
      <c r="P31" s="45">
        <v>25.5</v>
      </c>
      <c r="Q31" s="45">
        <v>24.3</v>
      </c>
      <c r="R31" s="45">
        <v>23.3</v>
      </c>
      <c r="S31" s="45">
        <v>22.4</v>
      </c>
      <c r="T31" s="45">
        <v>21.5</v>
      </c>
      <c r="U31" s="45">
        <v>20.8</v>
      </c>
    </row>
    <row r="32" spans="1:21" x14ac:dyDescent="0.25">
      <c r="A32" s="43">
        <v>21</v>
      </c>
      <c r="B32" s="45">
        <v>303.39999999999998</v>
      </c>
      <c r="C32" s="45">
        <v>154.5</v>
      </c>
      <c r="D32" s="45">
        <v>104.9</v>
      </c>
      <c r="E32" s="45">
        <v>80.099999999999994</v>
      </c>
      <c r="F32" s="45">
        <v>65.3</v>
      </c>
      <c r="G32" s="45">
        <v>55.4</v>
      </c>
      <c r="H32" s="45">
        <v>48.3</v>
      </c>
      <c r="I32" s="45">
        <v>43</v>
      </c>
      <c r="J32" s="45">
        <v>38.9</v>
      </c>
      <c r="K32" s="45">
        <v>35.6</v>
      </c>
      <c r="L32" s="45">
        <v>33</v>
      </c>
      <c r="M32" s="45">
        <v>30.7</v>
      </c>
      <c r="N32" s="45">
        <v>28.9</v>
      </c>
      <c r="O32" s="45">
        <v>27.3</v>
      </c>
      <c r="P32" s="45">
        <v>25.9</v>
      </c>
      <c r="Q32" s="45">
        <v>24.7</v>
      </c>
      <c r="R32" s="45">
        <v>23.6</v>
      </c>
      <c r="S32" s="45">
        <v>22.7</v>
      </c>
      <c r="T32" s="45">
        <v>21.8</v>
      </c>
      <c r="U32" s="45">
        <v>21.1</v>
      </c>
    </row>
    <row r="33" spans="1:21" x14ac:dyDescent="0.25">
      <c r="A33" s="43">
        <v>22</v>
      </c>
      <c r="B33" s="45">
        <v>307.60000000000002</v>
      </c>
      <c r="C33" s="45">
        <v>156.69999999999999</v>
      </c>
      <c r="D33" s="45">
        <v>106.4</v>
      </c>
      <c r="E33" s="45">
        <v>81.2</v>
      </c>
      <c r="F33" s="45">
        <v>66.2</v>
      </c>
      <c r="G33" s="45">
        <v>56.1</v>
      </c>
      <c r="H33" s="45">
        <v>49</v>
      </c>
      <c r="I33" s="45">
        <v>43.6</v>
      </c>
      <c r="J33" s="45">
        <v>39.5</v>
      </c>
      <c r="K33" s="45">
        <v>36.1</v>
      </c>
      <c r="L33" s="45">
        <v>33.4</v>
      </c>
      <c r="M33" s="45">
        <v>31.2</v>
      </c>
      <c r="N33" s="45">
        <v>29.3</v>
      </c>
      <c r="O33" s="45">
        <v>27.7</v>
      </c>
      <c r="P33" s="45">
        <v>26.2</v>
      </c>
      <c r="Q33" s="45">
        <v>25</v>
      </c>
      <c r="R33" s="45">
        <v>24</v>
      </c>
      <c r="S33" s="45">
        <v>23</v>
      </c>
      <c r="T33" s="45">
        <v>22.2</v>
      </c>
      <c r="U33" s="45">
        <v>21.4</v>
      </c>
    </row>
    <row r="34" spans="1:21" x14ac:dyDescent="0.25">
      <c r="A34" s="43">
        <v>23</v>
      </c>
      <c r="B34" s="45">
        <v>311.89999999999998</v>
      </c>
      <c r="C34" s="45">
        <v>158.80000000000001</v>
      </c>
      <c r="D34" s="45">
        <v>107.8</v>
      </c>
      <c r="E34" s="45">
        <v>82.4</v>
      </c>
      <c r="F34" s="45">
        <v>67.099999999999994</v>
      </c>
      <c r="G34" s="45">
        <v>56.9</v>
      </c>
      <c r="H34" s="45">
        <v>49.7</v>
      </c>
      <c r="I34" s="45">
        <v>44.2</v>
      </c>
      <c r="J34" s="45">
        <v>40</v>
      </c>
      <c r="K34" s="45">
        <v>36.6</v>
      </c>
      <c r="L34" s="45">
        <v>33.9</v>
      </c>
      <c r="M34" s="45">
        <v>31.6</v>
      </c>
      <c r="N34" s="45">
        <v>29.7</v>
      </c>
      <c r="O34" s="45">
        <v>28</v>
      </c>
      <c r="P34" s="45">
        <v>26.6</v>
      </c>
      <c r="Q34" s="45">
        <v>25.4</v>
      </c>
      <c r="R34" s="45">
        <v>24.3</v>
      </c>
      <c r="S34" s="45">
        <v>23.3</v>
      </c>
      <c r="T34" s="45">
        <v>22.5</v>
      </c>
      <c r="U34" s="45">
        <v>21.7</v>
      </c>
    </row>
    <row r="35" spans="1:21" x14ac:dyDescent="0.25">
      <c r="A35" s="43">
        <v>24</v>
      </c>
      <c r="B35" s="45">
        <v>316.2</v>
      </c>
      <c r="C35" s="45">
        <v>161</v>
      </c>
      <c r="D35" s="45">
        <v>109.3</v>
      </c>
      <c r="E35" s="45">
        <v>83.5</v>
      </c>
      <c r="F35" s="45">
        <v>68</v>
      </c>
      <c r="G35" s="45">
        <v>57.7</v>
      </c>
      <c r="H35" s="45">
        <v>50.3</v>
      </c>
      <c r="I35" s="45">
        <v>44.8</v>
      </c>
      <c r="J35" s="45">
        <v>40.6</v>
      </c>
      <c r="K35" s="45">
        <v>37.200000000000003</v>
      </c>
      <c r="L35" s="45">
        <v>34.4</v>
      </c>
      <c r="M35" s="45">
        <v>32.1</v>
      </c>
      <c r="N35" s="45">
        <v>30.1</v>
      </c>
      <c r="O35" s="45">
        <v>28.4</v>
      </c>
      <c r="P35" s="45">
        <v>27</v>
      </c>
      <c r="Q35" s="45">
        <v>25.7</v>
      </c>
      <c r="R35" s="45">
        <v>24.6</v>
      </c>
      <c r="S35" s="45">
        <v>23.7</v>
      </c>
      <c r="T35" s="45">
        <v>22.8</v>
      </c>
      <c r="U35" s="45">
        <v>22</v>
      </c>
    </row>
    <row r="36" spans="1:21" x14ac:dyDescent="0.25">
      <c r="A36" s="43">
        <v>25</v>
      </c>
      <c r="B36" s="45">
        <v>320.60000000000002</v>
      </c>
      <c r="C36" s="45">
        <v>163.30000000000001</v>
      </c>
      <c r="D36" s="45">
        <v>110.9</v>
      </c>
      <c r="E36" s="45">
        <v>84.7</v>
      </c>
      <c r="F36" s="45">
        <v>69</v>
      </c>
      <c r="G36" s="45">
        <v>58.5</v>
      </c>
      <c r="H36" s="45">
        <v>51</v>
      </c>
      <c r="I36" s="45">
        <v>45.5</v>
      </c>
      <c r="J36" s="45">
        <v>41.1</v>
      </c>
      <c r="K36" s="45">
        <v>37.700000000000003</v>
      </c>
      <c r="L36" s="45">
        <v>34.799999999999997</v>
      </c>
      <c r="M36" s="45">
        <v>32.5</v>
      </c>
      <c r="N36" s="45">
        <v>30.5</v>
      </c>
      <c r="O36" s="45">
        <v>28.8</v>
      </c>
      <c r="P36" s="45">
        <v>27.4</v>
      </c>
      <c r="Q36" s="45">
        <v>26.1</v>
      </c>
      <c r="R36" s="45">
        <v>25</v>
      </c>
      <c r="S36" s="45">
        <v>24</v>
      </c>
      <c r="T36" s="45">
        <v>23.1</v>
      </c>
      <c r="U36" s="45">
        <v>22.3</v>
      </c>
    </row>
    <row r="37" spans="1:21" x14ac:dyDescent="0.25">
      <c r="A37" s="43">
        <v>26</v>
      </c>
      <c r="B37" s="45">
        <v>325.10000000000002</v>
      </c>
      <c r="C37" s="45">
        <v>165.5</v>
      </c>
      <c r="D37" s="45">
        <v>112.4</v>
      </c>
      <c r="E37" s="45">
        <v>85.8</v>
      </c>
      <c r="F37" s="45">
        <v>69.900000000000006</v>
      </c>
      <c r="G37" s="45">
        <v>59.3</v>
      </c>
      <c r="H37" s="45">
        <v>51.8</v>
      </c>
      <c r="I37" s="45">
        <v>46.1</v>
      </c>
      <c r="J37" s="45">
        <v>41.7</v>
      </c>
      <c r="K37" s="45">
        <v>38.200000000000003</v>
      </c>
      <c r="L37" s="45">
        <v>35.299999999999997</v>
      </c>
      <c r="M37" s="45">
        <v>33</v>
      </c>
      <c r="N37" s="45">
        <v>30.9</v>
      </c>
      <c r="O37" s="45">
        <v>29.2</v>
      </c>
      <c r="P37" s="45">
        <v>27.8</v>
      </c>
      <c r="Q37" s="45">
        <v>26.5</v>
      </c>
      <c r="R37" s="45">
        <v>25.3</v>
      </c>
      <c r="S37" s="45">
        <v>24.3</v>
      </c>
      <c r="T37" s="45">
        <v>23.4</v>
      </c>
      <c r="U37" s="45">
        <v>22.6</v>
      </c>
    </row>
    <row r="38" spans="1:21" x14ac:dyDescent="0.25">
      <c r="A38" s="43">
        <v>27</v>
      </c>
      <c r="B38" s="45">
        <v>329.5</v>
      </c>
      <c r="C38" s="45">
        <v>167.8</v>
      </c>
      <c r="D38" s="45">
        <v>113.9</v>
      </c>
      <c r="E38" s="45">
        <v>87</v>
      </c>
      <c r="F38" s="45">
        <v>70.900000000000006</v>
      </c>
      <c r="G38" s="45">
        <v>60.1</v>
      </c>
      <c r="H38" s="45">
        <v>52.5</v>
      </c>
      <c r="I38" s="45">
        <v>46.7</v>
      </c>
      <c r="J38" s="45">
        <v>42.3</v>
      </c>
      <c r="K38" s="45">
        <v>38.700000000000003</v>
      </c>
      <c r="L38" s="45">
        <v>35.799999999999997</v>
      </c>
      <c r="M38" s="45">
        <v>33.4</v>
      </c>
      <c r="N38" s="45">
        <v>31.4</v>
      </c>
      <c r="O38" s="45">
        <v>29.6</v>
      </c>
      <c r="P38" s="45">
        <v>28.1</v>
      </c>
      <c r="Q38" s="45">
        <v>26.8</v>
      </c>
      <c r="R38" s="45">
        <v>25.7</v>
      </c>
      <c r="S38" s="45">
        <v>24.7</v>
      </c>
      <c r="T38" s="45">
        <v>23.8</v>
      </c>
      <c r="U38" s="45">
        <v>23</v>
      </c>
    </row>
    <row r="39" spans="1:21" x14ac:dyDescent="0.25">
      <c r="A39" s="43">
        <v>28</v>
      </c>
      <c r="B39" s="45">
        <v>334.1</v>
      </c>
      <c r="C39" s="45">
        <v>170.1</v>
      </c>
      <c r="D39" s="45">
        <v>115.5</v>
      </c>
      <c r="E39" s="45">
        <v>88.2</v>
      </c>
      <c r="F39" s="45">
        <v>71.900000000000006</v>
      </c>
      <c r="G39" s="45">
        <v>61</v>
      </c>
      <c r="H39" s="45">
        <v>53.2</v>
      </c>
      <c r="I39" s="45">
        <v>47.4</v>
      </c>
      <c r="J39" s="45">
        <v>42.9</v>
      </c>
      <c r="K39" s="45">
        <v>39.299999999999997</v>
      </c>
      <c r="L39" s="45">
        <v>36.299999999999997</v>
      </c>
      <c r="M39" s="45">
        <v>33.9</v>
      </c>
      <c r="N39" s="45">
        <v>31.8</v>
      </c>
      <c r="O39" s="45">
        <v>30.1</v>
      </c>
      <c r="P39" s="45">
        <v>28.5</v>
      </c>
      <c r="Q39" s="45">
        <v>27.2</v>
      </c>
      <c r="R39" s="45">
        <v>26.1</v>
      </c>
      <c r="S39" s="45">
        <v>25</v>
      </c>
      <c r="T39" s="45">
        <v>24.1</v>
      </c>
      <c r="U39" s="45">
        <v>23.3</v>
      </c>
    </row>
    <row r="40" spans="1:21" x14ac:dyDescent="0.25">
      <c r="A40" s="43">
        <v>29</v>
      </c>
      <c r="B40" s="45">
        <v>338.7</v>
      </c>
      <c r="C40" s="45">
        <v>172.5</v>
      </c>
      <c r="D40" s="45">
        <v>117.1</v>
      </c>
      <c r="E40" s="45">
        <v>89.5</v>
      </c>
      <c r="F40" s="45">
        <v>72.900000000000006</v>
      </c>
      <c r="G40" s="45">
        <v>61.8</v>
      </c>
      <c r="H40" s="45">
        <v>53.9</v>
      </c>
      <c r="I40" s="45">
        <v>48.1</v>
      </c>
      <c r="J40" s="45">
        <v>43.5</v>
      </c>
      <c r="K40" s="45">
        <v>39.799999999999997</v>
      </c>
      <c r="L40" s="45">
        <v>36.799999999999997</v>
      </c>
      <c r="M40" s="45">
        <v>34.4</v>
      </c>
      <c r="N40" s="45">
        <v>32.299999999999997</v>
      </c>
      <c r="O40" s="45">
        <v>30.5</v>
      </c>
      <c r="P40" s="45">
        <v>28.9</v>
      </c>
      <c r="Q40" s="45">
        <v>27.6</v>
      </c>
      <c r="R40" s="45">
        <v>26.4</v>
      </c>
      <c r="S40" s="45">
        <v>25.4</v>
      </c>
      <c r="T40" s="45">
        <v>24.4</v>
      </c>
      <c r="U40" s="45">
        <v>23.6</v>
      </c>
    </row>
    <row r="41" spans="1:21" x14ac:dyDescent="0.25">
      <c r="A41" s="43">
        <v>30</v>
      </c>
      <c r="B41" s="45">
        <v>343.4</v>
      </c>
      <c r="C41" s="45">
        <v>174.9</v>
      </c>
      <c r="D41" s="45">
        <v>118.7</v>
      </c>
      <c r="E41" s="45">
        <v>90.7</v>
      </c>
      <c r="F41" s="45">
        <v>73.900000000000006</v>
      </c>
      <c r="G41" s="45">
        <v>62.7</v>
      </c>
      <c r="H41" s="45">
        <v>54.7</v>
      </c>
      <c r="I41" s="45">
        <v>48.7</v>
      </c>
      <c r="J41" s="45">
        <v>44.1</v>
      </c>
      <c r="K41" s="45">
        <v>40.4</v>
      </c>
      <c r="L41" s="45">
        <v>37.4</v>
      </c>
      <c r="M41" s="45">
        <v>34.799999999999997</v>
      </c>
      <c r="N41" s="45">
        <v>32.700000000000003</v>
      </c>
      <c r="O41" s="45">
        <v>30.9</v>
      </c>
      <c r="P41" s="45">
        <v>29.4</v>
      </c>
      <c r="Q41" s="45">
        <v>28</v>
      </c>
      <c r="R41" s="45">
        <v>26.8</v>
      </c>
      <c r="S41" s="45">
        <v>25.7</v>
      </c>
      <c r="T41" s="45">
        <v>24.8</v>
      </c>
      <c r="U41" s="45">
        <v>24</v>
      </c>
    </row>
    <row r="42" spans="1:21" x14ac:dyDescent="0.25">
      <c r="A42" s="43">
        <v>31</v>
      </c>
      <c r="B42" s="45">
        <v>348.1</v>
      </c>
      <c r="C42" s="45">
        <v>177.3</v>
      </c>
      <c r="D42" s="45">
        <v>120.4</v>
      </c>
      <c r="E42" s="45">
        <v>92</v>
      </c>
      <c r="F42" s="45">
        <v>74.900000000000006</v>
      </c>
      <c r="G42" s="45">
        <v>63.6</v>
      </c>
      <c r="H42" s="45">
        <v>55.5</v>
      </c>
      <c r="I42" s="45">
        <v>49.4</v>
      </c>
      <c r="J42" s="45">
        <v>44.7</v>
      </c>
      <c r="K42" s="45">
        <v>40.9</v>
      </c>
      <c r="L42" s="45">
        <v>37.9</v>
      </c>
      <c r="M42" s="45">
        <v>35.299999999999997</v>
      </c>
      <c r="N42" s="45">
        <v>33.200000000000003</v>
      </c>
      <c r="O42" s="45">
        <v>31.4</v>
      </c>
      <c r="P42" s="45">
        <v>29.8</v>
      </c>
      <c r="Q42" s="45">
        <v>28.4</v>
      </c>
      <c r="R42" s="45">
        <v>27.2</v>
      </c>
      <c r="S42" s="45">
        <v>26.1</v>
      </c>
      <c r="T42" s="45">
        <v>25.2</v>
      </c>
      <c r="U42" s="45">
        <v>24.3</v>
      </c>
    </row>
    <row r="43" spans="1:21" x14ac:dyDescent="0.25">
      <c r="A43" s="43">
        <v>32</v>
      </c>
      <c r="B43" s="45">
        <v>352.9</v>
      </c>
      <c r="C43" s="45">
        <v>179.7</v>
      </c>
      <c r="D43" s="45">
        <v>122.1</v>
      </c>
      <c r="E43" s="45">
        <v>93.2</v>
      </c>
      <c r="F43" s="45">
        <v>75.900000000000006</v>
      </c>
      <c r="G43" s="45">
        <v>64.400000000000006</v>
      </c>
      <c r="H43" s="45">
        <v>56.2</v>
      </c>
      <c r="I43" s="45">
        <v>50.1</v>
      </c>
      <c r="J43" s="45">
        <v>45.3</v>
      </c>
      <c r="K43" s="45">
        <v>41.5</v>
      </c>
      <c r="L43" s="45">
        <v>38.4</v>
      </c>
      <c r="M43" s="45">
        <v>35.799999999999997</v>
      </c>
      <c r="N43" s="45">
        <v>33.700000000000003</v>
      </c>
      <c r="O43" s="45">
        <v>31.8</v>
      </c>
      <c r="P43" s="45">
        <v>30.2</v>
      </c>
      <c r="Q43" s="45">
        <v>28.8</v>
      </c>
      <c r="R43" s="45">
        <v>27.6</v>
      </c>
      <c r="S43" s="45">
        <v>26.5</v>
      </c>
      <c r="T43" s="45">
        <v>25.5</v>
      </c>
      <c r="U43" s="45">
        <v>24.7</v>
      </c>
    </row>
    <row r="44" spans="1:21" x14ac:dyDescent="0.25">
      <c r="A44" s="43">
        <v>33</v>
      </c>
      <c r="B44" s="45">
        <v>357.8</v>
      </c>
      <c r="C44" s="45">
        <v>182.2</v>
      </c>
      <c r="D44" s="45">
        <v>123.7</v>
      </c>
      <c r="E44" s="45">
        <v>94.5</v>
      </c>
      <c r="F44" s="45">
        <v>77</v>
      </c>
      <c r="G44" s="45">
        <v>65.3</v>
      </c>
      <c r="H44" s="45">
        <v>57</v>
      </c>
      <c r="I44" s="45">
        <v>50.8</v>
      </c>
      <c r="J44" s="45">
        <v>46</v>
      </c>
      <c r="K44" s="45">
        <v>42.1</v>
      </c>
      <c r="L44" s="45">
        <v>39</v>
      </c>
      <c r="M44" s="45">
        <v>36.299999999999997</v>
      </c>
      <c r="N44" s="45">
        <v>34.1</v>
      </c>
      <c r="O44" s="45">
        <v>32.299999999999997</v>
      </c>
      <c r="P44" s="45">
        <v>30.6</v>
      </c>
      <c r="Q44" s="45">
        <v>29.2</v>
      </c>
      <c r="R44" s="45">
        <v>28</v>
      </c>
      <c r="S44" s="45">
        <v>26.9</v>
      </c>
      <c r="T44" s="45">
        <v>25.9</v>
      </c>
      <c r="U44" s="45">
        <v>25</v>
      </c>
    </row>
    <row r="45" spans="1:21" x14ac:dyDescent="0.25">
      <c r="A45" s="43">
        <v>34</v>
      </c>
      <c r="B45" s="45">
        <v>362.7</v>
      </c>
      <c r="C45" s="45">
        <v>184.7</v>
      </c>
      <c r="D45" s="45">
        <v>125.4</v>
      </c>
      <c r="E45" s="45">
        <v>95.8</v>
      </c>
      <c r="F45" s="45">
        <v>78.099999999999994</v>
      </c>
      <c r="G45" s="45">
        <v>66.2</v>
      </c>
      <c r="H45" s="45">
        <v>57.8</v>
      </c>
      <c r="I45" s="45">
        <v>51.5</v>
      </c>
      <c r="J45" s="45">
        <v>46.6</v>
      </c>
      <c r="K45" s="45">
        <v>42.7</v>
      </c>
      <c r="L45" s="45">
        <v>39.5</v>
      </c>
      <c r="M45" s="45">
        <v>36.9</v>
      </c>
      <c r="N45" s="45">
        <v>34.6</v>
      </c>
      <c r="O45" s="45">
        <v>32.700000000000003</v>
      </c>
      <c r="P45" s="45">
        <v>31.1</v>
      </c>
      <c r="Q45" s="45">
        <v>29.6</v>
      </c>
      <c r="R45" s="45">
        <v>28.4</v>
      </c>
      <c r="S45" s="45">
        <v>27.3</v>
      </c>
      <c r="T45" s="45">
        <v>26.3</v>
      </c>
      <c r="U45" s="45">
        <v>25.4</v>
      </c>
    </row>
    <row r="46" spans="1:21" x14ac:dyDescent="0.25">
      <c r="A46" s="43">
        <v>35</v>
      </c>
      <c r="B46" s="45">
        <v>367.7</v>
      </c>
      <c r="C46" s="45">
        <v>187.3</v>
      </c>
      <c r="D46" s="45">
        <v>127.2</v>
      </c>
      <c r="E46" s="45">
        <v>97.1</v>
      </c>
      <c r="F46" s="45">
        <v>79.099999999999994</v>
      </c>
      <c r="G46" s="45">
        <v>67.2</v>
      </c>
      <c r="H46" s="45">
        <v>58.6</v>
      </c>
      <c r="I46" s="45">
        <v>52.2</v>
      </c>
      <c r="J46" s="45">
        <v>47.3</v>
      </c>
      <c r="K46" s="45">
        <v>43.3</v>
      </c>
      <c r="L46" s="45">
        <v>40.1</v>
      </c>
      <c r="M46" s="45">
        <v>37.4</v>
      </c>
      <c r="N46" s="45">
        <v>35.1</v>
      </c>
      <c r="O46" s="45">
        <v>33.200000000000003</v>
      </c>
      <c r="P46" s="45">
        <v>31.5</v>
      </c>
      <c r="Q46" s="45">
        <v>30</v>
      </c>
      <c r="R46" s="45">
        <v>28.8</v>
      </c>
      <c r="S46" s="45">
        <v>27.6</v>
      </c>
      <c r="T46" s="45">
        <v>26.6</v>
      </c>
      <c r="U46" s="45">
        <v>25.7</v>
      </c>
    </row>
    <row r="47" spans="1:21" x14ac:dyDescent="0.25">
      <c r="A47" s="43">
        <v>36</v>
      </c>
      <c r="B47" s="45">
        <v>372.7</v>
      </c>
      <c r="C47" s="45">
        <v>189.8</v>
      </c>
      <c r="D47" s="45">
        <v>128.9</v>
      </c>
      <c r="E47" s="45">
        <v>98.5</v>
      </c>
      <c r="F47" s="45">
        <v>80.2</v>
      </c>
      <c r="G47" s="45">
        <v>68.099999999999994</v>
      </c>
      <c r="H47" s="45">
        <v>59.4</v>
      </c>
      <c r="I47" s="45">
        <v>52.9</v>
      </c>
      <c r="J47" s="45">
        <v>47.9</v>
      </c>
      <c r="K47" s="45">
        <v>43.9</v>
      </c>
      <c r="L47" s="45">
        <v>40.6</v>
      </c>
      <c r="M47" s="45">
        <v>37.9</v>
      </c>
      <c r="N47" s="45">
        <v>35.6</v>
      </c>
      <c r="O47" s="45">
        <v>33.6</v>
      </c>
      <c r="P47" s="45">
        <v>32</v>
      </c>
      <c r="Q47" s="45">
        <v>30.5</v>
      </c>
      <c r="R47" s="45">
        <v>29.2</v>
      </c>
      <c r="S47" s="45">
        <v>28</v>
      </c>
      <c r="T47" s="45">
        <v>27</v>
      </c>
      <c r="U47" s="45">
        <v>26.1</v>
      </c>
    </row>
    <row r="48" spans="1:21" x14ac:dyDescent="0.25">
      <c r="A48" s="43">
        <v>37</v>
      </c>
      <c r="B48" s="45">
        <v>377.8</v>
      </c>
      <c r="C48" s="45">
        <v>192.5</v>
      </c>
      <c r="D48" s="45">
        <v>130.69999999999999</v>
      </c>
      <c r="E48" s="45">
        <v>99.8</v>
      </c>
      <c r="F48" s="45">
        <v>81.3</v>
      </c>
      <c r="G48" s="45">
        <v>69</v>
      </c>
      <c r="H48" s="45">
        <v>60.3</v>
      </c>
      <c r="I48" s="45">
        <v>53.7</v>
      </c>
      <c r="J48" s="45">
        <v>48.6</v>
      </c>
      <c r="K48" s="45">
        <v>44.5</v>
      </c>
      <c r="L48" s="45">
        <v>41.2</v>
      </c>
      <c r="M48" s="45">
        <v>38.4</v>
      </c>
      <c r="N48" s="45">
        <v>36.1</v>
      </c>
      <c r="O48" s="45">
        <v>34.1</v>
      </c>
      <c r="P48" s="45">
        <v>32.4</v>
      </c>
      <c r="Q48" s="45">
        <v>30.9</v>
      </c>
      <c r="R48" s="45">
        <v>29.6</v>
      </c>
      <c r="S48" s="45">
        <v>28.5</v>
      </c>
      <c r="T48" s="45">
        <v>27.4</v>
      </c>
      <c r="U48" s="45">
        <v>26.5</v>
      </c>
    </row>
    <row r="49" spans="1:21" x14ac:dyDescent="0.25">
      <c r="A49" s="43">
        <v>38</v>
      </c>
      <c r="B49" s="45">
        <v>383</v>
      </c>
      <c r="C49" s="45">
        <v>195.1</v>
      </c>
      <c r="D49" s="45">
        <v>132.5</v>
      </c>
      <c r="E49" s="45">
        <v>101.2</v>
      </c>
      <c r="F49" s="45">
        <v>82.5</v>
      </c>
      <c r="G49" s="45">
        <v>70</v>
      </c>
      <c r="H49" s="45">
        <v>61.1</v>
      </c>
      <c r="I49" s="45">
        <v>54.4</v>
      </c>
      <c r="J49" s="45">
        <v>49.3</v>
      </c>
      <c r="K49" s="45">
        <v>45.1</v>
      </c>
      <c r="L49" s="45">
        <v>41.8</v>
      </c>
      <c r="M49" s="45">
        <v>39</v>
      </c>
      <c r="N49" s="45">
        <v>36.6</v>
      </c>
      <c r="O49" s="45">
        <v>34.6</v>
      </c>
      <c r="P49" s="45">
        <v>32.9</v>
      </c>
      <c r="Q49" s="45">
        <v>31.4</v>
      </c>
      <c r="R49" s="45">
        <v>30.1</v>
      </c>
      <c r="S49" s="45">
        <v>28.9</v>
      </c>
      <c r="T49" s="45">
        <v>27.8</v>
      </c>
      <c r="U49" s="45">
        <v>26.9</v>
      </c>
    </row>
    <row r="50" spans="1:21" x14ac:dyDescent="0.25">
      <c r="A50" s="43">
        <v>39</v>
      </c>
      <c r="B50" s="45">
        <v>388.2</v>
      </c>
      <c r="C50" s="45">
        <v>197.8</v>
      </c>
      <c r="D50" s="45">
        <v>134.30000000000001</v>
      </c>
      <c r="E50" s="45">
        <v>102.6</v>
      </c>
      <c r="F50" s="45">
        <v>83.6</v>
      </c>
      <c r="G50" s="45">
        <v>71</v>
      </c>
      <c r="H50" s="45">
        <v>62</v>
      </c>
      <c r="I50" s="45">
        <v>55.2</v>
      </c>
      <c r="J50" s="45">
        <v>50</v>
      </c>
      <c r="K50" s="45">
        <v>45.8</v>
      </c>
      <c r="L50" s="45">
        <v>42.4</v>
      </c>
      <c r="M50" s="45">
        <v>39.5</v>
      </c>
      <c r="N50" s="45">
        <v>37.200000000000003</v>
      </c>
      <c r="O50" s="45">
        <v>35.1</v>
      </c>
      <c r="P50" s="45">
        <v>33.4</v>
      </c>
      <c r="Q50" s="45">
        <v>31.8</v>
      </c>
      <c r="R50" s="45">
        <v>30.5</v>
      </c>
      <c r="S50" s="45">
        <v>29.3</v>
      </c>
      <c r="T50" s="45">
        <v>28.3</v>
      </c>
      <c r="U50" s="45">
        <v>27.3</v>
      </c>
    </row>
    <row r="51" spans="1:21" x14ac:dyDescent="0.25">
      <c r="A51" s="43">
        <v>40</v>
      </c>
      <c r="B51" s="45">
        <v>393.6</v>
      </c>
      <c r="C51" s="45">
        <v>200.5</v>
      </c>
      <c r="D51" s="45">
        <v>136.19999999999999</v>
      </c>
      <c r="E51" s="45">
        <v>104.1</v>
      </c>
      <c r="F51" s="45">
        <v>84.8</v>
      </c>
      <c r="G51" s="45">
        <v>72</v>
      </c>
      <c r="H51" s="45">
        <v>62.8</v>
      </c>
      <c r="I51" s="45">
        <v>56</v>
      </c>
      <c r="J51" s="45">
        <v>50.7</v>
      </c>
      <c r="K51" s="45">
        <v>46.4</v>
      </c>
      <c r="L51" s="45">
        <v>43</v>
      </c>
      <c r="M51" s="45">
        <v>40.1</v>
      </c>
      <c r="N51" s="45">
        <v>37.700000000000003</v>
      </c>
      <c r="O51" s="45">
        <v>35.6</v>
      </c>
      <c r="P51" s="45">
        <v>33.9</v>
      </c>
      <c r="Q51" s="45">
        <v>32.299999999999997</v>
      </c>
      <c r="R51" s="45">
        <v>31</v>
      </c>
      <c r="S51" s="45">
        <v>29.8</v>
      </c>
      <c r="T51" s="45">
        <v>28.7</v>
      </c>
      <c r="U51" s="45"/>
    </row>
    <row r="52" spans="1:21" x14ac:dyDescent="0.25">
      <c r="A52" s="43">
        <v>41</v>
      </c>
      <c r="B52" s="45">
        <v>399</v>
      </c>
      <c r="C52" s="45">
        <v>203.3</v>
      </c>
      <c r="D52" s="45">
        <v>138.1</v>
      </c>
      <c r="E52" s="45">
        <v>105.5</v>
      </c>
      <c r="F52" s="45">
        <v>86</v>
      </c>
      <c r="G52" s="45">
        <v>73</v>
      </c>
      <c r="H52" s="45">
        <v>63.7</v>
      </c>
      <c r="I52" s="45">
        <v>56.8</v>
      </c>
      <c r="J52" s="45">
        <v>51.4</v>
      </c>
      <c r="K52" s="45">
        <v>47.1</v>
      </c>
      <c r="L52" s="45">
        <v>43.6</v>
      </c>
      <c r="M52" s="45">
        <v>40.700000000000003</v>
      </c>
      <c r="N52" s="45">
        <v>38.200000000000003</v>
      </c>
      <c r="O52" s="45">
        <v>36.200000000000003</v>
      </c>
      <c r="P52" s="45">
        <v>34.4</v>
      </c>
      <c r="Q52" s="45">
        <v>32.799999999999997</v>
      </c>
      <c r="R52" s="45">
        <v>31.4</v>
      </c>
      <c r="S52" s="45">
        <v>30.2</v>
      </c>
      <c r="T52" s="45"/>
      <c r="U52" s="45"/>
    </row>
    <row r="53" spans="1:21" x14ac:dyDescent="0.25">
      <c r="A53" s="43">
        <v>42</v>
      </c>
      <c r="B53" s="45">
        <v>404.5</v>
      </c>
      <c r="C53" s="45">
        <v>206.1</v>
      </c>
      <c r="D53" s="45">
        <v>140</v>
      </c>
      <c r="E53" s="45">
        <v>107</v>
      </c>
      <c r="F53" s="45">
        <v>87.2</v>
      </c>
      <c r="G53" s="45">
        <v>74</v>
      </c>
      <c r="H53" s="45">
        <v>64.599999999999994</v>
      </c>
      <c r="I53" s="45">
        <v>57.6</v>
      </c>
      <c r="J53" s="45">
        <v>52.1</v>
      </c>
      <c r="K53" s="45">
        <v>47.8</v>
      </c>
      <c r="L53" s="45">
        <v>44.2</v>
      </c>
      <c r="M53" s="45">
        <v>41.3</v>
      </c>
      <c r="N53" s="45">
        <v>38.799999999999997</v>
      </c>
      <c r="O53" s="45">
        <v>36.700000000000003</v>
      </c>
      <c r="P53" s="45">
        <v>34.9</v>
      </c>
      <c r="Q53" s="45">
        <v>33.299999999999997</v>
      </c>
      <c r="R53" s="45">
        <v>31.9</v>
      </c>
      <c r="S53" s="45"/>
      <c r="T53" s="45"/>
      <c r="U53" s="45"/>
    </row>
    <row r="54" spans="1:21" x14ac:dyDescent="0.25">
      <c r="A54" s="43">
        <v>43</v>
      </c>
      <c r="B54" s="45">
        <v>410</v>
      </c>
      <c r="C54" s="45">
        <v>208.9</v>
      </c>
      <c r="D54" s="45">
        <v>141.9</v>
      </c>
      <c r="E54" s="45">
        <v>108.5</v>
      </c>
      <c r="F54" s="45">
        <v>88.4</v>
      </c>
      <c r="G54" s="45">
        <v>75</v>
      </c>
      <c r="H54" s="45">
        <v>65.5</v>
      </c>
      <c r="I54" s="45">
        <v>58.4</v>
      </c>
      <c r="J54" s="45">
        <v>52.9</v>
      </c>
      <c r="K54" s="45">
        <v>48.5</v>
      </c>
      <c r="L54" s="45">
        <v>44.9</v>
      </c>
      <c r="M54" s="45">
        <v>41.9</v>
      </c>
      <c r="N54" s="45">
        <v>39.4</v>
      </c>
      <c r="O54" s="45">
        <v>37.299999999999997</v>
      </c>
      <c r="P54" s="45">
        <v>35.4</v>
      </c>
      <c r="Q54" s="45">
        <v>33.799999999999997</v>
      </c>
      <c r="R54" s="45"/>
      <c r="S54" s="45"/>
      <c r="T54" s="45"/>
      <c r="U54" s="45"/>
    </row>
    <row r="55" spans="1:21" x14ac:dyDescent="0.25">
      <c r="A55" s="43">
        <v>44</v>
      </c>
      <c r="B55" s="45">
        <v>415.7</v>
      </c>
      <c r="C55" s="45">
        <v>211.8</v>
      </c>
      <c r="D55" s="45">
        <v>143.9</v>
      </c>
      <c r="E55" s="45">
        <v>110</v>
      </c>
      <c r="F55" s="45">
        <v>89.6</v>
      </c>
      <c r="G55" s="45">
        <v>76.099999999999994</v>
      </c>
      <c r="H55" s="45">
        <v>66.5</v>
      </c>
      <c r="I55" s="45">
        <v>59.2</v>
      </c>
      <c r="J55" s="45">
        <v>53.6</v>
      </c>
      <c r="K55" s="45">
        <v>49.2</v>
      </c>
      <c r="L55" s="45">
        <v>45.5</v>
      </c>
      <c r="M55" s="45">
        <v>42.5</v>
      </c>
      <c r="N55" s="45">
        <v>40</v>
      </c>
      <c r="O55" s="45">
        <v>37.799999999999997</v>
      </c>
      <c r="P55" s="45">
        <v>36</v>
      </c>
      <c r="Q55" s="45"/>
      <c r="R55" s="45"/>
      <c r="S55" s="45"/>
      <c r="T55" s="45"/>
      <c r="U55" s="45"/>
    </row>
    <row r="56" spans="1:21" x14ac:dyDescent="0.25">
      <c r="A56" s="43">
        <v>45</v>
      </c>
      <c r="B56" s="45">
        <v>421.4</v>
      </c>
      <c r="C56" s="45">
        <v>214.7</v>
      </c>
      <c r="D56" s="45">
        <v>145.9</v>
      </c>
      <c r="E56" s="45">
        <v>111.5</v>
      </c>
      <c r="F56" s="45">
        <v>90.9</v>
      </c>
      <c r="G56" s="45">
        <v>77.2</v>
      </c>
      <c r="H56" s="45">
        <v>67.400000000000006</v>
      </c>
      <c r="I56" s="45">
        <v>60.1</v>
      </c>
      <c r="J56" s="45">
        <v>54.4</v>
      </c>
      <c r="K56" s="45">
        <v>49.9</v>
      </c>
      <c r="L56" s="45">
        <v>46.2</v>
      </c>
      <c r="M56" s="45">
        <v>43.2</v>
      </c>
      <c r="N56" s="45">
        <v>40.6</v>
      </c>
      <c r="O56" s="45">
        <v>38.4</v>
      </c>
      <c r="P56" s="45"/>
      <c r="Q56" s="45"/>
      <c r="R56" s="45"/>
      <c r="S56" s="45"/>
      <c r="T56" s="45"/>
      <c r="U56" s="45"/>
    </row>
    <row r="57" spans="1:21" x14ac:dyDescent="0.25">
      <c r="A57" s="43">
        <v>46</v>
      </c>
      <c r="B57" s="45">
        <v>427.2</v>
      </c>
      <c r="C57" s="45">
        <v>217.7</v>
      </c>
      <c r="D57" s="45">
        <v>147.9</v>
      </c>
      <c r="E57" s="45">
        <v>113.1</v>
      </c>
      <c r="F57" s="45">
        <v>92.2</v>
      </c>
      <c r="G57" s="45">
        <v>78.3</v>
      </c>
      <c r="H57" s="45">
        <v>68.400000000000006</v>
      </c>
      <c r="I57" s="45">
        <v>61</v>
      </c>
      <c r="J57" s="45">
        <v>55.2</v>
      </c>
      <c r="K57" s="45">
        <v>50.6</v>
      </c>
      <c r="L57" s="45">
        <v>46.9</v>
      </c>
      <c r="M57" s="45">
        <v>43.8</v>
      </c>
      <c r="N57" s="45">
        <v>41.2</v>
      </c>
      <c r="O57" s="45"/>
      <c r="P57" s="45"/>
      <c r="Q57" s="45"/>
      <c r="R57" s="45"/>
      <c r="S57" s="45"/>
      <c r="T57" s="45"/>
      <c r="U57" s="45"/>
    </row>
    <row r="58" spans="1:21" x14ac:dyDescent="0.25">
      <c r="A58" s="43">
        <v>47</v>
      </c>
      <c r="B58" s="45">
        <v>433.2</v>
      </c>
      <c r="C58" s="45">
        <v>220.8</v>
      </c>
      <c r="D58" s="45">
        <v>150</v>
      </c>
      <c r="E58" s="45">
        <v>114.7</v>
      </c>
      <c r="F58" s="45">
        <v>93.5</v>
      </c>
      <c r="G58" s="45">
        <v>79.400000000000006</v>
      </c>
      <c r="H58" s="45">
        <v>69.400000000000006</v>
      </c>
      <c r="I58" s="45">
        <v>61.9</v>
      </c>
      <c r="J58" s="45">
        <v>56.1</v>
      </c>
      <c r="K58" s="45">
        <v>51.4</v>
      </c>
      <c r="L58" s="45">
        <v>47.7</v>
      </c>
      <c r="M58" s="45">
        <v>44.5</v>
      </c>
      <c r="N58" s="45"/>
      <c r="O58" s="45"/>
      <c r="P58" s="45"/>
      <c r="Q58" s="45"/>
      <c r="R58" s="45"/>
      <c r="S58" s="45"/>
      <c r="T58" s="45"/>
      <c r="U58" s="45"/>
    </row>
    <row r="59" spans="1:21" x14ac:dyDescent="0.25">
      <c r="A59" s="43">
        <v>48</v>
      </c>
      <c r="B59" s="45">
        <v>439.2</v>
      </c>
      <c r="C59" s="45">
        <v>223.9</v>
      </c>
      <c r="D59" s="45">
        <v>152.1</v>
      </c>
      <c r="E59" s="45">
        <v>116.3</v>
      </c>
      <c r="F59" s="45">
        <v>94.9</v>
      </c>
      <c r="G59" s="45">
        <v>80.599999999999994</v>
      </c>
      <c r="H59" s="45">
        <v>70.400000000000006</v>
      </c>
      <c r="I59" s="45">
        <v>62.8</v>
      </c>
      <c r="J59" s="45">
        <v>56.9</v>
      </c>
      <c r="K59" s="45">
        <v>52.2</v>
      </c>
      <c r="L59" s="45">
        <v>48.4</v>
      </c>
      <c r="M59" s="45"/>
      <c r="N59" s="45"/>
      <c r="O59" s="45"/>
      <c r="P59" s="45"/>
      <c r="Q59" s="45"/>
      <c r="R59" s="45"/>
      <c r="S59" s="45"/>
      <c r="T59" s="45"/>
      <c r="U59" s="45"/>
    </row>
    <row r="60" spans="1:21" x14ac:dyDescent="0.25">
      <c r="A60" s="43">
        <v>49</v>
      </c>
      <c r="B60" s="45">
        <v>445.3</v>
      </c>
      <c r="C60" s="45">
        <v>227</v>
      </c>
      <c r="D60" s="45">
        <v>154.30000000000001</v>
      </c>
      <c r="E60" s="45">
        <v>118</v>
      </c>
      <c r="F60" s="45">
        <v>96.3</v>
      </c>
      <c r="G60" s="45">
        <v>81.8</v>
      </c>
      <c r="H60" s="45">
        <v>71.5</v>
      </c>
      <c r="I60" s="45">
        <v>63.8</v>
      </c>
      <c r="J60" s="45">
        <v>57.8</v>
      </c>
      <c r="K60" s="45">
        <v>53.1</v>
      </c>
      <c r="L60" s="45"/>
      <c r="M60" s="45"/>
      <c r="N60" s="45"/>
      <c r="O60" s="45"/>
      <c r="P60" s="45"/>
      <c r="Q60" s="45"/>
      <c r="R60" s="45"/>
      <c r="S60" s="45"/>
      <c r="T60" s="45"/>
      <c r="U60" s="45"/>
    </row>
    <row r="61" spans="1:21" x14ac:dyDescent="0.25">
      <c r="A61" s="43">
        <v>50</v>
      </c>
      <c r="B61" s="45">
        <v>451.7</v>
      </c>
      <c r="C61" s="45">
        <v>230.3</v>
      </c>
      <c r="D61" s="45">
        <v>156.6</v>
      </c>
      <c r="E61" s="45">
        <v>119.8</v>
      </c>
      <c r="F61" s="45">
        <v>97.7</v>
      </c>
      <c r="G61" s="45">
        <v>83.1</v>
      </c>
      <c r="H61" s="45">
        <v>72.599999999999994</v>
      </c>
      <c r="I61" s="45">
        <v>64.8</v>
      </c>
      <c r="J61" s="45">
        <v>58.8</v>
      </c>
      <c r="K61" s="45"/>
      <c r="L61" s="45"/>
      <c r="M61" s="45"/>
      <c r="N61" s="45"/>
      <c r="O61" s="45"/>
      <c r="P61" s="45"/>
      <c r="Q61" s="45"/>
      <c r="R61" s="45"/>
      <c r="S61" s="45"/>
      <c r="T61" s="45"/>
      <c r="U61" s="45"/>
    </row>
    <row r="62" spans="1:21" x14ac:dyDescent="0.25">
      <c r="A62" s="43">
        <v>51</v>
      </c>
      <c r="B62" s="45">
        <v>458.1</v>
      </c>
      <c r="C62" s="45">
        <v>233.6</v>
      </c>
      <c r="D62" s="45">
        <v>158.9</v>
      </c>
      <c r="E62" s="45">
        <v>121.6</v>
      </c>
      <c r="F62" s="45">
        <v>99.2</v>
      </c>
      <c r="G62" s="45">
        <v>84.3</v>
      </c>
      <c r="H62" s="45">
        <v>73.8</v>
      </c>
      <c r="I62" s="45">
        <v>65.8</v>
      </c>
      <c r="J62" s="45"/>
      <c r="K62" s="45"/>
      <c r="L62" s="45"/>
      <c r="M62" s="45"/>
      <c r="N62" s="45"/>
      <c r="O62" s="45"/>
      <c r="P62" s="45"/>
      <c r="Q62" s="45"/>
      <c r="R62" s="45"/>
      <c r="S62" s="45"/>
      <c r="T62" s="45"/>
      <c r="U62" s="45"/>
    </row>
    <row r="63" spans="1:21" x14ac:dyDescent="0.25">
      <c r="A63" s="43">
        <v>52</v>
      </c>
      <c r="B63" s="45">
        <v>464.6</v>
      </c>
      <c r="C63" s="45">
        <v>237</v>
      </c>
      <c r="D63" s="45">
        <v>161.19999999999999</v>
      </c>
      <c r="E63" s="45">
        <v>123.4</v>
      </c>
      <c r="F63" s="45">
        <v>100.7</v>
      </c>
      <c r="G63" s="45">
        <v>85.7</v>
      </c>
      <c r="H63" s="45">
        <v>74.900000000000006</v>
      </c>
      <c r="I63" s="45"/>
      <c r="J63" s="45"/>
      <c r="K63" s="45"/>
      <c r="L63" s="45"/>
      <c r="M63" s="45"/>
      <c r="N63" s="45"/>
      <c r="O63" s="45"/>
      <c r="P63" s="45"/>
      <c r="Q63" s="45"/>
      <c r="R63" s="45"/>
      <c r="S63" s="45"/>
      <c r="T63" s="45"/>
      <c r="U63" s="45"/>
    </row>
    <row r="64" spans="1:21" x14ac:dyDescent="0.25">
      <c r="A64" s="43">
        <v>53</v>
      </c>
      <c r="B64" s="45">
        <v>471.3</v>
      </c>
      <c r="C64" s="45">
        <v>240.5</v>
      </c>
      <c r="D64" s="45">
        <v>163.69999999999999</v>
      </c>
      <c r="E64" s="45">
        <v>125.3</v>
      </c>
      <c r="F64" s="45">
        <v>102.3</v>
      </c>
      <c r="G64" s="45">
        <v>87</v>
      </c>
      <c r="H64" s="45"/>
      <c r="I64" s="45"/>
      <c r="J64" s="45"/>
      <c r="K64" s="45"/>
      <c r="L64" s="45"/>
      <c r="M64" s="45"/>
      <c r="N64" s="45"/>
      <c r="O64" s="45"/>
      <c r="P64" s="45"/>
      <c r="Q64" s="45"/>
      <c r="R64" s="45"/>
      <c r="S64" s="45"/>
      <c r="T64" s="45"/>
      <c r="U64" s="45"/>
    </row>
    <row r="65" spans="1:21" x14ac:dyDescent="0.25">
      <c r="A65" s="43">
        <v>54</v>
      </c>
      <c r="B65" s="45">
        <v>476</v>
      </c>
      <c r="C65" s="45">
        <v>243</v>
      </c>
      <c r="D65" s="45">
        <v>165.4</v>
      </c>
      <c r="E65" s="45">
        <v>126.6</v>
      </c>
      <c r="F65" s="45">
        <v>103.4</v>
      </c>
      <c r="G65" s="45"/>
      <c r="H65" s="45"/>
      <c r="I65" s="45"/>
      <c r="J65" s="45"/>
      <c r="K65" s="45"/>
      <c r="L65" s="45"/>
      <c r="M65" s="45"/>
      <c r="N65" s="45"/>
      <c r="O65" s="45"/>
      <c r="P65" s="45"/>
      <c r="Q65" s="45"/>
      <c r="R65" s="45"/>
      <c r="S65" s="45"/>
      <c r="T65" s="45"/>
      <c r="U65" s="45"/>
    </row>
    <row r="66" spans="1:21" x14ac:dyDescent="0.25">
      <c r="A66" s="43">
        <v>55</v>
      </c>
      <c r="B66" s="45">
        <v>478.1</v>
      </c>
      <c r="C66" s="45">
        <v>244.1</v>
      </c>
      <c r="D66" s="45">
        <v>166.2</v>
      </c>
      <c r="E66" s="45">
        <v>127.3</v>
      </c>
      <c r="F66" s="45"/>
      <c r="G66" s="45"/>
      <c r="H66" s="45"/>
      <c r="I66" s="45"/>
      <c r="J66" s="45"/>
      <c r="K66" s="45"/>
      <c r="L66" s="45"/>
      <c r="M66" s="45"/>
      <c r="N66" s="45"/>
      <c r="O66" s="45"/>
      <c r="P66" s="45"/>
      <c r="Q66" s="45"/>
      <c r="R66" s="45"/>
      <c r="S66" s="45"/>
      <c r="T66" s="45"/>
      <c r="U66" s="45"/>
    </row>
    <row r="67" spans="1:21" x14ac:dyDescent="0.25">
      <c r="A67" s="43">
        <v>56</v>
      </c>
      <c r="B67" s="45">
        <v>480.2</v>
      </c>
      <c r="C67" s="45">
        <v>245.3</v>
      </c>
      <c r="D67" s="45">
        <v>167</v>
      </c>
      <c r="E67" s="45"/>
      <c r="F67" s="45"/>
      <c r="G67" s="45"/>
      <c r="H67" s="45"/>
      <c r="I67" s="45"/>
      <c r="J67" s="45"/>
      <c r="K67" s="45"/>
      <c r="L67" s="45"/>
      <c r="M67" s="45"/>
      <c r="N67" s="45"/>
      <c r="O67" s="45"/>
      <c r="P67" s="45"/>
      <c r="Q67" s="45"/>
      <c r="R67" s="45"/>
      <c r="S67" s="45"/>
      <c r="T67" s="45"/>
      <c r="U67" s="45"/>
    </row>
    <row r="68" spans="1:21" x14ac:dyDescent="0.25">
      <c r="A68" s="43">
        <v>57</v>
      </c>
      <c r="B68" s="45">
        <v>482.9</v>
      </c>
      <c r="C68" s="45">
        <v>246.7</v>
      </c>
      <c r="D68" s="45"/>
      <c r="E68" s="45"/>
      <c r="F68" s="45"/>
      <c r="G68" s="45"/>
      <c r="H68" s="45"/>
      <c r="I68" s="45"/>
      <c r="J68" s="45"/>
      <c r="K68" s="45"/>
      <c r="L68" s="45"/>
      <c r="M68" s="45"/>
      <c r="N68" s="45"/>
      <c r="O68" s="45"/>
      <c r="P68" s="45"/>
      <c r="Q68" s="45"/>
      <c r="R68" s="45"/>
      <c r="S68" s="45"/>
      <c r="T68" s="45"/>
      <c r="U68" s="45"/>
    </row>
    <row r="69" spans="1:21" x14ac:dyDescent="0.25">
      <c r="A69" s="43">
        <v>58</v>
      </c>
      <c r="B69" s="45">
        <v>485.3</v>
      </c>
      <c r="C69" s="45"/>
      <c r="D69" s="45"/>
      <c r="E69" s="45"/>
      <c r="F69" s="45"/>
      <c r="G69" s="45"/>
      <c r="H69" s="45"/>
      <c r="I69" s="45"/>
      <c r="J69" s="45"/>
      <c r="K69" s="45"/>
      <c r="L69" s="45"/>
      <c r="M69" s="45"/>
      <c r="N69" s="45"/>
      <c r="O69" s="45"/>
      <c r="P69" s="45"/>
      <c r="Q69" s="45"/>
      <c r="R69" s="45"/>
      <c r="S69" s="45"/>
      <c r="T69" s="45"/>
      <c r="U69" s="45"/>
    </row>
  </sheetData>
  <sheetProtection algorithmName="SHA-512" hashValue="5ISlRLpkchsfofeYv9uOO5G4Ul6zgPHQKLFkRUYpQ5imQ+2UTj4fyUnYn++0JdOqpJTFpgZoyy0TaMwsmV5Z7A==" saltValue="lCNo0I/YOqEflWydIDW/pg==" spinCount="100000" sheet="1" objects="1" scenarios="1"/>
  <conditionalFormatting sqref="A6:A21">
    <cfRule type="expression" dxfId="319" priority="1" stopIfTrue="1">
      <formula>MOD(ROW(),2)=0</formula>
    </cfRule>
    <cfRule type="expression" dxfId="318" priority="2" stopIfTrue="1">
      <formula>MOD(ROW(),2)&lt;&gt;0</formula>
    </cfRule>
  </conditionalFormatting>
  <conditionalFormatting sqref="B6:M21">
    <cfRule type="expression" dxfId="317" priority="3" stopIfTrue="1">
      <formula>MOD(ROW(),2)=0</formula>
    </cfRule>
    <cfRule type="expression" dxfId="316" priority="4" stopIfTrue="1">
      <formula>MOD(ROW(),2)&lt;&gt;0</formula>
    </cfRule>
  </conditionalFormatting>
  <conditionalFormatting sqref="A26:A69">
    <cfRule type="expression" dxfId="315" priority="5" stopIfTrue="1">
      <formula>MOD(ROW(),2)=0</formula>
    </cfRule>
    <cfRule type="expression" dxfId="314" priority="6" stopIfTrue="1">
      <formula>MOD(ROW(),2)&lt;&gt;0</formula>
    </cfRule>
  </conditionalFormatting>
  <conditionalFormatting sqref="B26:U69">
    <cfRule type="expression" dxfId="313" priority="7" stopIfTrue="1">
      <formula>MOD(ROW(),2)=0</formula>
    </cfRule>
    <cfRule type="expression" dxfId="312" priority="8" stopIfTrue="1">
      <formula>MOD(ROW(),2)&lt;&gt;0</formula>
    </cfRule>
  </conditionalFormatting>
  <pageMargins left="0.7" right="0.7" top="0.75" bottom="0.75" header="0.3" footer="0.3"/>
  <tableParts count="1">
    <tablePart r:id="rId1"/>
  </tableParts>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BE679A-5EF0-4E5B-88A8-E93879F02E57}">
  <sheetPr codeName="Sheet76"/>
  <dimension ref="A1:U74"/>
  <sheetViews>
    <sheetView showGridLines="0" workbookViewId="0">
      <selection activeCell="A6" sqref="A6"/>
    </sheetView>
  </sheetViews>
  <sheetFormatPr defaultRowHeight="12.5" x14ac:dyDescent="0.25"/>
  <cols>
    <col min="1" max="1" width="31.54296875" customWidth="1"/>
    <col min="2" max="21"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Added pension - x-710</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173</v>
      </c>
      <c r="C8" s="49"/>
      <c r="D8" s="49"/>
      <c r="E8" s="49"/>
      <c r="F8" s="49"/>
      <c r="G8" s="49"/>
      <c r="H8" s="49"/>
      <c r="I8" s="49"/>
      <c r="J8" s="49"/>
      <c r="K8" s="49"/>
      <c r="L8" s="49"/>
      <c r="M8" s="49"/>
    </row>
    <row r="9" spans="1:13" x14ac:dyDescent="0.25">
      <c r="A9" s="40" t="s">
        <v>141</v>
      </c>
      <c r="B9" s="49" t="s">
        <v>368</v>
      </c>
      <c r="C9" s="49"/>
      <c r="D9" s="49"/>
      <c r="E9" s="49"/>
      <c r="F9" s="49"/>
      <c r="G9" s="49"/>
      <c r="H9" s="49"/>
      <c r="I9" s="49"/>
      <c r="J9" s="49"/>
      <c r="K9" s="49"/>
      <c r="L9" s="49"/>
      <c r="M9" s="49"/>
    </row>
    <row r="10" spans="1:13" x14ac:dyDescent="0.25">
      <c r="A10" s="40" t="s">
        <v>6</v>
      </c>
      <c r="B10" s="49" t="s">
        <v>392</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374</v>
      </c>
      <c r="C12" s="49"/>
      <c r="D12" s="49"/>
      <c r="E12" s="49"/>
      <c r="F12" s="49"/>
      <c r="G12" s="49"/>
      <c r="H12" s="49"/>
      <c r="I12" s="49"/>
      <c r="J12" s="49"/>
      <c r="K12" s="49"/>
      <c r="L12" s="49"/>
      <c r="M12" s="49"/>
    </row>
    <row r="13" spans="1:13" x14ac:dyDescent="0.25">
      <c r="A13" s="40" t="s">
        <v>494</v>
      </c>
      <c r="B13" s="49">
        <v>1</v>
      </c>
      <c r="C13" s="49"/>
      <c r="D13" s="49"/>
      <c r="E13" s="49"/>
      <c r="F13" s="49"/>
      <c r="G13" s="49"/>
      <c r="H13" s="49"/>
      <c r="I13" s="49"/>
      <c r="J13" s="49"/>
      <c r="K13" s="49"/>
      <c r="L13" s="49"/>
      <c r="M13" s="49"/>
    </row>
    <row r="14" spans="1:13" x14ac:dyDescent="0.25">
      <c r="A14" s="40" t="s">
        <v>145</v>
      </c>
      <c r="B14" s="49">
        <v>710</v>
      </c>
      <c r="C14" s="49"/>
      <c r="D14" s="49"/>
      <c r="E14" s="49"/>
      <c r="F14" s="49"/>
      <c r="G14" s="49"/>
      <c r="H14" s="49"/>
      <c r="I14" s="49"/>
      <c r="J14" s="49"/>
      <c r="K14" s="49"/>
      <c r="L14" s="49"/>
      <c r="M14" s="49"/>
    </row>
    <row r="15" spans="1:13" x14ac:dyDescent="0.25">
      <c r="A15" s="40" t="s">
        <v>495</v>
      </c>
      <c r="B15" s="49" t="s">
        <v>393</v>
      </c>
      <c r="C15" s="49"/>
      <c r="D15" s="49"/>
      <c r="E15" s="49"/>
      <c r="F15" s="49"/>
      <c r="G15" s="49"/>
      <c r="H15" s="49"/>
      <c r="I15" s="49"/>
      <c r="J15" s="49"/>
      <c r="K15" s="49"/>
      <c r="L15" s="49"/>
      <c r="M15" s="49"/>
    </row>
    <row r="16" spans="1:13" x14ac:dyDescent="0.25">
      <c r="A16" s="40" t="s">
        <v>147</v>
      </c>
      <c r="B16" s="49" t="s">
        <v>394</v>
      </c>
      <c r="C16" s="49"/>
      <c r="D16" s="49"/>
      <c r="E16" s="49"/>
      <c r="F16" s="49"/>
      <c r="G16" s="49"/>
      <c r="H16" s="49"/>
      <c r="I16" s="49"/>
      <c r="J16" s="49"/>
      <c r="K16" s="49"/>
      <c r="L16" s="49"/>
      <c r="M16" s="49"/>
    </row>
    <row r="17" spans="1:21" x14ac:dyDescent="0.25">
      <c r="A17" s="41" t="s">
        <v>496</v>
      </c>
      <c r="B17" s="49"/>
      <c r="C17" s="49"/>
      <c r="D17" s="49"/>
      <c r="E17" s="49"/>
      <c r="F17" s="49"/>
      <c r="G17" s="49"/>
      <c r="H17" s="49"/>
      <c r="I17" s="49"/>
      <c r="J17" s="49"/>
      <c r="K17" s="49"/>
      <c r="L17" s="49"/>
      <c r="M17" s="49"/>
    </row>
    <row r="18" spans="1:21" x14ac:dyDescent="0.25">
      <c r="A18" s="40" t="s">
        <v>149</v>
      </c>
      <c r="B18" s="50">
        <v>45202</v>
      </c>
      <c r="C18" s="50"/>
      <c r="D18" s="50"/>
      <c r="E18" s="50"/>
      <c r="F18" s="50"/>
      <c r="G18" s="50"/>
      <c r="H18" s="50"/>
      <c r="I18" s="50"/>
      <c r="J18" s="50"/>
      <c r="K18" s="50"/>
      <c r="L18" s="50"/>
      <c r="M18" s="50"/>
    </row>
    <row r="19" spans="1:21" x14ac:dyDescent="0.25">
      <c r="A19" s="40" t="s">
        <v>150</v>
      </c>
      <c r="B19" s="50">
        <v>45383</v>
      </c>
      <c r="C19" s="50"/>
      <c r="D19" s="50"/>
      <c r="E19" s="50"/>
      <c r="F19" s="50"/>
      <c r="G19" s="50"/>
      <c r="H19" s="50"/>
      <c r="I19" s="50"/>
      <c r="J19" s="50"/>
      <c r="K19" s="50"/>
      <c r="L19" s="50"/>
      <c r="M19" s="50"/>
    </row>
    <row r="20" spans="1:21" x14ac:dyDescent="0.25">
      <c r="A20" s="40" t="s">
        <v>151</v>
      </c>
      <c r="B20" s="49" t="s">
        <v>160</v>
      </c>
      <c r="C20" s="49"/>
      <c r="D20" s="49"/>
      <c r="E20" s="49"/>
      <c r="F20" s="49"/>
      <c r="G20" s="49"/>
      <c r="H20" s="49"/>
      <c r="I20" s="49"/>
      <c r="J20" s="49"/>
      <c r="K20" s="49"/>
      <c r="L20" s="49"/>
      <c r="M20" s="49"/>
    </row>
    <row r="21" spans="1:21" x14ac:dyDescent="0.25">
      <c r="A21" s="40" t="s">
        <v>497</v>
      </c>
      <c r="B21" s="49" t="s">
        <v>68</v>
      </c>
      <c r="C21" s="49"/>
      <c r="D21" s="49"/>
      <c r="E21" s="49"/>
      <c r="F21" s="49"/>
      <c r="G21" s="49"/>
      <c r="H21" s="49"/>
      <c r="I21" s="49"/>
      <c r="J21" s="49"/>
      <c r="K21" s="49"/>
      <c r="L21" s="49"/>
      <c r="M21" s="49"/>
    </row>
    <row r="23" spans="1:21" x14ac:dyDescent="0.25">
      <c r="A23" s="23" t="str">
        <f>HYPERLINK("#'Factor List'!A1", "Back to Factor List")</f>
        <v>Back to Factor List</v>
      </c>
      <c r="B23" s="23" t="str">
        <f>HYPERLINK("#'Assumptions'!A1", "Assumptions")</f>
        <v>Assumptions</v>
      </c>
    </row>
    <row r="26" spans="1:21" s="59" customFormat="1" ht="13" x14ac:dyDescent="0.25">
      <c r="A26" s="58" t="s">
        <v>263</v>
      </c>
      <c r="B26" s="58" t="s">
        <v>562</v>
      </c>
      <c r="C26" s="58" t="s">
        <v>563</v>
      </c>
      <c r="D26" s="58" t="s">
        <v>564</v>
      </c>
      <c r="E26" s="58" t="s">
        <v>565</v>
      </c>
      <c r="F26" s="58" t="s">
        <v>566</v>
      </c>
      <c r="G26" s="58" t="s">
        <v>567</v>
      </c>
      <c r="H26" s="58" t="s">
        <v>568</v>
      </c>
      <c r="I26" s="58" t="s">
        <v>569</v>
      </c>
      <c r="J26" s="58" t="s">
        <v>570</v>
      </c>
      <c r="K26" s="58" t="s">
        <v>571</v>
      </c>
      <c r="L26" s="58" t="s">
        <v>572</v>
      </c>
      <c r="M26" s="58" t="s">
        <v>573</v>
      </c>
      <c r="N26" s="58" t="s">
        <v>574</v>
      </c>
      <c r="O26" s="58" t="s">
        <v>575</v>
      </c>
      <c r="P26" s="58" t="s">
        <v>576</v>
      </c>
      <c r="Q26" s="58" t="s">
        <v>577</v>
      </c>
      <c r="R26" s="58" t="s">
        <v>578</v>
      </c>
      <c r="S26" s="58" t="s">
        <v>579</v>
      </c>
      <c r="T26" s="58" t="s">
        <v>580</v>
      </c>
      <c r="U26" s="58" t="s">
        <v>581</v>
      </c>
    </row>
    <row r="27" spans="1:21" x14ac:dyDescent="0.25">
      <c r="A27" s="43">
        <v>16</v>
      </c>
      <c r="B27" s="45">
        <v>218.1</v>
      </c>
      <c r="C27" s="45">
        <v>111</v>
      </c>
      <c r="D27" s="45">
        <v>75.400000000000006</v>
      </c>
      <c r="E27" s="45">
        <v>57.6</v>
      </c>
      <c r="F27" s="45">
        <v>46.9</v>
      </c>
      <c r="G27" s="45">
        <v>39.799999999999997</v>
      </c>
      <c r="H27" s="45">
        <v>34.700000000000003</v>
      </c>
      <c r="I27" s="45">
        <v>30.9</v>
      </c>
      <c r="J27" s="45">
        <v>28</v>
      </c>
      <c r="K27" s="45">
        <v>25.6</v>
      </c>
      <c r="L27" s="45">
        <v>23.7</v>
      </c>
      <c r="M27" s="45">
        <v>22.1</v>
      </c>
      <c r="N27" s="45">
        <v>20.7</v>
      </c>
      <c r="O27" s="45">
        <v>19.600000000000001</v>
      </c>
      <c r="P27" s="45">
        <v>18.600000000000001</v>
      </c>
      <c r="Q27" s="45">
        <v>17.7</v>
      </c>
      <c r="R27" s="45">
        <v>17</v>
      </c>
      <c r="S27" s="45">
        <v>16.3</v>
      </c>
      <c r="T27" s="45">
        <v>15.7</v>
      </c>
      <c r="U27" s="45">
        <v>15.1</v>
      </c>
    </row>
    <row r="28" spans="1:21" x14ac:dyDescent="0.25">
      <c r="A28" s="43">
        <v>17</v>
      </c>
      <c r="B28" s="45">
        <v>221.1</v>
      </c>
      <c r="C28" s="45">
        <v>112.6</v>
      </c>
      <c r="D28" s="45">
        <v>76.400000000000006</v>
      </c>
      <c r="E28" s="45">
        <v>58.4</v>
      </c>
      <c r="F28" s="45">
        <v>47.5</v>
      </c>
      <c r="G28" s="45">
        <v>40.299999999999997</v>
      </c>
      <c r="H28" s="45">
        <v>35.200000000000003</v>
      </c>
      <c r="I28" s="45">
        <v>31.3</v>
      </c>
      <c r="J28" s="45">
        <v>28.3</v>
      </c>
      <c r="K28" s="45">
        <v>26</v>
      </c>
      <c r="L28" s="45">
        <v>24</v>
      </c>
      <c r="M28" s="45">
        <v>22.4</v>
      </c>
      <c r="N28" s="45">
        <v>21</v>
      </c>
      <c r="O28" s="45">
        <v>19.899999999999999</v>
      </c>
      <c r="P28" s="45">
        <v>18.899999999999999</v>
      </c>
      <c r="Q28" s="45">
        <v>18</v>
      </c>
      <c r="R28" s="45">
        <v>17.2</v>
      </c>
      <c r="S28" s="45">
        <v>16.5</v>
      </c>
      <c r="T28" s="45">
        <v>15.9</v>
      </c>
      <c r="U28" s="45">
        <v>15.4</v>
      </c>
    </row>
    <row r="29" spans="1:21" x14ac:dyDescent="0.25">
      <c r="A29" s="43">
        <v>18</v>
      </c>
      <c r="B29" s="45">
        <v>224.1</v>
      </c>
      <c r="C29" s="45">
        <v>114.1</v>
      </c>
      <c r="D29" s="45">
        <v>77.5</v>
      </c>
      <c r="E29" s="45">
        <v>59.2</v>
      </c>
      <c r="F29" s="45">
        <v>48.2</v>
      </c>
      <c r="G29" s="45">
        <v>40.9</v>
      </c>
      <c r="H29" s="45">
        <v>35.700000000000003</v>
      </c>
      <c r="I29" s="45">
        <v>31.8</v>
      </c>
      <c r="J29" s="45">
        <v>28.7</v>
      </c>
      <c r="K29" s="45">
        <v>26.3</v>
      </c>
      <c r="L29" s="45">
        <v>24.3</v>
      </c>
      <c r="M29" s="45">
        <v>22.7</v>
      </c>
      <c r="N29" s="45">
        <v>21.3</v>
      </c>
      <c r="O29" s="45">
        <v>20.100000000000001</v>
      </c>
      <c r="P29" s="45">
        <v>19.100000000000001</v>
      </c>
      <c r="Q29" s="45">
        <v>18.2</v>
      </c>
      <c r="R29" s="45">
        <v>17.399999999999999</v>
      </c>
      <c r="S29" s="45">
        <v>16.7</v>
      </c>
      <c r="T29" s="45">
        <v>16.100000000000001</v>
      </c>
      <c r="U29" s="45">
        <v>15.6</v>
      </c>
    </row>
    <row r="30" spans="1:21" x14ac:dyDescent="0.25">
      <c r="A30" s="43">
        <v>19</v>
      </c>
      <c r="B30" s="45">
        <v>227.2</v>
      </c>
      <c r="C30" s="45">
        <v>115.7</v>
      </c>
      <c r="D30" s="45">
        <v>78.5</v>
      </c>
      <c r="E30" s="45">
        <v>60</v>
      </c>
      <c r="F30" s="45">
        <v>48.9</v>
      </c>
      <c r="G30" s="45">
        <v>41.5</v>
      </c>
      <c r="H30" s="45">
        <v>36.200000000000003</v>
      </c>
      <c r="I30" s="45">
        <v>32.200000000000003</v>
      </c>
      <c r="J30" s="45">
        <v>29.1</v>
      </c>
      <c r="K30" s="45">
        <v>26.7</v>
      </c>
      <c r="L30" s="45">
        <v>24.7</v>
      </c>
      <c r="M30" s="45">
        <v>23</v>
      </c>
      <c r="N30" s="45">
        <v>21.6</v>
      </c>
      <c r="O30" s="45">
        <v>20.399999999999999</v>
      </c>
      <c r="P30" s="45">
        <v>19.399999999999999</v>
      </c>
      <c r="Q30" s="45">
        <v>18.5</v>
      </c>
      <c r="R30" s="45">
        <v>17.7</v>
      </c>
      <c r="S30" s="45">
        <v>17</v>
      </c>
      <c r="T30" s="45">
        <v>16.399999999999999</v>
      </c>
      <c r="U30" s="45">
        <v>15.8</v>
      </c>
    </row>
    <row r="31" spans="1:21" x14ac:dyDescent="0.25">
      <c r="A31" s="43">
        <v>20</v>
      </c>
      <c r="B31" s="45">
        <v>230.3</v>
      </c>
      <c r="C31" s="45">
        <v>117.3</v>
      </c>
      <c r="D31" s="45">
        <v>79.599999999999994</v>
      </c>
      <c r="E31" s="45">
        <v>60.8</v>
      </c>
      <c r="F31" s="45">
        <v>49.5</v>
      </c>
      <c r="G31" s="45">
        <v>42</v>
      </c>
      <c r="H31" s="45">
        <v>36.700000000000003</v>
      </c>
      <c r="I31" s="45">
        <v>32.6</v>
      </c>
      <c r="J31" s="45">
        <v>29.5</v>
      </c>
      <c r="K31" s="45">
        <v>27</v>
      </c>
      <c r="L31" s="45">
        <v>25</v>
      </c>
      <c r="M31" s="45">
        <v>23.3</v>
      </c>
      <c r="N31" s="45">
        <v>21.9</v>
      </c>
      <c r="O31" s="45">
        <v>20.7</v>
      </c>
      <c r="P31" s="45">
        <v>19.600000000000001</v>
      </c>
      <c r="Q31" s="45">
        <v>18.7</v>
      </c>
      <c r="R31" s="45">
        <v>17.899999999999999</v>
      </c>
      <c r="S31" s="45">
        <v>17.2</v>
      </c>
      <c r="T31" s="45">
        <v>16.600000000000001</v>
      </c>
      <c r="U31" s="45">
        <v>16</v>
      </c>
    </row>
    <row r="32" spans="1:21" x14ac:dyDescent="0.25">
      <c r="A32" s="43">
        <v>21</v>
      </c>
      <c r="B32" s="45">
        <v>233.4</v>
      </c>
      <c r="C32" s="45">
        <v>118.9</v>
      </c>
      <c r="D32" s="45">
        <v>80.7</v>
      </c>
      <c r="E32" s="45">
        <v>61.6</v>
      </c>
      <c r="F32" s="45">
        <v>50.2</v>
      </c>
      <c r="G32" s="45">
        <v>42.6</v>
      </c>
      <c r="H32" s="45">
        <v>37.200000000000003</v>
      </c>
      <c r="I32" s="45">
        <v>33.1</v>
      </c>
      <c r="J32" s="45">
        <v>29.9</v>
      </c>
      <c r="K32" s="45">
        <v>27.4</v>
      </c>
      <c r="L32" s="45">
        <v>25.4</v>
      </c>
      <c r="M32" s="45">
        <v>23.7</v>
      </c>
      <c r="N32" s="45">
        <v>22.2</v>
      </c>
      <c r="O32" s="45">
        <v>21</v>
      </c>
      <c r="P32" s="45">
        <v>19.899999999999999</v>
      </c>
      <c r="Q32" s="45">
        <v>19</v>
      </c>
      <c r="R32" s="45">
        <v>18.2</v>
      </c>
      <c r="S32" s="45">
        <v>17.399999999999999</v>
      </c>
      <c r="T32" s="45">
        <v>16.8</v>
      </c>
      <c r="U32" s="45">
        <v>16.2</v>
      </c>
    </row>
    <row r="33" spans="1:21" x14ac:dyDescent="0.25">
      <c r="A33" s="43">
        <v>22</v>
      </c>
      <c r="B33" s="45">
        <v>236.6</v>
      </c>
      <c r="C33" s="45">
        <v>120.5</v>
      </c>
      <c r="D33" s="45">
        <v>81.8</v>
      </c>
      <c r="E33" s="45">
        <v>62.5</v>
      </c>
      <c r="F33" s="45">
        <v>50.9</v>
      </c>
      <c r="G33" s="45">
        <v>43.2</v>
      </c>
      <c r="H33" s="45">
        <v>37.700000000000003</v>
      </c>
      <c r="I33" s="45">
        <v>33.5</v>
      </c>
      <c r="J33" s="45">
        <v>30.3</v>
      </c>
      <c r="K33" s="45">
        <v>27.8</v>
      </c>
      <c r="L33" s="45">
        <v>25.7</v>
      </c>
      <c r="M33" s="45">
        <v>24</v>
      </c>
      <c r="N33" s="45">
        <v>22.5</v>
      </c>
      <c r="O33" s="45">
        <v>21.3</v>
      </c>
      <c r="P33" s="45">
        <v>20.2</v>
      </c>
      <c r="Q33" s="45">
        <v>19.2</v>
      </c>
      <c r="R33" s="45">
        <v>18.399999999999999</v>
      </c>
      <c r="S33" s="45">
        <v>17.7</v>
      </c>
      <c r="T33" s="45">
        <v>17</v>
      </c>
      <c r="U33" s="45">
        <v>16.5</v>
      </c>
    </row>
    <row r="34" spans="1:21" x14ac:dyDescent="0.25">
      <c r="A34" s="43">
        <v>23</v>
      </c>
      <c r="B34" s="45">
        <v>239.8</v>
      </c>
      <c r="C34" s="45">
        <v>122.1</v>
      </c>
      <c r="D34" s="45">
        <v>82.9</v>
      </c>
      <c r="E34" s="45">
        <v>63.3</v>
      </c>
      <c r="F34" s="45">
        <v>51.6</v>
      </c>
      <c r="G34" s="45">
        <v>43.8</v>
      </c>
      <c r="H34" s="45">
        <v>38.200000000000003</v>
      </c>
      <c r="I34" s="45">
        <v>34</v>
      </c>
      <c r="J34" s="45">
        <v>30.8</v>
      </c>
      <c r="K34" s="45">
        <v>28.2</v>
      </c>
      <c r="L34" s="45">
        <v>26.1</v>
      </c>
      <c r="M34" s="45">
        <v>24.3</v>
      </c>
      <c r="N34" s="45">
        <v>22.8</v>
      </c>
      <c r="O34" s="45">
        <v>21.6</v>
      </c>
      <c r="P34" s="45">
        <v>20.5</v>
      </c>
      <c r="Q34" s="45">
        <v>19.5</v>
      </c>
      <c r="R34" s="45">
        <v>18.7</v>
      </c>
      <c r="S34" s="45">
        <v>17.899999999999999</v>
      </c>
      <c r="T34" s="45">
        <v>17.3</v>
      </c>
      <c r="U34" s="45">
        <v>16.7</v>
      </c>
    </row>
    <row r="35" spans="1:21" x14ac:dyDescent="0.25">
      <c r="A35" s="43">
        <v>24</v>
      </c>
      <c r="B35" s="45">
        <v>243</v>
      </c>
      <c r="C35" s="45">
        <v>123.8</v>
      </c>
      <c r="D35" s="45">
        <v>84</v>
      </c>
      <c r="E35" s="45">
        <v>64.2</v>
      </c>
      <c r="F35" s="45">
        <v>52.3</v>
      </c>
      <c r="G35" s="45">
        <v>44.3</v>
      </c>
      <c r="H35" s="45">
        <v>38.700000000000003</v>
      </c>
      <c r="I35" s="45">
        <v>34.5</v>
      </c>
      <c r="J35" s="45">
        <v>31.2</v>
      </c>
      <c r="K35" s="45">
        <v>28.6</v>
      </c>
      <c r="L35" s="45">
        <v>26.4</v>
      </c>
      <c r="M35" s="45">
        <v>24.6</v>
      </c>
      <c r="N35" s="45">
        <v>23.1</v>
      </c>
      <c r="O35" s="45">
        <v>21.9</v>
      </c>
      <c r="P35" s="45">
        <v>20.7</v>
      </c>
      <c r="Q35" s="45">
        <v>19.8</v>
      </c>
      <c r="R35" s="45">
        <v>18.899999999999999</v>
      </c>
      <c r="S35" s="45">
        <v>18.2</v>
      </c>
      <c r="T35" s="45">
        <v>17.5</v>
      </c>
      <c r="U35" s="45">
        <v>16.899999999999999</v>
      </c>
    </row>
    <row r="36" spans="1:21" x14ac:dyDescent="0.25">
      <c r="A36" s="43">
        <v>25</v>
      </c>
      <c r="B36" s="45">
        <v>246.3</v>
      </c>
      <c r="C36" s="45">
        <v>125.4</v>
      </c>
      <c r="D36" s="45">
        <v>85.2</v>
      </c>
      <c r="E36" s="45">
        <v>65</v>
      </c>
      <c r="F36" s="45">
        <v>53</v>
      </c>
      <c r="G36" s="45">
        <v>44.9</v>
      </c>
      <c r="H36" s="45">
        <v>39.200000000000003</v>
      </c>
      <c r="I36" s="45">
        <v>34.9</v>
      </c>
      <c r="J36" s="45">
        <v>31.6</v>
      </c>
      <c r="K36" s="45">
        <v>28.9</v>
      </c>
      <c r="L36" s="45">
        <v>26.8</v>
      </c>
      <c r="M36" s="45">
        <v>25</v>
      </c>
      <c r="N36" s="45">
        <v>23.4</v>
      </c>
      <c r="O36" s="45">
        <v>22.2</v>
      </c>
      <c r="P36" s="45">
        <v>21</v>
      </c>
      <c r="Q36" s="45">
        <v>20</v>
      </c>
      <c r="R36" s="45">
        <v>19.2</v>
      </c>
      <c r="S36" s="45">
        <v>18.399999999999999</v>
      </c>
      <c r="T36" s="45">
        <v>17.8</v>
      </c>
      <c r="U36" s="45">
        <v>17.100000000000001</v>
      </c>
    </row>
    <row r="37" spans="1:21" x14ac:dyDescent="0.25">
      <c r="A37" s="43">
        <v>26</v>
      </c>
      <c r="B37" s="45">
        <v>249.7</v>
      </c>
      <c r="C37" s="45">
        <v>127.1</v>
      </c>
      <c r="D37" s="45">
        <v>86.3</v>
      </c>
      <c r="E37" s="45">
        <v>65.900000000000006</v>
      </c>
      <c r="F37" s="45">
        <v>53.7</v>
      </c>
      <c r="G37" s="45">
        <v>45.6</v>
      </c>
      <c r="H37" s="45">
        <v>39.799999999999997</v>
      </c>
      <c r="I37" s="45">
        <v>35.4</v>
      </c>
      <c r="J37" s="45">
        <v>32</v>
      </c>
      <c r="K37" s="45">
        <v>29.3</v>
      </c>
      <c r="L37" s="45">
        <v>27.1</v>
      </c>
      <c r="M37" s="45">
        <v>25.3</v>
      </c>
      <c r="N37" s="45">
        <v>23.8</v>
      </c>
      <c r="O37" s="45">
        <v>22.5</v>
      </c>
      <c r="P37" s="45">
        <v>21.3</v>
      </c>
      <c r="Q37" s="45">
        <v>20.3</v>
      </c>
      <c r="R37" s="45">
        <v>19.5</v>
      </c>
      <c r="S37" s="45">
        <v>18.7</v>
      </c>
      <c r="T37" s="45">
        <v>18</v>
      </c>
      <c r="U37" s="45">
        <v>17.399999999999999</v>
      </c>
    </row>
    <row r="38" spans="1:21" x14ac:dyDescent="0.25">
      <c r="A38" s="43">
        <v>27</v>
      </c>
      <c r="B38" s="45">
        <v>253</v>
      </c>
      <c r="C38" s="45">
        <v>128.9</v>
      </c>
      <c r="D38" s="45">
        <v>87.5</v>
      </c>
      <c r="E38" s="45">
        <v>66.8</v>
      </c>
      <c r="F38" s="45">
        <v>54.4</v>
      </c>
      <c r="G38" s="45">
        <v>46.2</v>
      </c>
      <c r="H38" s="45">
        <v>40.299999999999997</v>
      </c>
      <c r="I38" s="45">
        <v>35.9</v>
      </c>
      <c r="J38" s="45">
        <v>32.5</v>
      </c>
      <c r="K38" s="45">
        <v>29.7</v>
      </c>
      <c r="L38" s="45">
        <v>27.5</v>
      </c>
      <c r="M38" s="45">
        <v>25.7</v>
      </c>
      <c r="N38" s="45">
        <v>24.1</v>
      </c>
      <c r="O38" s="45">
        <v>22.8</v>
      </c>
      <c r="P38" s="45">
        <v>21.6</v>
      </c>
      <c r="Q38" s="45">
        <v>20.6</v>
      </c>
      <c r="R38" s="45">
        <v>19.7</v>
      </c>
      <c r="S38" s="45">
        <v>18.899999999999999</v>
      </c>
      <c r="T38" s="45">
        <v>18.2</v>
      </c>
      <c r="U38" s="45">
        <v>17.600000000000001</v>
      </c>
    </row>
    <row r="39" spans="1:21" x14ac:dyDescent="0.25">
      <c r="A39" s="43">
        <v>28</v>
      </c>
      <c r="B39" s="45">
        <v>256.39999999999998</v>
      </c>
      <c r="C39" s="45">
        <v>130.6</v>
      </c>
      <c r="D39" s="45">
        <v>88.7</v>
      </c>
      <c r="E39" s="45">
        <v>67.7</v>
      </c>
      <c r="F39" s="45">
        <v>55.2</v>
      </c>
      <c r="G39" s="45">
        <v>46.8</v>
      </c>
      <c r="H39" s="45">
        <v>40.799999999999997</v>
      </c>
      <c r="I39" s="45">
        <v>36.4</v>
      </c>
      <c r="J39" s="45">
        <v>32.9</v>
      </c>
      <c r="K39" s="45">
        <v>30.1</v>
      </c>
      <c r="L39" s="45">
        <v>27.9</v>
      </c>
      <c r="M39" s="45">
        <v>26</v>
      </c>
      <c r="N39" s="45">
        <v>24.4</v>
      </c>
      <c r="O39" s="45">
        <v>23.1</v>
      </c>
      <c r="P39" s="45">
        <v>21.9</v>
      </c>
      <c r="Q39" s="45">
        <v>20.9</v>
      </c>
      <c r="R39" s="45">
        <v>20</v>
      </c>
      <c r="S39" s="45">
        <v>19.2</v>
      </c>
      <c r="T39" s="45">
        <v>18.5</v>
      </c>
      <c r="U39" s="45">
        <v>17.899999999999999</v>
      </c>
    </row>
    <row r="40" spans="1:21" x14ac:dyDescent="0.25">
      <c r="A40" s="43">
        <v>29</v>
      </c>
      <c r="B40" s="45">
        <v>259.89999999999998</v>
      </c>
      <c r="C40" s="45">
        <v>132.30000000000001</v>
      </c>
      <c r="D40" s="45">
        <v>89.9</v>
      </c>
      <c r="E40" s="45">
        <v>68.599999999999994</v>
      </c>
      <c r="F40" s="45">
        <v>55.9</v>
      </c>
      <c r="G40" s="45">
        <v>47.4</v>
      </c>
      <c r="H40" s="45">
        <v>41.4</v>
      </c>
      <c r="I40" s="45">
        <v>36.9</v>
      </c>
      <c r="J40" s="45">
        <v>33.4</v>
      </c>
      <c r="K40" s="45">
        <v>30.6</v>
      </c>
      <c r="L40" s="45">
        <v>28.3</v>
      </c>
      <c r="M40" s="45">
        <v>26.4</v>
      </c>
      <c r="N40" s="45">
        <v>24.8</v>
      </c>
      <c r="O40" s="45">
        <v>23.4</v>
      </c>
      <c r="P40" s="45">
        <v>22.2</v>
      </c>
      <c r="Q40" s="45">
        <v>21.2</v>
      </c>
      <c r="R40" s="45">
        <v>20.3</v>
      </c>
      <c r="S40" s="45">
        <v>19.5</v>
      </c>
      <c r="T40" s="45">
        <v>18.8</v>
      </c>
      <c r="U40" s="45">
        <v>18.100000000000001</v>
      </c>
    </row>
    <row r="41" spans="1:21" x14ac:dyDescent="0.25">
      <c r="A41" s="43">
        <v>30</v>
      </c>
      <c r="B41" s="45">
        <v>263.39999999999998</v>
      </c>
      <c r="C41" s="45">
        <v>134.1</v>
      </c>
      <c r="D41" s="45">
        <v>91.1</v>
      </c>
      <c r="E41" s="45">
        <v>69.599999999999994</v>
      </c>
      <c r="F41" s="45">
        <v>56.7</v>
      </c>
      <c r="G41" s="45">
        <v>48.1</v>
      </c>
      <c r="H41" s="45">
        <v>42</v>
      </c>
      <c r="I41" s="45">
        <v>37.4</v>
      </c>
      <c r="J41" s="45">
        <v>33.799999999999997</v>
      </c>
      <c r="K41" s="45">
        <v>31</v>
      </c>
      <c r="L41" s="45">
        <v>28.7</v>
      </c>
      <c r="M41" s="45">
        <v>26.7</v>
      </c>
      <c r="N41" s="45">
        <v>25.1</v>
      </c>
      <c r="O41" s="45">
        <v>23.7</v>
      </c>
      <c r="P41" s="45">
        <v>22.5</v>
      </c>
      <c r="Q41" s="45">
        <v>21.5</v>
      </c>
      <c r="R41" s="45">
        <v>20.6</v>
      </c>
      <c r="S41" s="45">
        <v>19.7</v>
      </c>
      <c r="T41" s="45">
        <v>19</v>
      </c>
      <c r="U41" s="45">
        <v>18.399999999999999</v>
      </c>
    </row>
    <row r="42" spans="1:21" x14ac:dyDescent="0.25">
      <c r="A42" s="43">
        <v>31</v>
      </c>
      <c r="B42" s="45">
        <v>266.89999999999998</v>
      </c>
      <c r="C42" s="45">
        <v>135.9</v>
      </c>
      <c r="D42" s="45">
        <v>92.3</v>
      </c>
      <c r="E42" s="45">
        <v>70.5</v>
      </c>
      <c r="F42" s="45">
        <v>57.4</v>
      </c>
      <c r="G42" s="45">
        <v>48.7</v>
      </c>
      <c r="H42" s="45">
        <v>42.5</v>
      </c>
      <c r="I42" s="45">
        <v>37.9</v>
      </c>
      <c r="J42" s="45">
        <v>34.299999999999997</v>
      </c>
      <c r="K42" s="45">
        <v>31.4</v>
      </c>
      <c r="L42" s="45">
        <v>29</v>
      </c>
      <c r="M42" s="45">
        <v>27.1</v>
      </c>
      <c r="N42" s="45">
        <v>25.4</v>
      </c>
      <c r="O42" s="45">
        <v>24</v>
      </c>
      <c r="P42" s="45">
        <v>22.8</v>
      </c>
      <c r="Q42" s="45">
        <v>21.8</v>
      </c>
      <c r="R42" s="45">
        <v>20.8</v>
      </c>
      <c r="S42" s="45">
        <v>20</v>
      </c>
      <c r="T42" s="45">
        <v>19.3</v>
      </c>
      <c r="U42" s="45">
        <v>18.600000000000001</v>
      </c>
    </row>
    <row r="43" spans="1:21" x14ac:dyDescent="0.25">
      <c r="A43" s="43">
        <v>32</v>
      </c>
      <c r="B43" s="45">
        <v>270.5</v>
      </c>
      <c r="C43" s="45">
        <v>137.80000000000001</v>
      </c>
      <c r="D43" s="45">
        <v>93.5</v>
      </c>
      <c r="E43" s="45">
        <v>71.5</v>
      </c>
      <c r="F43" s="45">
        <v>58.2</v>
      </c>
      <c r="G43" s="45">
        <v>49.4</v>
      </c>
      <c r="H43" s="45">
        <v>43.1</v>
      </c>
      <c r="I43" s="45">
        <v>38.4</v>
      </c>
      <c r="J43" s="45">
        <v>34.700000000000003</v>
      </c>
      <c r="K43" s="45">
        <v>31.8</v>
      </c>
      <c r="L43" s="45">
        <v>29.4</v>
      </c>
      <c r="M43" s="45">
        <v>27.5</v>
      </c>
      <c r="N43" s="45">
        <v>25.8</v>
      </c>
      <c r="O43" s="45">
        <v>24.4</v>
      </c>
      <c r="P43" s="45">
        <v>23.1</v>
      </c>
      <c r="Q43" s="45">
        <v>22.1</v>
      </c>
      <c r="R43" s="45">
        <v>21.1</v>
      </c>
      <c r="S43" s="45">
        <v>20.3</v>
      </c>
      <c r="T43" s="45">
        <v>19.600000000000001</v>
      </c>
      <c r="U43" s="45">
        <v>18.899999999999999</v>
      </c>
    </row>
    <row r="44" spans="1:21" x14ac:dyDescent="0.25">
      <c r="A44" s="43">
        <v>33</v>
      </c>
      <c r="B44" s="45">
        <v>274.10000000000002</v>
      </c>
      <c r="C44" s="45">
        <v>139.6</v>
      </c>
      <c r="D44" s="45">
        <v>94.8</v>
      </c>
      <c r="E44" s="45">
        <v>72.400000000000006</v>
      </c>
      <c r="F44" s="45">
        <v>59</v>
      </c>
      <c r="G44" s="45">
        <v>50.1</v>
      </c>
      <c r="H44" s="45">
        <v>43.7</v>
      </c>
      <c r="I44" s="45">
        <v>38.9</v>
      </c>
      <c r="J44" s="45">
        <v>35.200000000000003</v>
      </c>
      <c r="K44" s="45">
        <v>32.299999999999997</v>
      </c>
      <c r="L44" s="45">
        <v>29.8</v>
      </c>
      <c r="M44" s="45">
        <v>27.8</v>
      </c>
      <c r="N44" s="45">
        <v>26.2</v>
      </c>
      <c r="O44" s="45">
        <v>24.7</v>
      </c>
      <c r="P44" s="45">
        <v>23.5</v>
      </c>
      <c r="Q44" s="45">
        <v>22.4</v>
      </c>
      <c r="R44" s="45">
        <v>21.4</v>
      </c>
      <c r="S44" s="45">
        <v>20.6</v>
      </c>
      <c r="T44" s="45">
        <v>19.8</v>
      </c>
      <c r="U44" s="45">
        <v>19.2</v>
      </c>
    </row>
    <row r="45" spans="1:21" x14ac:dyDescent="0.25">
      <c r="A45" s="43">
        <v>34</v>
      </c>
      <c r="B45" s="45">
        <v>277.8</v>
      </c>
      <c r="C45" s="45">
        <v>141.5</v>
      </c>
      <c r="D45" s="45">
        <v>96.1</v>
      </c>
      <c r="E45" s="45">
        <v>73.400000000000006</v>
      </c>
      <c r="F45" s="45">
        <v>59.8</v>
      </c>
      <c r="G45" s="45">
        <v>50.7</v>
      </c>
      <c r="H45" s="45">
        <v>44.3</v>
      </c>
      <c r="I45" s="45">
        <v>39.4</v>
      </c>
      <c r="J45" s="45">
        <v>35.700000000000003</v>
      </c>
      <c r="K45" s="45">
        <v>32.700000000000003</v>
      </c>
      <c r="L45" s="45">
        <v>30.3</v>
      </c>
      <c r="M45" s="45">
        <v>28.2</v>
      </c>
      <c r="N45" s="45">
        <v>26.5</v>
      </c>
      <c r="O45" s="45">
        <v>25.1</v>
      </c>
      <c r="P45" s="45">
        <v>23.8</v>
      </c>
      <c r="Q45" s="45">
        <v>22.7</v>
      </c>
      <c r="R45" s="45">
        <v>21.7</v>
      </c>
      <c r="S45" s="45">
        <v>20.9</v>
      </c>
      <c r="T45" s="45">
        <v>20.100000000000001</v>
      </c>
      <c r="U45" s="45">
        <v>19.399999999999999</v>
      </c>
    </row>
    <row r="46" spans="1:21" x14ac:dyDescent="0.25">
      <c r="A46" s="43">
        <v>35</v>
      </c>
      <c r="B46" s="45">
        <v>281.5</v>
      </c>
      <c r="C46" s="45">
        <v>143.4</v>
      </c>
      <c r="D46" s="45">
        <v>97.4</v>
      </c>
      <c r="E46" s="45">
        <v>74.400000000000006</v>
      </c>
      <c r="F46" s="45">
        <v>60.6</v>
      </c>
      <c r="G46" s="45">
        <v>51.4</v>
      </c>
      <c r="H46" s="45">
        <v>44.9</v>
      </c>
      <c r="I46" s="45">
        <v>40</v>
      </c>
      <c r="J46" s="45">
        <v>36.200000000000003</v>
      </c>
      <c r="K46" s="45">
        <v>33.1</v>
      </c>
      <c r="L46" s="45">
        <v>30.7</v>
      </c>
      <c r="M46" s="45">
        <v>28.6</v>
      </c>
      <c r="N46" s="45">
        <v>26.9</v>
      </c>
      <c r="O46" s="45">
        <v>25.4</v>
      </c>
      <c r="P46" s="45">
        <v>24.1</v>
      </c>
      <c r="Q46" s="45">
        <v>23</v>
      </c>
      <c r="R46" s="45">
        <v>22</v>
      </c>
      <c r="S46" s="45">
        <v>21.2</v>
      </c>
      <c r="T46" s="45">
        <v>20.399999999999999</v>
      </c>
      <c r="U46" s="45">
        <v>19.7</v>
      </c>
    </row>
    <row r="47" spans="1:21" x14ac:dyDescent="0.25">
      <c r="A47" s="43">
        <v>36</v>
      </c>
      <c r="B47" s="45">
        <v>285.2</v>
      </c>
      <c r="C47" s="45">
        <v>145.30000000000001</v>
      </c>
      <c r="D47" s="45">
        <v>98.7</v>
      </c>
      <c r="E47" s="45">
        <v>75.400000000000006</v>
      </c>
      <c r="F47" s="45">
        <v>61.4</v>
      </c>
      <c r="G47" s="45">
        <v>52.1</v>
      </c>
      <c r="H47" s="45">
        <v>45.5</v>
      </c>
      <c r="I47" s="45">
        <v>40.5</v>
      </c>
      <c r="J47" s="45">
        <v>36.700000000000003</v>
      </c>
      <c r="K47" s="45">
        <v>33.6</v>
      </c>
      <c r="L47" s="45">
        <v>31.1</v>
      </c>
      <c r="M47" s="45">
        <v>29</v>
      </c>
      <c r="N47" s="45">
        <v>27.3</v>
      </c>
      <c r="O47" s="45">
        <v>25.8</v>
      </c>
      <c r="P47" s="45">
        <v>24.5</v>
      </c>
      <c r="Q47" s="45">
        <v>23.3</v>
      </c>
      <c r="R47" s="45">
        <v>22.3</v>
      </c>
      <c r="S47" s="45">
        <v>21.5</v>
      </c>
      <c r="T47" s="45">
        <v>20.7</v>
      </c>
      <c r="U47" s="45">
        <v>20</v>
      </c>
    </row>
    <row r="48" spans="1:21" x14ac:dyDescent="0.25">
      <c r="A48" s="43">
        <v>37</v>
      </c>
      <c r="B48" s="45">
        <v>289</v>
      </c>
      <c r="C48" s="45">
        <v>147.19999999999999</v>
      </c>
      <c r="D48" s="45">
        <v>100</v>
      </c>
      <c r="E48" s="45">
        <v>76.400000000000006</v>
      </c>
      <c r="F48" s="45">
        <v>62.2</v>
      </c>
      <c r="G48" s="45">
        <v>52.8</v>
      </c>
      <c r="H48" s="45">
        <v>46.1</v>
      </c>
      <c r="I48" s="45">
        <v>41.1</v>
      </c>
      <c r="J48" s="45">
        <v>37.200000000000003</v>
      </c>
      <c r="K48" s="45">
        <v>34.1</v>
      </c>
      <c r="L48" s="45">
        <v>31.5</v>
      </c>
      <c r="M48" s="45">
        <v>29.4</v>
      </c>
      <c r="N48" s="45">
        <v>27.6</v>
      </c>
      <c r="O48" s="45">
        <v>26.1</v>
      </c>
      <c r="P48" s="45">
        <v>24.8</v>
      </c>
      <c r="Q48" s="45">
        <v>23.7</v>
      </c>
      <c r="R48" s="45">
        <v>22.7</v>
      </c>
      <c r="S48" s="45">
        <v>21.8</v>
      </c>
      <c r="T48" s="45">
        <v>21</v>
      </c>
      <c r="U48" s="45">
        <v>20.3</v>
      </c>
    </row>
    <row r="49" spans="1:21" x14ac:dyDescent="0.25">
      <c r="A49" s="43">
        <v>38</v>
      </c>
      <c r="B49" s="45">
        <v>292.89999999999998</v>
      </c>
      <c r="C49" s="45">
        <v>149.19999999999999</v>
      </c>
      <c r="D49" s="45">
        <v>101.3</v>
      </c>
      <c r="E49" s="45">
        <v>77.400000000000006</v>
      </c>
      <c r="F49" s="45">
        <v>63.1</v>
      </c>
      <c r="G49" s="45">
        <v>53.5</v>
      </c>
      <c r="H49" s="45">
        <v>46.7</v>
      </c>
      <c r="I49" s="45">
        <v>41.6</v>
      </c>
      <c r="J49" s="45">
        <v>37.700000000000003</v>
      </c>
      <c r="K49" s="45">
        <v>34.5</v>
      </c>
      <c r="L49" s="45">
        <v>32</v>
      </c>
      <c r="M49" s="45">
        <v>29.8</v>
      </c>
      <c r="N49" s="45">
        <v>28</v>
      </c>
      <c r="O49" s="45">
        <v>26.5</v>
      </c>
      <c r="P49" s="45">
        <v>25.1</v>
      </c>
      <c r="Q49" s="45">
        <v>24</v>
      </c>
      <c r="R49" s="45">
        <v>23</v>
      </c>
      <c r="S49" s="45">
        <v>22.1</v>
      </c>
      <c r="T49" s="45">
        <v>21.3</v>
      </c>
      <c r="U49" s="45">
        <v>20.6</v>
      </c>
    </row>
    <row r="50" spans="1:21" x14ac:dyDescent="0.25">
      <c r="A50" s="43">
        <v>39</v>
      </c>
      <c r="B50" s="45">
        <v>296.8</v>
      </c>
      <c r="C50" s="45">
        <v>151.19999999999999</v>
      </c>
      <c r="D50" s="45">
        <v>102.7</v>
      </c>
      <c r="E50" s="45">
        <v>78.5</v>
      </c>
      <c r="F50" s="45">
        <v>63.9</v>
      </c>
      <c r="G50" s="45">
        <v>54.3</v>
      </c>
      <c r="H50" s="45">
        <v>47.4</v>
      </c>
      <c r="I50" s="45">
        <v>42.2</v>
      </c>
      <c r="J50" s="45">
        <v>38.200000000000003</v>
      </c>
      <c r="K50" s="45">
        <v>35</v>
      </c>
      <c r="L50" s="45">
        <v>32.4</v>
      </c>
      <c r="M50" s="45">
        <v>30.2</v>
      </c>
      <c r="N50" s="45">
        <v>28.4</v>
      </c>
      <c r="O50" s="45">
        <v>26.8</v>
      </c>
      <c r="P50" s="45">
        <v>25.5</v>
      </c>
      <c r="Q50" s="45">
        <v>24.3</v>
      </c>
      <c r="R50" s="45">
        <v>23.3</v>
      </c>
      <c r="S50" s="45">
        <v>22.4</v>
      </c>
      <c r="T50" s="45">
        <v>21.6</v>
      </c>
      <c r="U50" s="45">
        <v>20.9</v>
      </c>
    </row>
    <row r="51" spans="1:21" x14ac:dyDescent="0.25">
      <c r="A51" s="43">
        <v>40</v>
      </c>
      <c r="B51" s="45">
        <v>300.8</v>
      </c>
      <c r="C51" s="45">
        <v>153.19999999999999</v>
      </c>
      <c r="D51" s="45">
        <v>104.1</v>
      </c>
      <c r="E51" s="45">
        <v>79.5</v>
      </c>
      <c r="F51" s="45">
        <v>64.8</v>
      </c>
      <c r="G51" s="45">
        <v>55</v>
      </c>
      <c r="H51" s="45">
        <v>48</v>
      </c>
      <c r="I51" s="45">
        <v>42.8</v>
      </c>
      <c r="J51" s="45">
        <v>38.700000000000003</v>
      </c>
      <c r="K51" s="45">
        <v>35.5</v>
      </c>
      <c r="L51" s="45">
        <v>32.799999999999997</v>
      </c>
      <c r="M51" s="45">
        <v>30.7</v>
      </c>
      <c r="N51" s="45">
        <v>28.8</v>
      </c>
      <c r="O51" s="45">
        <v>27.2</v>
      </c>
      <c r="P51" s="45">
        <v>25.9</v>
      </c>
      <c r="Q51" s="45">
        <v>24.7</v>
      </c>
      <c r="R51" s="45">
        <v>23.7</v>
      </c>
      <c r="S51" s="45">
        <v>22.7</v>
      </c>
      <c r="T51" s="45">
        <v>21.9</v>
      </c>
      <c r="U51" s="45">
        <v>21.2</v>
      </c>
    </row>
    <row r="52" spans="1:21" x14ac:dyDescent="0.25">
      <c r="A52" s="43">
        <v>41</v>
      </c>
      <c r="B52" s="45">
        <v>304.8</v>
      </c>
      <c r="C52" s="45">
        <v>155.30000000000001</v>
      </c>
      <c r="D52" s="45">
        <v>105.5</v>
      </c>
      <c r="E52" s="45">
        <v>80.599999999999994</v>
      </c>
      <c r="F52" s="45">
        <v>65.7</v>
      </c>
      <c r="G52" s="45">
        <v>55.7</v>
      </c>
      <c r="H52" s="45">
        <v>48.7</v>
      </c>
      <c r="I52" s="45">
        <v>43.4</v>
      </c>
      <c r="J52" s="45">
        <v>39.299999999999997</v>
      </c>
      <c r="K52" s="45">
        <v>36</v>
      </c>
      <c r="L52" s="45">
        <v>33.299999999999997</v>
      </c>
      <c r="M52" s="45">
        <v>31.1</v>
      </c>
      <c r="N52" s="45">
        <v>29.2</v>
      </c>
      <c r="O52" s="45">
        <v>27.6</v>
      </c>
      <c r="P52" s="45">
        <v>26.2</v>
      </c>
      <c r="Q52" s="45">
        <v>25.1</v>
      </c>
      <c r="R52" s="45">
        <v>24</v>
      </c>
      <c r="S52" s="45">
        <v>23.1</v>
      </c>
      <c r="T52" s="45">
        <v>22.3</v>
      </c>
      <c r="U52" s="45">
        <v>21.5</v>
      </c>
    </row>
    <row r="53" spans="1:21" x14ac:dyDescent="0.25">
      <c r="A53" s="43">
        <v>42</v>
      </c>
      <c r="B53" s="45">
        <v>308.89999999999998</v>
      </c>
      <c r="C53" s="45">
        <v>157.4</v>
      </c>
      <c r="D53" s="45">
        <v>106.9</v>
      </c>
      <c r="E53" s="45">
        <v>81.7</v>
      </c>
      <c r="F53" s="45">
        <v>66.599999999999994</v>
      </c>
      <c r="G53" s="45">
        <v>56.5</v>
      </c>
      <c r="H53" s="45">
        <v>49.3</v>
      </c>
      <c r="I53" s="45">
        <v>44</v>
      </c>
      <c r="J53" s="45">
        <v>39.799999999999997</v>
      </c>
      <c r="K53" s="45">
        <v>36.5</v>
      </c>
      <c r="L53" s="45">
        <v>33.799999999999997</v>
      </c>
      <c r="M53" s="45">
        <v>31.5</v>
      </c>
      <c r="N53" s="45">
        <v>29.6</v>
      </c>
      <c r="O53" s="45">
        <v>28</v>
      </c>
      <c r="P53" s="45">
        <v>26.6</v>
      </c>
      <c r="Q53" s="45">
        <v>25.4</v>
      </c>
      <c r="R53" s="45">
        <v>24.4</v>
      </c>
      <c r="S53" s="45">
        <v>23.4</v>
      </c>
      <c r="T53" s="45">
        <v>22.6</v>
      </c>
      <c r="U53" s="45">
        <v>21.9</v>
      </c>
    </row>
    <row r="54" spans="1:21" x14ac:dyDescent="0.25">
      <c r="A54" s="43">
        <v>43</v>
      </c>
      <c r="B54" s="45">
        <v>313</v>
      </c>
      <c r="C54" s="45">
        <v>159.5</v>
      </c>
      <c r="D54" s="45">
        <v>108.3</v>
      </c>
      <c r="E54" s="45">
        <v>82.8</v>
      </c>
      <c r="F54" s="45">
        <v>67.5</v>
      </c>
      <c r="G54" s="45">
        <v>57.3</v>
      </c>
      <c r="H54" s="45">
        <v>50</v>
      </c>
      <c r="I54" s="45">
        <v>44.6</v>
      </c>
      <c r="J54" s="45">
        <v>40.4</v>
      </c>
      <c r="K54" s="45">
        <v>37</v>
      </c>
      <c r="L54" s="45">
        <v>34.299999999999997</v>
      </c>
      <c r="M54" s="45">
        <v>32</v>
      </c>
      <c r="N54" s="45">
        <v>30.1</v>
      </c>
      <c r="O54" s="45">
        <v>28.4</v>
      </c>
      <c r="P54" s="45">
        <v>27</v>
      </c>
      <c r="Q54" s="45">
        <v>25.8</v>
      </c>
      <c r="R54" s="45">
        <v>24.7</v>
      </c>
      <c r="S54" s="45">
        <v>23.8</v>
      </c>
      <c r="T54" s="45">
        <v>23</v>
      </c>
      <c r="U54" s="45">
        <v>22.2</v>
      </c>
    </row>
    <row r="55" spans="1:21" x14ac:dyDescent="0.25">
      <c r="A55" s="43">
        <v>44</v>
      </c>
      <c r="B55" s="45">
        <v>317.2</v>
      </c>
      <c r="C55" s="45">
        <v>161.6</v>
      </c>
      <c r="D55" s="45">
        <v>109.8</v>
      </c>
      <c r="E55" s="45">
        <v>83.9</v>
      </c>
      <c r="F55" s="45">
        <v>68.400000000000006</v>
      </c>
      <c r="G55" s="45">
        <v>58.1</v>
      </c>
      <c r="H55" s="45">
        <v>50.7</v>
      </c>
      <c r="I55" s="45">
        <v>45.2</v>
      </c>
      <c r="J55" s="45">
        <v>40.9</v>
      </c>
      <c r="K55" s="45">
        <v>37.5</v>
      </c>
      <c r="L55" s="45">
        <v>34.700000000000003</v>
      </c>
      <c r="M55" s="45">
        <v>32.4</v>
      </c>
      <c r="N55" s="45">
        <v>30.5</v>
      </c>
      <c r="O55" s="45">
        <v>28.9</v>
      </c>
      <c r="P55" s="45">
        <v>27.4</v>
      </c>
      <c r="Q55" s="45">
        <v>26.2</v>
      </c>
      <c r="R55" s="45">
        <v>25.1</v>
      </c>
      <c r="S55" s="45">
        <v>24.2</v>
      </c>
      <c r="T55" s="45">
        <v>23.3</v>
      </c>
      <c r="U55" s="45">
        <v>22.6</v>
      </c>
    </row>
    <row r="56" spans="1:21" x14ac:dyDescent="0.25">
      <c r="A56" s="43">
        <v>45</v>
      </c>
      <c r="B56" s="45">
        <v>321.39999999999998</v>
      </c>
      <c r="C56" s="45">
        <v>163.80000000000001</v>
      </c>
      <c r="D56" s="45">
        <v>111.3</v>
      </c>
      <c r="E56" s="45">
        <v>85</v>
      </c>
      <c r="F56" s="45">
        <v>69.3</v>
      </c>
      <c r="G56" s="45">
        <v>58.9</v>
      </c>
      <c r="H56" s="45">
        <v>51.4</v>
      </c>
      <c r="I56" s="45">
        <v>45.8</v>
      </c>
      <c r="J56" s="45">
        <v>41.5</v>
      </c>
      <c r="K56" s="45">
        <v>38.1</v>
      </c>
      <c r="L56" s="45">
        <v>35.299999999999997</v>
      </c>
      <c r="M56" s="45">
        <v>32.9</v>
      </c>
      <c r="N56" s="45">
        <v>31</v>
      </c>
      <c r="O56" s="45">
        <v>29.3</v>
      </c>
      <c r="P56" s="45">
        <v>27.9</v>
      </c>
      <c r="Q56" s="45">
        <v>26.6</v>
      </c>
      <c r="R56" s="45">
        <v>25.5</v>
      </c>
      <c r="S56" s="45">
        <v>24.6</v>
      </c>
      <c r="T56" s="45">
        <v>23.7</v>
      </c>
      <c r="U56" s="45"/>
    </row>
    <row r="57" spans="1:21" x14ac:dyDescent="0.25">
      <c r="A57" s="43">
        <v>46</v>
      </c>
      <c r="B57" s="45">
        <v>325.7</v>
      </c>
      <c r="C57" s="45">
        <v>166</v>
      </c>
      <c r="D57" s="45">
        <v>112.8</v>
      </c>
      <c r="E57" s="45">
        <v>86.2</v>
      </c>
      <c r="F57" s="45">
        <v>70.3</v>
      </c>
      <c r="G57" s="45">
        <v>59.7</v>
      </c>
      <c r="H57" s="45">
        <v>52.1</v>
      </c>
      <c r="I57" s="45">
        <v>46.5</v>
      </c>
      <c r="J57" s="45">
        <v>42.1</v>
      </c>
      <c r="K57" s="45">
        <v>38.6</v>
      </c>
      <c r="L57" s="45">
        <v>35.799999999999997</v>
      </c>
      <c r="M57" s="45">
        <v>33.4</v>
      </c>
      <c r="N57" s="45">
        <v>31.4</v>
      </c>
      <c r="O57" s="45">
        <v>29.8</v>
      </c>
      <c r="P57" s="45">
        <v>28.3</v>
      </c>
      <c r="Q57" s="45">
        <v>27</v>
      </c>
      <c r="R57" s="45">
        <v>25.9</v>
      </c>
      <c r="S57" s="45">
        <v>25</v>
      </c>
      <c r="T57" s="45"/>
      <c r="U57" s="45"/>
    </row>
    <row r="58" spans="1:21" x14ac:dyDescent="0.25">
      <c r="A58" s="43">
        <v>47</v>
      </c>
      <c r="B58" s="45">
        <v>330.1</v>
      </c>
      <c r="C58" s="45">
        <v>168.2</v>
      </c>
      <c r="D58" s="45">
        <v>114.3</v>
      </c>
      <c r="E58" s="45">
        <v>87.4</v>
      </c>
      <c r="F58" s="45">
        <v>71.3</v>
      </c>
      <c r="G58" s="45">
        <v>60.5</v>
      </c>
      <c r="H58" s="45">
        <v>52.9</v>
      </c>
      <c r="I58" s="45">
        <v>47.2</v>
      </c>
      <c r="J58" s="45">
        <v>42.7</v>
      </c>
      <c r="K58" s="45">
        <v>39.200000000000003</v>
      </c>
      <c r="L58" s="45">
        <v>36.299999999999997</v>
      </c>
      <c r="M58" s="45">
        <v>33.9</v>
      </c>
      <c r="N58" s="45">
        <v>31.9</v>
      </c>
      <c r="O58" s="45">
        <v>30.2</v>
      </c>
      <c r="P58" s="45">
        <v>28.8</v>
      </c>
      <c r="Q58" s="45">
        <v>27.5</v>
      </c>
      <c r="R58" s="45">
        <v>26.4</v>
      </c>
      <c r="S58" s="45"/>
      <c r="T58" s="45"/>
      <c r="U58" s="45"/>
    </row>
    <row r="59" spans="1:21" x14ac:dyDescent="0.25">
      <c r="A59" s="43">
        <v>48</v>
      </c>
      <c r="B59" s="45">
        <v>334.6</v>
      </c>
      <c r="C59" s="45">
        <v>170.5</v>
      </c>
      <c r="D59" s="45">
        <v>115.9</v>
      </c>
      <c r="E59" s="45">
        <v>88.6</v>
      </c>
      <c r="F59" s="45">
        <v>72.3</v>
      </c>
      <c r="G59" s="45">
        <v>61.4</v>
      </c>
      <c r="H59" s="45">
        <v>53.6</v>
      </c>
      <c r="I59" s="45">
        <v>47.9</v>
      </c>
      <c r="J59" s="45">
        <v>43.4</v>
      </c>
      <c r="K59" s="45">
        <v>39.799999999999997</v>
      </c>
      <c r="L59" s="45">
        <v>36.9</v>
      </c>
      <c r="M59" s="45">
        <v>34.5</v>
      </c>
      <c r="N59" s="45">
        <v>32.4</v>
      </c>
      <c r="O59" s="45">
        <v>30.7</v>
      </c>
      <c r="P59" s="45">
        <v>29.2</v>
      </c>
      <c r="Q59" s="45">
        <v>27.9</v>
      </c>
      <c r="R59" s="45"/>
      <c r="S59" s="45"/>
      <c r="T59" s="45"/>
      <c r="U59" s="45"/>
    </row>
    <row r="60" spans="1:21" x14ac:dyDescent="0.25">
      <c r="A60" s="43">
        <v>49</v>
      </c>
      <c r="B60" s="45">
        <v>339.1</v>
      </c>
      <c r="C60" s="45">
        <v>172.9</v>
      </c>
      <c r="D60" s="45">
        <v>117.5</v>
      </c>
      <c r="E60" s="45">
        <v>89.9</v>
      </c>
      <c r="F60" s="45">
        <v>73.3</v>
      </c>
      <c r="G60" s="45">
        <v>62.3</v>
      </c>
      <c r="H60" s="45">
        <v>54.4</v>
      </c>
      <c r="I60" s="45">
        <v>48.6</v>
      </c>
      <c r="J60" s="45">
        <v>44</v>
      </c>
      <c r="K60" s="45">
        <v>40.4</v>
      </c>
      <c r="L60" s="45">
        <v>37.5</v>
      </c>
      <c r="M60" s="45">
        <v>35</v>
      </c>
      <c r="N60" s="45">
        <v>33</v>
      </c>
      <c r="O60" s="45">
        <v>31.2</v>
      </c>
      <c r="P60" s="45">
        <v>29.7</v>
      </c>
      <c r="Q60" s="45"/>
      <c r="R60" s="45"/>
      <c r="S60" s="45"/>
      <c r="T60" s="45"/>
      <c r="U60" s="45"/>
    </row>
    <row r="61" spans="1:21" x14ac:dyDescent="0.25">
      <c r="A61" s="43">
        <v>50</v>
      </c>
      <c r="B61" s="45">
        <v>343.8</v>
      </c>
      <c r="C61" s="45">
        <v>175.3</v>
      </c>
      <c r="D61" s="45">
        <v>119.2</v>
      </c>
      <c r="E61" s="45">
        <v>91.2</v>
      </c>
      <c r="F61" s="45">
        <v>74.400000000000006</v>
      </c>
      <c r="G61" s="45">
        <v>63.2</v>
      </c>
      <c r="H61" s="45">
        <v>55.3</v>
      </c>
      <c r="I61" s="45">
        <v>49.3</v>
      </c>
      <c r="J61" s="45">
        <v>44.7</v>
      </c>
      <c r="K61" s="45">
        <v>41.1</v>
      </c>
      <c r="L61" s="45">
        <v>38.1</v>
      </c>
      <c r="M61" s="45">
        <v>35.6</v>
      </c>
      <c r="N61" s="45">
        <v>33.5</v>
      </c>
      <c r="O61" s="45">
        <v>31.8</v>
      </c>
      <c r="P61" s="45"/>
      <c r="Q61" s="45"/>
      <c r="R61" s="45"/>
      <c r="S61" s="45"/>
      <c r="T61" s="45"/>
      <c r="U61" s="45"/>
    </row>
    <row r="62" spans="1:21" x14ac:dyDescent="0.25">
      <c r="A62" s="43">
        <v>51</v>
      </c>
      <c r="B62" s="45">
        <v>348.6</v>
      </c>
      <c r="C62" s="45">
        <v>177.8</v>
      </c>
      <c r="D62" s="45">
        <v>120.9</v>
      </c>
      <c r="E62" s="45">
        <v>92.5</v>
      </c>
      <c r="F62" s="45">
        <v>75.5</v>
      </c>
      <c r="G62" s="45">
        <v>64.2</v>
      </c>
      <c r="H62" s="45">
        <v>56.1</v>
      </c>
      <c r="I62" s="45">
        <v>50.1</v>
      </c>
      <c r="J62" s="45">
        <v>45.4</v>
      </c>
      <c r="K62" s="45">
        <v>41.7</v>
      </c>
      <c r="L62" s="45">
        <v>38.700000000000003</v>
      </c>
      <c r="M62" s="45">
        <v>36.200000000000003</v>
      </c>
      <c r="N62" s="45">
        <v>34.1</v>
      </c>
      <c r="O62" s="45"/>
      <c r="P62" s="45"/>
      <c r="Q62" s="45"/>
      <c r="R62" s="45"/>
      <c r="S62" s="45"/>
      <c r="T62" s="45"/>
      <c r="U62" s="45"/>
    </row>
    <row r="63" spans="1:21" x14ac:dyDescent="0.25">
      <c r="A63" s="43">
        <v>52</v>
      </c>
      <c r="B63" s="45">
        <v>353.4</v>
      </c>
      <c r="C63" s="45">
        <v>180.3</v>
      </c>
      <c r="D63" s="45">
        <v>122.7</v>
      </c>
      <c r="E63" s="45">
        <v>93.9</v>
      </c>
      <c r="F63" s="45">
        <v>76.599999999999994</v>
      </c>
      <c r="G63" s="45">
        <v>65.2</v>
      </c>
      <c r="H63" s="45">
        <v>57</v>
      </c>
      <c r="I63" s="45">
        <v>50.9</v>
      </c>
      <c r="J63" s="45">
        <v>46.2</v>
      </c>
      <c r="K63" s="45">
        <v>42.4</v>
      </c>
      <c r="L63" s="45">
        <v>39.4</v>
      </c>
      <c r="M63" s="45">
        <v>36.799999999999997</v>
      </c>
      <c r="N63" s="45"/>
      <c r="O63" s="45"/>
      <c r="P63" s="45"/>
      <c r="Q63" s="45"/>
      <c r="R63" s="45"/>
      <c r="S63" s="45"/>
      <c r="T63" s="45"/>
      <c r="U63" s="45"/>
    </row>
    <row r="64" spans="1:21" x14ac:dyDescent="0.25">
      <c r="A64" s="43">
        <v>53</v>
      </c>
      <c r="B64" s="45">
        <v>358.4</v>
      </c>
      <c r="C64" s="45">
        <v>182.9</v>
      </c>
      <c r="D64" s="45">
        <v>124.4</v>
      </c>
      <c r="E64" s="45">
        <v>95.3</v>
      </c>
      <c r="F64" s="45">
        <v>77.8</v>
      </c>
      <c r="G64" s="45">
        <v>66.2</v>
      </c>
      <c r="H64" s="45">
        <v>57.9</v>
      </c>
      <c r="I64" s="45">
        <v>51.7</v>
      </c>
      <c r="J64" s="45">
        <v>46.9</v>
      </c>
      <c r="K64" s="45">
        <v>43.1</v>
      </c>
      <c r="L64" s="45">
        <v>40</v>
      </c>
      <c r="M64" s="45"/>
      <c r="N64" s="45"/>
      <c r="O64" s="45"/>
      <c r="P64" s="45"/>
      <c r="Q64" s="45"/>
      <c r="R64" s="45"/>
      <c r="S64" s="45"/>
      <c r="T64" s="45"/>
      <c r="U64" s="45"/>
    </row>
    <row r="65" spans="1:21" x14ac:dyDescent="0.25">
      <c r="A65" s="43">
        <v>54</v>
      </c>
      <c r="B65" s="45">
        <v>363.4</v>
      </c>
      <c r="C65" s="45">
        <v>185.5</v>
      </c>
      <c r="D65" s="45">
        <v>126.3</v>
      </c>
      <c r="E65" s="45">
        <v>96.7</v>
      </c>
      <c r="F65" s="45">
        <v>79</v>
      </c>
      <c r="G65" s="45">
        <v>67.2</v>
      </c>
      <c r="H65" s="45">
        <v>58.8</v>
      </c>
      <c r="I65" s="45">
        <v>52.5</v>
      </c>
      <c r="J65" s="45">
        <v>47.7</v>
      </c>
      <c r="K65" s="45">
        <v>43.8</v>
      </c>
      <c r="L65" s="45"/>
      <c r="M65" s="45"/>
      <c r="N65" s="45"/>
      <c r="O65" s="45"/>
      <c r="P65" s="45"/>
      <c r="Q65" s="45"/>
      <c r="R65" s="45"/>
      <c r="S65" s="45"/>
      <c r="T65" s="45"/>
      <c r="U65" s="45"/>
    </row>
    <row r="66" spans="1:21" x14ac:dyDescent="0.25">
      <c r="A66" s="43">
        <v>55</v>
      </c>
      <c r="B66" s="45">
        <v>368.6</v>
      </c>
      <c r="C66" s="45">
        <v>188.2</v>
      </c>
      <c r="D66" s="45">
        <v>128.1</v>
      </c>
      <c r="E66" s="45">
        <v>98.1</v>
      </c>
      <c r="F66" s="45">
        <v>80.2</v>
      </c>
      <c r="G66" s="45">
        <v>68.3</v>
      </c>
      <c r="H66" s="45">
        <v>59.8</v>
      </c>
      <c r="I66" s="45">
        <v>53.4</v>
      </c>
      <c r="J66" s="45">
        <v>48.5</v>
      </c>
      <c r="K66" s="45"/>
      <c r="L66" s="45"/>
      <c r="M66" s="45"/>
      <c r="N66" s="45"/>
      <c r="O66" s="45"/>
      <c r="P66" s="45"/>
      <c r="Q66" s="45"/>
      <c r="R66" s="45"/>
      <c r="S66" s="45"/>
      <c r="T66" s="45"/>
      <c r="U66" s="45"/>
    </row>
    <row r="67" spans="1:21" x14ac:dyDescent="0.25">
      <c r="A67" s="43">
        <v>56</v>
      </c>
      <c r="B67" s="45">
        <v>373.9</v>
      </c>
      <c r="C67" s="45">
        <v>191</v>
      </c>
      <c r="D67" s="45">
        <v>130</v>
      </c>
      <c r="E67" s="45">
        <v>99.6</v>
      </c>
      <c r="F67" s="45">
        <v>81.400000000000006</v>
      </c>
      <c r="G67" s="45">
        <v>69.3</v>
      </c>
      <c r="H67" s="45">
        <v>60.7</v>
      </c>
      <c r="I67" s="45">
        <v>54.3</v>
      </c>
      <c r="J67" s="45"/>
      <c r="K67" s="45"/>
      <c r="L67" s="45"/>
      <c r="M67" s="45"/>
      <c r="N67" s="45"/>
      <c r="O67" s="45"/>
      <c r="P67" s="45"/>
      <c r="Q67" s="45"/>
      <c r="R67" s="45"/>
      <c r="S67" s="45"/>
      <c r="T67" s="45"/>
      <c r="U67" s="45"/>
    </row>
    <row r="68" spans="1:21" x14ac:dyDescent="0.25">
      <c r="A68" s="43">
        <v>57</v>
      </c>
      <c r="B68" s="45">
        <v>379.3</v>
      </c>
      <c r="C68" s="45">
        <v>193.8</v>
      </c>
      <c r="D68" s="45">
        <v>132</v>
      </c>
      <c r="E68" s="45">
        <v>101.2</v>
      </c>
      <c r="F68" s="45">
        <v>82.7</v>
      </c>
      <c r="G68" s="45">
        <v>70.5</v>
      </c>
      <c r="H68" s="45">
        <v>61.7</v>
      </c>
      <c r="I68" s="45"/>
      <c r="J68" s="45"/>
      <c r="K68" s="45"/>
      <c r="L68" s="45"/>
      <c r="M68" s="45"/>
      <c r="N68" s="45"/>
      <c r="O68" s="45"/>
      <c r="P68" s="45"/>
      <c r="Q68" s="45"/>
      <c r="R68" s="45"/>
      <c r="S68" s="45"/>
      <c r="T68" s="45"/>
      <c r="U68" s="45"/>
    </row>
    <row r="69" spans="1:21" x14ac:dyDescent="0.25">
      <c r="A69" s="43">
        <v>58</v>
      </c>
      <c r="B69" s="45">
        <v>384.9</v>
      </c>
      <c r="C69" s="45">
        <v>196.7</v>
      </c>
      <c r="D69" s="45">
        <v>134.1</v>
      </c>
      <c r="E69" s="45">
        <v>102.8</v>
      </c>
      <c r="F69" s="45">
        <v>84.1</v>
      </c>
      <c r="G69" s="45">
        <v>71.599999999999994</v>
      </c>
      <c r="H69" s="45"/>
      <c r="I69" s="45"/>
      <c r="J69" s="45"/>
      <c r="K69" s="45"/>
      <c r="L69" s="45"/>
      <c r="M69" s="45"/>
      <c r="N69" s="45"/>
      <c r="O69" s="45"/>
      <c r="P69" s="45"/>
      <c r="Q69" s="45"/>
      <c r="R69" s="45"/>
      <c r="S69" s="45"/>
      <c r="T69" s="45"/>
      <c r="U69" s="45"/>
    </row>
    <row r="70" spans="1:21" x14ac:dyDescent="0.25">
      <c r="A70" s="43">
        <v>59</v>
      </c>
      <c r="B70" s="45">
        <v>389.1</v>
      </c>
      <c r="C70" s="45">
        <v>198.9</v>
      </c>
      <c r="D70" s="45">
        <v>135.6</v>
      </c>
      <c r="E70" s="45">
        <v>104</v>
      </c>
      <c r="F70" s="45">
        <v>85.1</v>
      </c>
      <c r="G70" s="45"/>
      <c r="H70" s="45"/>
      <c r="I70" s="45"/>
      <c r="J70" s="45"/>
      <c r="K70" s="45"/>
      <c r="L70" s="45"/>
      <c r="M70" s="45"/>
      <c r="N70" s="45"/>
      <c r="O70" s="45"/>
      <c r="P70" s="45"/>
      <c r="Q70" s="45"/>
      <c r="R70" s="45"/>
      <c r="S70" s="45"/>
      <c r="T70" s="45"/>
      <c r="U70" s="45"/>
    </row>
    <row r="71" spans="1:21" x14ac:dyDescent="0.25">
      <c r="A71" s="43">
        <v>60</v>
      </c>
      <c r="B71" s="45">
        <v>391.2</v>
      </c>
      <c r="C71" s="45">
        <v>200.1</v>
      </c>
      <c r="D71" s="45">
        <v>136.4</v>
      </c>
      <c r="E71" s="45">
        <v>104.7</v>
      </c>
      <c r="F71" s="45"/>
      <c r="G71" s="45"/>
      <c r="H71" s="45"/>
      <c r="I71" s="45"/>
      <c r="J71" s="45"/>
      <c r="K71" s="45"/>
      <c r="L71" s="45"/>
      <c r="M71" s="45"/>
      <c r="N71" s="45"/>
      <c r="O71" s="45"/>
      <c r="P71" s="45"/>
      <c r="Q71" s="45"/>
      <c r="R71" s="45"/>
      <c r="S71" s="45"/>
      <c r="T71" s="45"/>
      <c r="U71" s="45"/>
    </row>
    <row r="72" spans="1:21" x14ac:dyDescent="0.25">
      <c r="A72" s="43">
        <v>61</v>
      </c>
      <c r="B72" s="45">
        <v>393.4</v>
      </c>
      <c r="C72" s="45">
        <v>201.3</v>
      </c>
      <c r="D72" s="45">
        <v>137.30000000000001</v>
      </c>
      <c r="E72" s="45"/>
      <c r="F72" s="45"/>
      <c r="G72" s="45"/>
      <c r="H72" s="45"/>
      <c r="I72" s="45"/>
      <c r="J72" s="45"/>
      <c r="K72" s="45"/>
      <c r="L72" s="45"/>
      <c r="M72" s="45"/>
      <c r="N72" s="45"/>
      <c r="O72" s="45"/>
      <c r="P72" s="45"/>
      <c r="Q72" s="45"/>
      <c r="R72" s="45"/>
      <c r="S72" s="45"/>
      <c r="T72" s="45"/>
      <c r="U72" s="45"/>
    </row>
    <row r="73" spans="1:21" x14ac:dyDescent="0.25">
      <c r="A73" s="43">
        <v>62</v>
      </c>
      <c r="B73" s="45">
        <v>396.3</v>
      </c>
      <c r="C73" s="45">
        <v>202.8</v>
      </c>
      <c r="D73" s="45"/>
      <c r="E73" s="45"/>
      <c r="F73" s="45"/>
      <c r="G73" s="45"/>
      <c r="H73" s="45"/>
      <c r="I73" s="45"/>
      <c r="J73" s="45"/>
      <c r="K73" s="45"/>
      <c r="L73" s="45"/>
      <c r="M73" s="45"/>
      <c r="N73" s="45"/>
      <c r="O73" s="45"/>
      <c r="P73" s="45"/>
      <c r="Q73" s="45"/>
      <c r="R73" s="45"/>
      <c r="S73" s="45"/>
      <c r="T73" s="45"/>
      <c r="U73" s="45"/>
    </row>
    <row r="74" spans="1:21" x14ac:dyDescent="0.25">
      <c r="A74" s="43">
        <v>63</v>
      </c>
      <c r="B74" s="45">
        <v>398.8</v>
      </c>
      <c r="C74" s="45"/>
      <c r="D74" s="45"/>
      <c r="E74" s="45"/>
      <c r="F74" s="45"/>
      <c r="G74" s="45"/>
      <c r="H74" s="45"/>
      <c r="I74" s="45"/>
      <c r="J74" s="45"/>
      <c r="K74" s="45"/>
      <c r="L74" s="45"/>
      <c r="M74" s="45"/>
      <c r="N74" s="45"/>
      <c r="O74" s="45"/>
      <c r="P74" s="45"/>
      <c r="Q74" s="45"/>
      <c r="R74" s="45"/>
      <c r="S74" s="45"/>
      <c r="T74" s="45"/>
      <c r="U74" s="45"/>
    </row>
  </sheetData>
  <sheetProtection algorithmName="SHA-512" hashValue="9/zeFLFNI0ErrSYnTurk5K1q0VAH8JZlNh9ZhoO7WL+YOB5gxfs4oSlebvXWYwFErrB2oqz8Op2utD5D81W02Q==" saltValue="HJfDCxRLre1UFei4wU7kFQ==" spinCount="100000" sheet="1" objects="1" scenarios="1"/>
  <conditionalFormatting sqref="A6:A21">
    <cfRule type="expression" dxfId="309" priority="1" stopIfTrue="1">
      <formula>MOD(ROW(),2)=0</formula>
    </cfRule>
    <cfRule type="expression" dxfId="308" priority="2" stopIfTrue="1">
      <formula>MOD(ROW(),2)&lt;&gt;0</formula>
    </cfRule>
  </conditionalFormatting>
  <conditionalFormatting sqref="B6:M21">
    <cfRule type="expression" dxfId="307" priority="3" stopIfTrue="1">
      <formula>MOD(ROW(),2)=0</formula>
    </cfRule>
    <cfRule type="expression" dxfId="306" priority="4" stopIfTrue="1">
      <formula>MOD(ROW(),2)&lt;&gt;0</formula>
    </cfRule>
  </conditionalFormatting>
  <conditionalFormatting sqref="A26:A74">
    <cfRule type="expression" dxfId="305" priority="5" stopIfTrue="1">
      <formula>MOD(ROW(),2)=0</formula>
    </cfRule>
    <cfRule type="expression" dxfId="304" priority="6" stopIfTrue="1">
      <formula>MOD(ROW(),2)&lt;&gt;0</formula>
    </cfRule>
  </conditionalFormatting>
  <conditionalFormatting sqref="B26:U74">
    <cfRule type="expression" dxfId="303" priority="7" stopIfTrue="1">
      <formula>MOD(ROW(),2)=0</formula>
    </cfRule>
    <cfRule type="expression" dxfId="302" priority="8" stopIfTrue="1">
      <formula>MOD(ROW(),2)&lt;&gt;0</formula>
    </cfRule>
  </conditionalFormatting>
  <pageMargins left="0.7" right="0.7" top="0.75" bottom="0.75" header="0.3" footer="0.3"/>
  <tableParts count="1">
    <tablePart r:id="rId1"/>
  </tableParts>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BD40C4-C2BD-4524-8CDA-81F485EEFDBB}">
  <sheetPr codeName="Sheet77"/>
  <dimension ref="A1:U74"/>
  <sheetViews>
    <sheetView showGridLines="0" workbookViewId="0">
      <selection activeCell="A6" sqref="A6"/>
    </sheetView>
  </sheetViews>
  <sheetFormatPr defaultRowHeight="12.5" x14ac:dyDescent="0.25"/>
  <cols>
    <col min="1" max="1" width="31.54296875" customWidth="1"/>
    <col min="2" max="21"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Added pension - x-711</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173</v>
      </c>
      <c r="C8" s="49"/>
      <c r="D8" s="49"/>
      <c r="E8" s="49"/>
      <c r="F8" s="49"/>
      <c r="G8" s="49"/>
      <c r="H8" s="49"/>
      <c r="I8" s="49"/>
      <c r="J8" s="49"/>
      <c r="K8" s="49"/>
      <c r="L8" s="49"/>
      <c r="M8" s="49"/>
    </row>
    <row r="9" spans="1:13" x14ac:dyDescent="0.25">
      <c r="A9" s="40" t="s">
        <v>141</v>
      </c>
      <c r="B9" s="49" t="s">
        <v>368</v>
      </c>
      <c r="C9" s="49"/>
      <c r="D9" s="49"/>
      <c r="E9" s="49"/>
      <c r="F9" s="49"/>
      <c r="G9" s="49"/>
      <c r="H9" s="49"/>
      <c r="I9" s="49"/>
      <c r="J9" s="49"/>
      <c r="K9" s="49"/>
      <c r="L9" s="49"/>
      <c r="M9" s="49"/>
    </row>
    <row r="10" spans="1:13" x14ac:dyDescent="0.25">
      <c r="A10" s="40" t="s">
        <v>6</v>
      </c>
      <c r="B10" s="49" t="s">
        <v>395</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374</v>
      </c>
      <c r="C12" s="49"/>
      <c r="D12" s="49"/>
      <c r="E12" s="49"/>
      <c r="F12" s="49"/>
      <c r="G12" s="49"/>
      <c r="H12" s="49"/>
      <c r="I12" s="49"/>
      <c r="J12" s="49"/>
      <c r="K12" s="49"/>
      <c r="L12" s="49"/>
      <c r="M12" s="49"/>
    </row>
    <row r="13" spans="1:13" x14ac:dyDescent="0.25">
      <c r="A13" s="40" t="s">
        <v>494</v>
      </c>
      <c r="B13" s="49">
        <v>1</v>
      </c>
      <c r="C13" s="49"/>
      <c r="D13" s="49"/>
      <c r="E13" s="49"/>
      <c r="F13" s="49"/>
      <c r="G13" s="49"/>
      <c r="H13" s="49"/>
      <c r="I13" s="49"/>
      <c r="J13" s="49"/>
      <c r="K13" s="49"/>
      <c r="L13" s="49"/>
      <c r="M13" s="49"/>
    </row>
    <row r="14" spans="1:13" x14ac:dyDescent="0.25">
      <c r="A14" s="40" t="s">
        <v>145</v>
      </c>
      <c r="B14" s="49">
        <v>711</v>
      </c>
      <c r="C14" s="49"/>
      <c r="D14" s="49"/>
      <c r="E14" s="49"/>
      <c r="F14" s="49"/>
      <c r="G14" s="49"/>
      <c r="H14" s="49"/>
      <c r="I14" s="49"/>
      <c r="J14" s="49"/>
      <c r="K14" s="49"/>
      <c r="L14" s="49"/>
      <c r="M14" s="49"/>
    </row>
    <row r="15" spans="1:13" x14ac:dyDescent="0.25">
      <c r="A15" s="40" t="s">
        <v>495</v>
      </c>
      <c r="B15" s="49" t="s">
        <v>396</v>
      </c>
      <c r="C15" s="49"/>
      <c r="D15" s="49"/>
      <c r="E15" s="49"/>
      <c r="F15" s="49"/>
      <c r="G15" s="49"/>
      <c r="H15" s="49"/>
      <c r="I15" s="49"/>
      <c r="J15" s="49"/>
      <c r="K15" s="49"/>
      <c r="L15" s="49"/>
      <c r="M15" s="49"/>
    </row>
    <row r="16" spans="1:13" x14ac:dyDescent="0.25">
      <c r="A16" s="40" t="s">
        <v>147</v>
      </c>
      <c r="B16" s="49" t="s">
        <v>397</v>
      </c>
      <c r="C16" s="49"/>
      <c r="D16" s="49"/>
      <c r="E16" s="49"/>
      <c r="F16" s="49"/>
      <c r="G16" s="49"/>
      <c r="H16" s="49"/>
      <c r="I16" s="49"/>
      <c r="J16" s="49"/>
      <c r="K16" s="49"/>
      <c r="L16" s="49"/>
      <c r="M16" s="49"/>
    </row>
    <row r="17" spans="1:21" x14ac:dyDescent="0.25">
      <c r="A17" s="41" t="s">
        <v>496</v>
      </c>
      <c r="B17" s="49"/>
      <c r="C17" s="49"/>
      <c r="D17" s="49"/>
      <c r="E17" s="49"/>
      <c r="F17" s="49"/>
      <c r="G17" s="49"/>
      <c r="H17" s="49"/>
      <c r="I17" s="49"/>
      <c r="J17" s="49"/>
      <c r="K17" s="49"/>
      <c r="L17" s="49"/>
      <c r="M17" s="49"/>
    </row>
    <row r="18" spans="1:21" x14ac:dyDescent="0.25">
      <c r="A18" s="40" t="s">
        <v>149</v>
      </c>
      <c r="B18" s="50">
        <v>45202</v>
      </c>
      <c r="C18" s="50"/>
      <c r="D18" s="50"/>
      <c r="E18" s="50"/>
      <c r="F18" s="50"/>
      <c r="G18" s="50"/>
      <c r="H18" s="50"/>
      <c r="I18" s="50"/>
      <c r="J18" s="50"/>
      <c r="K18" s="50"/>
      <c r="L18" s="50"/>
      <c r="M18" s="50"/>
    </row>
    <row r="19" spans="1:21" x14ac:dyDescent="0.25">
      <c r="A19" s="40" t="s">
        <v>150</v>
      </c>
      <c r="B19" s="50">
        <v>45383</v>
      </c>
      <c r="C19" s="50"/>
      <c r="D19" s="50"/>
      <c r="E19" s="50"/>
      <c r="F19" s="50"/>
      <c r="G19" s="50"/>
      <c r="H19" s="50"/>
      <c r="I19" s="50"/>
      <c r="J19" s="50"/>
      <c r="K19" s="50"/>
      <c r="L19" s="50"/>
      <c r="M19" s="50"/>
    </row>
    <row r="20" spans="1:21" x14ac:dyDescent="0.25">
      <c r="A20" s="40" t="s">
        <v>151</v>
      </c>
      <c r="B20" s="49" t="s">
        <v>160</v>
      </c>
      <c r="C20" s="49"/>
      <c r="D20" s="49"/>
      <c r="E20" s="49"/>
      <c r="F20" s="49"/>
      <c r="G20" s="49"/>
      <c r="H20" s="49"/>
      <c r="I20" s="49"/>
      <c r="J20" s="49"/>
      <c r="K20" s="49"/>
      <c r="L20" s="49"/>
      <c r="M20" s="49"/>
    </row>
    <row r="21" spans="1:21" x14ac:dyDescent="0.25">
      <c r="A21" s="40" t="s">
        <v>497</v>
      </c>
      <c r="B21" s="49" t="s">
        <v>68</v>
      </c>
      <c r="C21" s="49"/>
      <c r="D21" s="49"/>
      <c r="E21" s="49"/>
      <c r="F21" s="49"/>
      <c r="G21" s="49"/>
      <c r="H21" s="49"/>
      <c r="I21" s="49"/>
      <c r="J21" s="49"/>
      <c r="K21" s="49"/>
      <c r="L21" s="49"/>
      <c r="M21" s="49"/>
    </row>
    <row r="23" spans="1:21" x14ac:dyDescent="0.25">
      <c r="A23" s="23" t="str">
        <f>HYPERLINK("#'Factor List'!A1", "Back to Factor List")</f>
        <v>Back to Factor List</v>
      </c>
      <c r="B23" s="23" t="str">
        <f>HYPERLINK("#'Assumptions'!A1", "Assumptions")</f>
        <v>Assumptions</v>
      </c>
    </row>
    <row r="26" spans="1:21" s="59" customFormat="1" ht="13" x14ac:dyDescent="0.25">
      <c r="A26" s="58" t="s">
        <v>263</v>
      </c>
      <c r="B26" s="58" t="s">
        <v>562</v>
      </c>
      <c r="C26" s="58" t="s">
        <v>563</v>
      </c>
      <c r="D26" s="58" t="s">
        <v>564</v>
      </c>
      <c r="E26" s="58" t="s">
        <v>565</v>
      </c>
      <c r="F26" s="58" t="s">
        <v>566</v>
      </c>
      <c r="G26" s="58" t="s">
        <v>567</v>
      </c>
      <c r="H26" s="58" t="s">
        <v>568</v>
      </c>
      <c r="I26" s="58" t="s">
        <v>569</v>
      </c>
      <c r="J26" s="58" t="s">
        <v>570</v>
      </c>
      <c r="K26" s="58" t="s">
        <v>571</v>
      </c>
      <c r="L26" s="58" t="s">
        <v>572</v>
      </c>
      <c r="M26" s="58" t="s">
        <v>573</v>
      </c>
      <c r="N26" s="58" t="s">
        <v>574</v>
      </c>
      <c r="O26" s="58" t="s">
        <v>575</v>
      </c>
      <c r="P26" s="58" t="s">
        <v>576</v>
      </c>
      <c r="Q26" s="58" t="s">
        <v>577</v>
      </c>
      <c r="R26" s="58" t="s">
        <v>578</v>
      </c>
      <c r="S26" s="58" t="s">
        <v>579</v>
      </c>
      <c r="T26" s="58" t="s">
        <v>580</v>
      </c>
      <c r="U26" s="58" t="s">
        <v>581</v>
      </c>
    </row>
    <row r="27" spans="1:21" x14ac:dyDescent="0.25">
      <c r="A27" s="43">
        <v>16</v>
      </c>
      <c r="B27" s="45">
        <v>233.1</v>
      </c>
      <c r="C27" s="45">
        <v>118.7</v>
      </c>
      <c r="D27" s="45">
        <v>80.599999999999994</v>
      </c>
      <c r="E27" s="45">
        <v>61.5</v>
      </c>
      <c r="F27" s="45">
        <v>50.1</v>
      </c>
      <c r="G27" s="45">
        <v>42.5</v>
      </c>
      <c r="H27" s="45">
        <v>37.1</v>
      </c>
      <c r="I27" s="45">
        <v>33</v>
      </c>
      <c r="J27" s="45">
        <v>29.9</v>
      </c>
      <c r="K27" s="45">
        <v>27.4</v>
      </c>
      <c r="L27" s="45">
        <v>25.3</v>
      </c>
      <c r="M27" s="45">
        <v>23.6</v>
      </c>
      <c r="N27" s="45">
        <v>22.2</v>
      </c>
      <c r="O27" s="45">
        <v>20.9</v>
      </c>
      <c r="P27" s="45">
        <v>19.899999999999999</v>
      </c>
      <c r="Q27" s="45">
        <v>18.899999999999999</v>
      </c>
      <c r="R27" s="45">
        <v>18.100000000000001</v>
      </c>
      <c r="S27" s="45">
        <v>17.399999999999999</v>
      </c>
      <c r="T27" s="45">
        <v>16.8</v>
      </c>
      <c r="U27" s="45">
        <v>16.2</v>
      </c>
    </row>
    <row r="28" spans="1:21" x14ac:dyDescent="0.25">
      <c r="A28" s="43">
        <v>17</v>
      </c>
      <c r="B28" s="45">
        <v>236.6</v>
      </c>
      <c r="C28" s="45">
        <v>120.5</v>
      </c>
      <c r="D28" s="45">
        <v>81.8</v>
      </c>
      <c r="E28" s="45">
        <v>62.5</v>
      </c>
      <c r="F28" s="45">
        <v>50.9</v>
      </c>
      <c r="G28" s="45">
        <v>43.2</v>
      </c>
      <c r="H28" s="45">
        <v>37.700000000000003</v>
      </c>
      <c r="I28" s="45">
        <v>33.5</v>
      </c>
      <c r="J28" s="45">
        <v>30.3</v>
      </c>
      <c r="K28" s="45">
        <v>27.8</v>
      </c>
      <c r="L28" s="45">
        <v>25.7</v>
      </c>
      <c r="M28" s="45">
        <v>24</v>
      </c>
      <c r="N28" s="45">
        <v>22.5</v>
      </c>
      <c r="O28" s="45">
        <v>21.3</v>
      </c>
      <c r="P28" s="45">
        <v>20.2</v>
      </c>
      <c r="Q28" s="45">
        <v>19.2</v>
      </c>
      <c r="R28" s="45">
        <v>18.399999999999999</v>
      </c>
      <c r="S28" s="45">
        <v>17.7</v>
      </c>
      <c r="T28" s="45">
        <v>17</v>
      </c>
      <c r="U28" s="45">
        <v>16.399999999999999</v>
      </c>
    </row>
    <row r="29" spans="1:21" x14ac:dyDescent="0.25">
      <c r="A29" s="43">
        <v>18</v>
      </c>
      <c r="B29" s="45">
        <v>240.4</v>
      </c>
      <c r="C29" s="45">
        <v>122.4</v>
      </c>
      <c r="D29" s="45">
        <v>83.1</v>
      </c>
      <c r="E29" s="45">
        <v>63.5</v>
      </c>
      <c r="F29" s="45">
        <v>51.7</v>
      </c>
      <c r="G29" s="45">
        <v>43.9</v>
      </c>
      <c r="H29" s="45">
        <v>38.299999999999997</v>
      </c>
      <c r="I29" s="45">
        <v>34.1</v>
      </c>
      <c r="J29" s="45">
        <v>30.8</v>
      </c>
      <c r="K29" s="45">
        <v>28.2</v>
      </c>
      <c r="L29" s="45">
        <v>26.1</v>
      </c>
      <c r="M29" s="45">
        <v>24.4</v>
      </c>
      <c r="N29" s="45">
        <v>22.9</v>
      </c>
      <c r="O29" s="45">
        <v>21.6</v>
      </c>
      <c r="P29" s="45">
        <v>20.5</v>
      </c>
      <c r="Q29" s="45">
        <v>19.5</v>
      </c>
      <c r="R29" s="45">
        <v>18.7</v>
      </c>
      <c r="S29" s="45">
        <v>18</v>
      </c>
      <c r="T29" s="45">
        <v>17.3</v>
      </c>
      <c r="U29" s="45">
        <v>16.7</v>
      </c>
    </row>
    <row r="30" spans="1:21" x14ac:dyDescent="0.25">
      <c r="A30" s="43">
        <v>19</v>
      </c>
      <c r="B30" s="45">
        <v>243.9</v>
      </c>
      <c r="C30" s="45">
        <v>124.2</v>
      </c>
      <c r="D30" s="45">
        <v>84.3</v>
      </c>
      <c r="E30" s="45">
        <v>64.400000000000006</v>
      </c>
      <c r="F30" s="45">
        <v>52.5</v>
      </c>
      <c r="G30" s="45">
        <v>44.5</v>
      </c>
      <c r="H30" s="45">
        <v>38.799999999999997</v>
      </c>
      <c r="I30" s="45">
        <v>34.6</v>
      </c>
      <c r="J30" s="45">
        <v>31.3</v>
      </c>
      <c r="K30" s="45">
        <v>28.7</v>
      </c>
      <c r="L30" s="45">
        <v>26.5</v>
      </c>
      <c r="M30" s="45">
        <v>24.7</v>
      </c>
      <c r="N30" s="45">
        <v>23.2</v>
      </c>
      <c r="O30" s="45">
        <v>21.9</v>
      </c>
      <c r="P30" s="45">
        <v>20.8</v>
      </c>
      <c r="Q30" s="45">
        <v>19.8</v>
      </c>
      <c r="R30" s="45">
        <v>19</v>
      </c>
      <c r="S30" s="45">
        <v>18.2</v>
      </c>
      <c r="T30" s="45">
        <v>17.600000000000001</v>
      </c>
      <c r="U30" s="45">
        <v>17</v>
      </c>
    </row>
    <row r="31" spans="1:21" x14ac:dyDescent="0.25">
      <c r="A31" s="43">
        <v>20</v>
      </c>
      <c r="B31" s="45">
        <v>247.2</v>
      </c>
      <c r="C31" s="45">
        <v>125.9</v>
      </c>
      <c r="D31" s="45">
        <v>85.5</v>
      </c>
      <c r="E31" s="45">
        <v>65.3</v>
      </c>
      <c r="F31" s="45">
        <v>53.2</v>
      </c>
      <c r="G31" s="45">
        <v>45.1</v>
      </c>
      <c r="H31" s="45">
        <v>39.4</v>
      </c>
      <c r="I31" s="45">
        <v>35.1</v>
      </c>
      <c r="J31" s="45">
        <v>31.7</v>
      </c>
      <c r="K31" s="45">
        <v>29</v>
      </c>
      <c r="L31" s="45">
        <v>26.9</v>
      </c>
      <c r="M31" s="45">
        <v>25.1</v>
      </c>
      <c r="N31" s="45">
        <v>23.5</v>
      </c>
      <c r="O31" s="45">
        <v>22.2</v>
      </c>
      <c r="P31" s="45">
        <v>21.1</v>
      </c>
      <c r="Q31" s="45">
        <v>20.100000000000001</v>
      </c>
      <c r="R31" s="45">
        <v>19.2</v>
      </c>
      <c r="S31" s="45">
        <v>18.5</v>
      </c>
      <c r="T31" s="45">
        <v>17.8</v>
      </c>
      <c r="U31" s="45">
        <v>17.2</v>
      </c>
    </row>
    <row r="32" spans="1:21" x14ac:dyDescent="0.25">
      <c r="A32" s="43">
        <v>21</v>
      </c>
      <c r="B32" s="45">
        <v>250.6</v>
      </c>
      <c r="C32" s="45">
        <v>127.6</v>
      </c>
      <c r="D32" s="45">
        <v>86.6</v>
      </c>
      <c r="E32" s="45">
        <v>66.2</v>
      </c>
      <c r="F32" s="45">
        <v>53.9</v>
      </c>
      <c r="G32" s="45">
        <v>45.7</v>
      </c>
      <c r="H32" s="45">
        <v>39.9</v>
      </c>
      <c r="I32" s="45">
        <v>35.5</v>
      </c>
      <c r="J32" s="45">
        <v>32.1</v>
      </c>
      <c r="K32" s="45">
        <v>29.4</v>
      </c>
      <c r="L32" s="45">
        <v>27.2</v>
      </c>
      <c r="M32" s="45">
        <v>25.4</v>
      </c>
      <c r="N32" s="45">
        <v>23.8</v>
      </c>
      <c r="O32" s="45">
        <v>22.5</v>
      </c>
      <c r="P32" s="45">
        <v>21.4</v>
      </c>
      <c r="Q32" s="45">
        <v>20.399999999999999</v>
      </c>
      <c r="R32" s="45">
        <v>19.5</v>
      </c>
      <c r="S32" s="45">
        <v>18.7</v>
      </c>
      <c r="T32" s="45">
        <v>18</v>
      </c>
      <c r="U32" s="45">
        <v>17.399999999999999</v>
      </c>
    </row>
    <row r="33" spans="1:21" x14ac:dyDescent="0.25">
      <c r="A33" s="43">
        <v>22</v>
      </c>
      <c r="B33" s="45">
        <v>254</v>
      </c>
      <c r="C33" s="45">
        <v>129.30000000000001</v>
      </c>
      <c r="D33" s="45">
        <v>87.8</v>
      </c>
      <c r="E33" s="45">
        <v>67.099999999999994</v>
      </c>
      <c r="F33" s="45">
        <v>54.6</v>
      </c>
      <c r="G33" s="45">
        <v>46.3</v>
      </c>
      <c r="H33" s="45">
        <v>40.4</v>
      </c>
      <c r="I33" s="45">
        <v>36</v>
      </c>
      <c r="J33" s="45">
        <v>32.6</v>
      </c>
      <c r="K33" s="45">
        <v>29.8</v>
      </c>
      <c r="L33" s="45">
        <v>27.6</v>
      </c>
      <c r="M33" s="45">
        <v>25.7</v>
      </c>
      <c r="N33" s="45">
        <v>24.2</v>
      </c>
      <c r="O33" s="45">
        <v>22.8</v>
      </c>
      <c r="P33" s="45">
        <v>21.7</v>
      </c>
      <c r="Q33" s="45">
        <v>20.7</v>
      </c>
      <c r="R33" s="45">
        <v>19.8</v>
      </c>
      <c r="S33" s="45">
        <v>19</v>
      </c>
      <c r="T33" s="45">
        <v>18.3</v>
      </c>
      <c r="U33" s="45">
        <v>17.7</v>
      </c>
    </row>
    <row r="34" spans="1:21" x14ac:dyDescent="0.25">
      <c r="A34" s="43">
        <v>23</v>
      </c>
      <c r="B34" s="45">
        <v>257.39999999999998</v>
      </c>
      <c r="C34" s="45">
        <v>131.1</v>
      </c>
      <c r="D34" s="45">
        <v>89</v>
      </c>
      <c r="E34" s="45">
        <v>68</v>
      </c>
      <c r="F34" s="45">
        <v>55.4</v>
      </c>
      <c r="G34" s="45">
        <v>47</v>
      </c>
      <c r="H34" s="45">
        <v>41</v>
      </c>
      <c r="I34" s="45">
        <v>36.5</v>
      </c>
      <c r="J34" s="45">
        <v>33</v>
      </c>
      <c r="K34" s="45">
        <v>30.2</v>
      </c>
      <c r="L34" s="45">
        <v>28</v>
      </c>
      <c r="M34" s="45">
        <v>26.1</v>
      </c>
      <c r="N34" s="45">
        <v>24.5</v>
      </c>
      <c r="O34" s="45">
        <v>23.1</v>
      </c>
      <c r="P34" s="45">
        <v>22</v>
      </c>
      <c r="Q34" s="45">
        <v>20.9</v>
      </c>
      <c r="R34" s="45">
        <v>20</v>
      </c>
      <c r="S34" s="45">
        <v>19.2</v>
      </c>
      <c r="T34" s="45">
        <v>18.5</v>
      </c>
      <c r="U34" s="45">
        <v>17.899999999999999</v>
      </c>
    </row>
    <row r="35" spans="1:21" x14ac:dyDescent="0.25">
      <c r="A35" s="43">
        <v>24</v>
      </c>
      <c r="B35" s="45">
        <v>260.8</v>
      </c>
      <c r="C35" s="45">
        <v>132.80000000000001</v>
      </c>
      <c r="D35" s="45">
        <v>90.2</v>
      </c>
      <c r="E35" s="45">
        <v>68.900000000000006</v>
      </c>
      <c r="F35" s="45">
        <v>56.1</v>
      </c>
      <c r="G35" s="45">
        <v>47.6</v>
      </c>
      <c r="H35" s="45">
        <v>41.5</v>
      </c>
      <c r="I35" s="45">
        <v>37</v>
      </c>
      <c r="J35" s="45">
        <v>33.5</v>
      </c>
      <c r="K35" s="45">
        <v>30.6</v>
      </c>
      <c r="L35" s="45">
        <v>28.3</v>
      </c>
      <c r="M35" s="45">
        <v>26.4</v>
      </c>
      <c r="N35" s="45">
        <v>24.8</v>
      </c>
      <c r="O35" s="45">
        <v>23.4</v>
      </c>
      <c r="P35" s="45">
        <v>22.3</v>
      </c>
      <c r="Q35" s="45">
        <v>21.2</v>
      </c>
      <c r="R35" s="45">
        <v>20.3</v>
      </c>
      <c r="S35" s="45">
        <v>19.5</v>
      </c>
      <c r="T35" s="45">
        <v>18.8</v>
      </c>
      <c r="U35" s="45">
        <v>18.100000000000001</v>
      </c>
    </row>
    <row r="36" spans="1:21" x14ac:dyDescent="0.25">
      <c r="A36" s="43">
        <v>25</v>
      </c>
      <c r="B36" s="45">
        <v>264.3</v>
      </c>
      <c r="C36" s="45">
        <v>134.6</v>
      </c>
      <c r="D36" s="45">
        <v>91.4</v>
      </c>
      <c r="E36" s="45">
        <v>69.8</v>
      </c>
      <c r="F36" s="45">
        <v>56.9</v>
      </c>
      <c r="G36" s="45">
        <v>48.2</v>
      </c>
      <c r="H36" s="45">
        <v>42.1</v>
      </c>
      <c r="I36" s="45">
        <v>37.5</v>
      </c>
      <c r="J36" s="45">
        <v>33.9</v>
      </c>
      <c r="K36" s="45">
        <v>31.1</v>
      </c>
      <c r="L36" s="45">
        <v>28.7</v>
      </c>
      <c r="M36" s="45">
        <v>26.8</v>
      </c>
      <c r="N36" s="45">
        <v>25.2</v>
      </c>
      <c r="O36" s="45">
        <v>23.8</v>
      </c>
      <c r="P36" s="45">
        <v>22.6</v>
      </c>
      <c r="Q36" s="45">
        <v>21.5</v>
      </c>
      <c r="R36" s="45">
        <v>20.6</v>
      </c>
      <c r="S36" s="45">
        <v>19.8</v>
      </c>
      <c r="T36" s="45">
        <v>19</v>
      </c>
      <c r="U36" s="45">
        <v>18.399999999999999</v>
      </c>
    </row>
    <row r="37" spans="1:21" x14ac:dyDescent="0.25">
      <c r="A37" s="43">
        <v>26</v>
      </c>
      <c r="B37" s="45">
        <v>267.89999999999998</v>
      </c>
      <c r="C37" s="45">
        <v>136.4</v>
      </c>
      <c r="D37" s="45">
        <v>92.6</v>
      </c>
      <c r="E37" s="45">
        <v>70.7</v>
      </c>
      <c r="F37" s="45">
        <v>57.6</v>
      </c>
      <c r="G37" s="45">
        <v>48.9</v>
      </c>
      <c r="H37" s="45">
        <v>42.7</v>
      </c>
      <c r="I37" s="45">
        <v>38</v>
      </c>
      <c r="J37" s="45">
        <v>34.4</v>
      </c>
      <c r="K37" s="45">
        <v>31.5</v>
      </c>
      <c r="L37" s="45">
        <v>29.1</v>
      </c>
      <c r="M37" s="45">
        <v>27.2</v>
      </c>
      <c r="N37" s="45">
        <v>25.5</v>
      </c>
      <c r="O37" s="45">
        <v>24.1</v>
      </c>
      <c r="P37" s="45">
        <v>22.9</v>
      </c>
      <c r="Q37" s="45">
        <v>21.8</v>
      </c>
      <c r="R37" s="45">
        <v>20.9</v>
      </c>
      <c r="S37" s="45">
        <v>20</v>
      </c>
      <c r="T37" s="45">
        <v>19.3</v>
      </c>
      <c r="U37" s="45">
        <v>18.7</v>
      </c>
    </row>
    <row r="38" spans="1:21" x14ac:dyDescent="0.25">
      <c r="A38" s="43">
        <v>27</v>
      </c>
      <c r="B38" s="45">
        <v>271.39999999999998</v>
      </c>
      <c r="C38" s="45">
        <v>138.19999999999999</v>
      </c>
      <c r="D38" s="45">
        <v>93.9</v>
      </c>
      <c r="E38" s="45">
        <v>71.7</v>
      </c>
      <c r="F38" s="45">
        <v>58.4</v>
      </c>
      <c r="G38" s="45">
        <v>49.5</v>
      </c>
      <c r="H38" s="45">
        <v>43.2</v>
      </c>
      <c r="I38" s="45">
        <v>38.5</v>
      </c>
      <c r="J38" s="45">
        <v>34.799999999999997</v>
      </c>
      <c r="K38" s="45">
        <v>31.9</v>
      </c>
      <c r="L38" s="45">
        <v>29.5</v>
      </c>
      <c r="M38" s="45">
        <v>27.5</v>
      </c>
      <c r="N38" s="45">
        <v>25.9</v>
      </c>
      <c r="O38" s="45">
        <v>24.4</v>
      </c>
      <c r="P38" s="45">
        <v>23.2</v>
      </c>
      <c r="Q38" s="45">
        <v>22.1</v>
      </c>
      <c r="R38" s="45">
        <v>21.2</v>
      </c>
      <c r="S38" s="45">
        <v>20.3</v>
      </c>
      <c r="T38" s="45">
        <v>19.600000000000001</v>
      </c>
      <c r="U38" s="45">
        <v>18.899999999999999</v>
      </c>
    </row>
    <row r="39" spans="1:21" x14ac:dyDescent="0.25">
      <c r="A39" s="43">
        <v>28</v>
      </c>
      <c r="B39" s="45">
        <v>275.10000000000002</v>
      </c>
      <c r="C39" s="45">
        <v>140.1</v>
      </c>
      <c r="D39" s="45">
        <v>95.1</v>
      </c>
      <c r="E39" s="45">
        <v>72.599999999999994</v>
      </c>
      <c r="F39" s="45">
        <v>59.2</v>
      </c>
      <c r="G39" s="45">
        <v>50.2</v>
      </c>
      <c r="H39" s="45">
        <v>43.8</v>
      </c>
      <c r="I39" s="45">
        <v>39</v>
      </c>
      <c r="J39" s="45">
        <v>35.299999999999997</v>
      </c>
      <c r="K39" s="45">
        <v>32.299999999999997</v>
      </c>
      <c r="L39" s="45">
        <v>29.9</v>
      </c>
      <c r="M39" s="45">
        <v>27.9</v>
      </c>
      <c r="N39" s="45">
        <v>26.2</v>
      </c>
      <c r="O39" s="45">
        <v>24.8</v>
      </c>
      <c r="P39" s="45">
        <v>23.5</v>
      </c>
      <c r="Q39" s="45">
        <v>22.4</v>
      </c>
      <c r="R39" s="45">
        <v>21.4</v>
      </c>
      <c r="S39" s="45">
        <v>20.6</v>
      </c>
      <c r="T39" s="45">
        <v>19.8</v>
      </c>
      <c r="U39" s="45">
        <v>19.2</v>
      </c>
    </row>
    <row r="40" spans="1:21" x14ac:dyDescent="0.25">
      <c r="A40" s="43">
        <v>29</v>
      </c>
      <c r="B40" s="45">
        <v>278.7</v>
      </c>
      <c r="C40" s="45">
        <v>142</v>
      </c>
      <c r="D40" s="45">
        <v>96.4</v>
      </c>
      <c r="E40" s="45">
        <v>73.599999999999994</v>
      </c>
      <c r="F40" s="45">
        <v>60</v>
      </c>
      <c r="G40" s="45">
        <v>50.9</v>
      </c>
      <c r="H40" s="45">
        <v>44.4</v>
      </c>
      <c r="I40" s="45">
        <v>39.5</v>
      </c>
      <c r="J40" s="45">
        <v>35.799999999999997</v>
      </c>
      <c r="K40" s="45">
        <v>32.799999999999997</v>
      </c>
      <c r="L40" s="45">
        <v>30.3</v>
      </c>
      <c r="M40" s="45">
        <v>28.3</v>
      </c>
      <c r="N40" s="45">
        <v>26.6</v>
      </c>
      <c r="O40" s="45">
        <v>25.1</v>
      </c>
      <c r="P40" s="45">
        <v>23.8</v>
      </c>
      <c r="Q40" s="45">
        <v>22.7</v>
      </c>
      <c r="R40" s="45">
        <v>21.7</v>
      </c>
      <c r="S40" s="45">
        <v>20.9</v>
      </c>
      <c r="T40" s="45">
        <v>20.100000000000001</v>
      </c>
      <c r="U40" s="45">
        <v>19.399999999999999</v>
      </c>
    </row>
    <row r="41" spans="1:21" x14ac:dyDescent="0.25">
      <c r="A41" s="43">
        <v>30</v>
      </c>
      <c r="B41" s="45">
        <v>282.5</v>
      </c>
      <c r="C41" s="45">
        <v>143.9</v>
      </c>
      <c r="D41" s="45">
        <v>97.7</v>
      </c>
      <c r="E41" s="45">
        <v>74.599999999999994</v>
      </c>
      <c r="F41" s="45">
        <v>60.8</v>
      </c>
      <c r="G41" s="45">
        <v>51.6</v>
      </c>
      <c r="H41" s="45">
        <v>45</v>
      </c>
      <c r="I41" s="45">
        <v>40.1</v>
      </c>
      <c r="J41" s="45">
        <v>36.299999999999997</v>
      </c>
      <c r="K41" s="45">
        <v>33.200000000000003</v>
      </c>
      <c r="L41" s="45">
        <v>30.7</v>
      </c>
      <c r="M41" s="45">
        <v>28.7</v>
      </c>
      <c r="N41" s="45">
        <v>26.9</v>
      </c>
      <c r="O41" s="45">
        <v>25.4</v>
      </c>
      <c r="P41" s="45">
        <v>24.1</v>
      </c>
      <c r="Q41" s="45">
        <v>23</v>
      </c>
      <c r="R41" s="45">
        <v>22</v>
      </c>
      <c r="S41" s="45">
        <v>21.2</v>
      </c>
      <c r="T41" s="45">
        <v>20.399999999999999</v>
      </c>
      <c r="U41" s="45">
        <v>19.7</v>
      </c>
    </row>
    <row r="42" spans="1:21" x14ac:dyDescent="0.25">
      <c r="A42" s="43">
        <v>31</v>
      </c>
      <c r="B42" s="45">
        <v>286.2</v>
      </c>
      <c r="C42" s="45">
        <v>145.80000000000001</v>
      </c>
      <c r="D42" s="45">
        <v>99</v>
      </c>
      <c r="E42" s="45">
        <v>75.599999999999994</v>
      </c>
      <c r="F42" s="45">
        <v>61.6</v>
      </c>
      <c r="G42" s="45">
        <v>52.3</v>
      </c>
      <c r="H42" s="45">
        <v>45.6</v>
      </c>
      <c r="I42" s="45">
        <v>40.6</v>
      </c>
      <c r="J42" s="45">
        <v>36.799999999999997</v>
      </c>
      <c r="K42" s="45">
        <v>33.700000000000003</v>
      </c>
      <c r="L42" s="45">
        <v>31.1</v>
      </c>
      <c r="M42" s="45">
        <v>29.1</v>
      </c>
      <c r="N42" s="45">
        <v>27.3</v>
      </c>
      <c r="O42" s="45">
        <v>25.8</v>
      </c>
      <c r="P42" s="45">
        <v>24.5</v>
      </c>
      <c r="Q42" s="45">
        <v>23.3</v>
      </c>
      <c r="R42" s="45">
        <v>22.3</v>
      </c>
      <c r="S42" s="45">
        <v>21.5</v>
      </c>
      <c r="T42" s="45">
        <v>20.7</v>
      </c>
      <c r="U42" s="45">
        <v>20</v>
      </c>
    </row>
    <row r="43" spans="1:21" x14ac:dyDescent="0.25">
      <c r="A43" s="43">
        <v>32</v>
      </c>
      <c r="B43" s="45">
        <v>290</v>
      </c>
      <c r="C43" s="45">
        <v>147.69999999999999</v>
      </c>
      <c r="D43" s="45">
        <v>100.3</v>
      </c>
      <c r="E43" s="45">
        <v>76.599999999999994</v>
      </c>
      <c r="F43" s="45">
        <v>62.4</v>
      </c>
      <c r="G43" s="45">
        <v>53</v>
      </c>
      <c r="H43" s="45">
        <v>46.2</v>
      </c>
      <c r="I43" s="45">
        <v>41.2</v>
      </c>
      <c r="J43" s="45">
        <v>37.299999999999997</v>
      </c>
      <c r="K43" s="45">
        <v>34.1</v>
      </c>
      <c r="L43" s="45">
        <v>31.6</v>
      </c>
      <c r="M43" s="45">
        <v>29.5</v>
      </c>
      <c r="N43" s="45">
        <v>27.7</v>
      </c>
      <c r="O43" s="45">
        <v>26.1</v>
      </c>
      <c r="P43" s="45">
        <v>24.8</v>
      </c>
      <c r="Q43" s="45">
        <v>23.7</v>
      </c>
      <c r="R43" s="45">
        <v>22.7</v>
      </c>
      <c r="S43" s="45">
        <v>21.8</v>
      </c>
      <c r="T43" s="45">
        <v>21</v>
      </c>
      <c r="U43" s="45">
        <v>20.3</v>
      </c>
    </row>
    <row r="44" spans="1:21" x14ac:dyDescent="0.25">
      <c r="A44" s="43">
        <v>33</v>
      </c>
      <c r="B44" s="45">
        <v>293.89999999999998</v>
      </c>
      <c r="C44" s="45">
        <v>149.69999999999999</v>
      </c>
      <c r="D44" s="45">
        <v>101.6</v>
      </c>
      <c r="E44" s="45">
        <v>77.599999999999994</v>
      </c>
      <c r="F44" s="45">
        <v>63.2</v>
      </c>
      <c r="G44" s="45">
        <v>53.7</v>
      </c>
      <c r="H44" s="45">
        <v>46.8</v>
      </c>
      <c r="I44" s="45">
        <v>41.7</v>
      </c>
      <c r="J44" s="45">
        <v>37.799999999999997</v>
      </c>
      <c r="K44" s="45">
        <v>34.6</v>
      </c>
      <c r="L44" s="45">
        <v>32</v>
      </c>
      <c r="M44" s="45">
        <v>29.9</v>
      </c>
      <c r="N44" s="45">
        <v>28</v>
      </c>
      <c r="O44" s="45">
        <v>26.5</v>
      </c>
      <c r="P44" s="45">
        <v>25.2</v>
      </c>
      <c r="Q44" s="45">
        <v>24</v>
      </c>
      <c r="R44" s="45">
        <v>23</v>
      </c>
      <c r="S44" s="45">
        <v>22.1</v>
      </c>
      <c r="T44" s="45">
        <v>21.3</v>
      </c>
      <c r="U44" s="45">
        <v>20.5</v>
      </c>
    </row>
    <row r="45" spans="1:21" x14ac:dyDescent="0.25">
      <c r="A45" s="43">
        <v>34</v>
      </c>
      <c r="B45" s="45">
        <v>297.8</v>
      </c>
      <c r="C45" s="45">
        <v>151.69999999999999</v>
      </c>
      <c r="D45" s="45">
        <v>103</v>
      </c>
      <c r="E45" s="45">
        <v>78.7</v>
      </c>
      <c r="F45" s="45">
        <v>64.099999999999994</v>
      </c>
      <c r="G45" s="45">
        <v>54.4</v>
      </c>
      <c r="H45" s="45">
        <v>47.5</v>
      </c>
      <c r="I45" s="45">
        <v>42.3</v>
      </c>
      <c r="J45" s="45">
        <v>38.299999999999997</v>
      </c>
      <c r="K45" s="45">
        <v>35.1</v>
      </c>
      <c r="L45" s="45">
        <v>32.4</v>
      </c>
      <c r="M45" s="45">
        <v>30.3</v>
      </c>
      <c r="N45" s="45">
        <v>28.4</v>
      </c>
      <c r="O45" s="45">
        <v>26.9</v>
      </c>
      <c r="P45" s="45">
        <v>25.5</v>
      </c>
      <c r="Q45" s="45">
        <v>24.3</v>
      </c>
      <c r="R45" s="45">
        <v>23.3</v>
      </c>
      <c r="S45" s="45">
        <v>22.4</v>
      </c>
      <c r="T45" s="45">
        <v>21.6</v>
      </c>
      <c r="U45" s="45">
        <v>20.8</v>
      </c>
    </row>
    <row r="46" spans="1:21" x14ac:dyDescent="0.25">
      <c r="A46" s="43">
        <v>35</v>
      </c>
      <c r="B46" s="45">
        <v>301.7</v>
      </c>
      <c r="C46" s="45">
        <v>153.69999999999999</v>
      </c>
      <c r="D46" s="45">
        <v>104.4</v>
      </c>
      <c r="E46" s="45">
        <v>79.7</v>
      </c>
      <c r="F46" s="45">
        <v>64.900000000000006</v>
      </c>
      <c r="G46" s="45">
        <v>55.1</v>
      </c>
      <c r="H46" s="45">
        <v>48.1</v>
      </c>
      <c r="I46" s="45">
        <v>42.8</v>
      </c>
      <c r="J46" s="45">
        <v>38.799999999999997</v>
      </c>
      <c r="K46" s="45">
        <v>35.5</v>
      </c>
      <c r="L46" s="45">
        <v>32.9</v>
      </c>
      <c r="M46" s="45">
        <v>30.7</v>
      </c>
      <c r="N46" s="45">
        <v>28.8</v>
      </c>
      <c r="O46" s="45">
        <v>27.2</v>
      </c>
      <c r="P46" s="45">
        <v>25.9</v>
      </c>
      <c r="Q46" s="45">
        <v>24.7</v>
      </c>
      <c r="R46" s="45">
        <v>23.6</v>
      </c>
      <c r="S46" s="45">
        <v>22.7</v>
      </c>
      <c r="T46" s="45">
        <v>21.9</v>
      </c>
      <c r="U46" s="45">
        <v>21.1</v>
      </c>
    </row>
    <row r="47" spans="1:21" x14ac:dyDescent="0.25">
      <c r="A47" s="43">
        <v>36</v>
      </c>
      <c r="B47" s="45">
        <v>305.7</v>
      </c>
      <c r="C47" s="45">
        <v>155.69999999999999</v>
      </c>
      <c r="D47" s="45">
        <v>105.7</v>
      </c>
      <c r="E47" s="45">
        <v>80.8</v>
      </c>
      <c r="F47" s="45">
        <v>65.8</v>
      </c>
      <c r="G47" s="45">
        <v>55.8</v>
      </c>
      <c r="H47" s="45">
        <v>48.7</v>
      </c>
      <c r="I47" s="45">
        <v>43.4</v>
      </c>
      <c r="J47" s="45">
        <v>39.299999999999997</v>
      </c>
      <c r="K47" s="45">
        <v>36</v>
      </c>
      <c r="L47" s="45">
        <v>33.299999999999997</v>
      </c>
      <c r="M47" s="45">
        <v>31.1</v>
      </c>
      <c r="N47" s="45">
        <v>29.2</v>
      </c>
      <c r="O47" s="45">
        <v>27.6</v>
      </c>
      <c r="P47" s="45">
        <v>26.2</v>
      </c>
      <c r="Q47" s="45">
        <v>25</v>
      </c>
      <c r="R47" s="45">
        <v>23.9</v>
      </c>
      <c r="S47" s="45">
        <v>23</v>
      </c>
      <c r="T47" s="45">
        <v>22.2</v>
      </c>
      <c r="U47" s="45">
        <v>21.4</v>
      </c>
    </row>
    <row r="48" spans="1:21" x14ac:dyDescent="0.25">
      <c r="A48" s="43">
        <v>37</v>
      </c>
      <c r="B48" s="45">
        <v>309.7</v>
      </c>
      <c r="C48" s="45">
        <v>157.69999999999999</v>
      </c>
      <c r="D48" s="45">
        <v>107.1</v>
      </c>
      <c r="E48" s="45">
        <v>81.8</v>
      </c>
      <c r="F48" s="45">
        <v>66.7</v>
      </c>
      <c r="G48" s="45">
        <v>56.6</v>
      </c>
      <c r="H48" s="45">
        <v>49.4</v>
      </c>
      <c r="I48" s="45">
        <v>44</v>
      </c>
      <c r="J48" s="45">
        <v>39.799999999999997</v>
      </c>
      <c r="K48" s="45">
        <v>36.5</v>
      </c>
      <c r="L48" s="45">
        <v>33.799999999999997</v>
      </c>
      <c r="M48" s="45">
        <v>31.5</v>
      </c>
      <c r="N48" s="45">
        <v>29.6</v>
      </c>
      <c r="O48" s="45">
        <v>28</v>
      </c>
      <c r="P48" s="45">
        <v>26.6</v>
      </c>
      <c r="Q48" s="45">
        <v>25.3</v>
      </c>
      <c r="R48" s="45">
        <v>24.3</v>
      </c>
      <c r="S48" s="45">
        <v>23.3</v>
      </c>
      <c r="T48" s="45">
        <v>22.5</v>
      </c>
      <c r="U48" s="45">
        <v>21.7</v>
      </c>
    </row>
    <row r="49" spans="1:21" x14ac:dyDescent="0.25">
      <c r="A49" s="43">
        <v>38</v>
      </c>
      <c r="B49" s="45">
        <v>313.7</v>
      </c>
      <c r="C49" s="45">
        <v>159.80000000000001</v>
      </c>
      <c r="D49" s="45">
        <v>108.5</v>
      </c>
      <c r="E49" s="45">
        <v>82.9</v>
      </c>
      <c r="F49" s="45">
        <v>67.599999999999994</v>
      </c>
      <c r="G49" s="45">
        <v>57.3</v>
      </c>
      <c r="H49" s="45">
        <v>50.1</v>
      </c>
      <c r="I49" s="45">
        <v>44.6</v>
      </c>
      <c r="J49" s="45">
        <v>40.4</v>
      </c>
      <c r="K49" s="45">
        <v>37</v>
      </c>
      <c r="L49" s="45">
        <v>34.200000000000003</v>
      </c>
      <c r="M49" s="45">
        <v>31.9</v>
      </c>
      <c r="N49" s="45">
        <v>30</v>
      </c>
      <c r="O49" s="45">
        <v>28.4</v>
      </c>
      <c r="P49" s="45">
        <v>26.9</v>
      </c>
      <c r="Q49" s="45">
        <v>25.7</v>
      </c>
      <c r="R49" s="45">
        <v>24.6</v>
      </c>
      <c r="S49" s="45">
        <v>23.7</v>
      </c>
      <c r="T49" s="45">
        <v>22.8</v>
      </c>
      <c r="U49" s="45">
        <v>22.1</v>
      </c>
    </row>
    <row r="50" spans="1:21" x14ac:dyDescent="0.25">
      <c r="A50" s="43">
        <v>39</v>
      </c>
      <c r="B50" s="45">
        <v>317.89999999999998</v>
      </c>
      <c r="C50" s="45">
        <v>161.9</v>
      </c>
      <c r="D50" s="45">
        <v>110</v>
      </c>
      <c r="E50" s="45">
        <v>84</v>
      </c>
      <c r="F50" s="45">
        <v>68.5</v>
      </c>
      <c r="G50" s="45">
        <v>58.1</v>
      </c>
      <c r="H50" s="45">
        <v>50.7</v>
      </c>
      <c r="I50" s="45">
        <v>45.2</v>
      </c>
      <c r="J50" s="45">
        <v>40.9</v>
      </c>
      <c r="K50" s="45">
        <v>37.5</v>
      </c>
      <c r="L50" s="45">
        <v>34.700000000000003</v>
      </c>
      <c r="M50" s="45">
        <v>32.4</v>
      </c>
      <c r="N50" s="45">
        <v>30.4</v>
      </c>
      <c r="O50" s="45">
        <v>28.8</v>
      </c>
      <c r="P50" s="45">
        <v>27.3</v>
      </c>
      <c r="Q50" s="45">
        <v>26.1</v>
      </c>
      <c r="R50" s="45">
        <v>25</v>
      </c>
      <c r="S50" s="45">
        <v>24</v>
      </c>
      <c r="T50" s="45">
        <v>23.1</v>
      </c>
      <c r="U50" s="45">
        <v>22.4</v>
      </c>
    </row>
    <row r="51" spans="1:21" x14ac:dyDescent="0.25">
      <c r="A51" s="43">
        <v>40</v>
      </c>
      <c r="B51" s="45">
        <v>322</v>
      </c>
      <c r="C51" s="45">
        <v>164.1</v>
      </c>
      <c r="D51" s="45">
        <v>111.4</v>
      </c>
      <c r="E51" s="45">
        <v>85.1</v>
      </c>
      <c r="F51" s="45">
        <v>69.400000000000006</v>
      </c>
      <c r="G51" s="45">
        <v>58.9</v>
      </c>
      <c r="H51" s="45">
        <v>51.4</v>
      </c>
      <c r="I51" s="45">
        <v>45.8</v>
      </c>
      <c r="J51" s="45">
        <v>41.5</v>
      </c>
      <c r="K51" s="45">
        <v>38</v>
      </c>
      <c r="L51" s="45">
        <v>35.200000000000003</v>
      </c>
      <c r="M51" s="45">
        <v>32.799999999999997</v>
      </c>
      <c r="N51" s="45">
        <v>30.8</v>
      </c>
      <c r="O51" s="45">
        <v>29.2</v>
      </c>
      <c r="P51" s="45">
        <v>27.7</v>
      </c>
      <c r="Q51" s="45">
        <v>26.4</v>
      </c>
      <c r="R51" s="45">
        <v>25.3</v>
      </c>
      <c r="S51" s="45">
        <v>24.4</v>
      </c>
      <c r="T51" s="45">
        <v>23.5</v>
      </c>
      <c r="U51" s="45">
        <v>22.7</v>
      </c>
    </row>
    <row r="52" spans="1:21" x14ac:dyDescent="0.25">
      <c r="A52" s="43">
        <v>41</v>
      </c>
      <c r="B52" s="45">
        <v>326.3</v>
      </c>
      <c r="C52" s="45">
        <v>166.2</v>
      </c>
      <c r="D52" s="45">
        <v>112.9</v>
      </c>
      <c r="E52" s="45">
        <v>86.3</v>
      </c>
      <c r="F52" s="45">
        <v>70.3</v>
      </c>
      <c r="G52" s="45">
        <v>59.7</v>
      </c>
      <c r="H52" s="45">
        <v>52.1</v>
      </c>
      <c r="I52" s="45">
        <v>46.4</v>
      </c>
      <c r="J52" s="45">
        <v>42</v>
      </c>
      <c r="K52" s="45">
        <v>38.5</v>
      </c>
      <c r="L52" s="45">
        <v>35.700000000000003</v>
      </c>
      <c r="M52" s="45">
        <v>33.299999999999997</v>
      </c>
      <c r="N52" s="45">
        <v>31.3</v>
      </c>
      <c r="O52" s="45">
        <v>29.6</v>
      </c>
      <c r="P52" s="45">
        <v>28.1</v>
      </c>
      <c r="Q52" s="45">
        <v>26.8</v>
      </c>
      <c r="R52" s="45">
        <v>25.7</v>
      </c>
      <c r="S52" s="45">
        <v>24.7</v>
      </c>
      <c r="T52" s="45">
        <v>23.8</v>
      </c>
      <c r="U52" s="45">
        <v>23.1</v>
      </c>
    </row>
    <row r="53" spans="1:21" x14ac:dyDescent="0.25">
      <c r="A53" s="43">
        <v>42</v>
      </c>
      <c r="B53" s="45">
        <v>330.5</v>
      </c>
      <c r="C53" s="45">
        <v>168.4</v>
      </c>
      <c r="D53" s="45">
        <v>114.4</v>
      </c>
      <c r="E53" s="45">
        <v>87.4</v>
      </c>
      <c r="F53" s="45">
        <v>71.2</v>
      </c>
      <c r="G53" s="45">
        <v>60.5</v>
      </c>
      <c r="H53" s="45">
        <v>52.8</v>
      </c>
      <c r="I53" s="45">
        <v>47.1</v>
      </c>
      <c r="J53" s="45">
        <v>42.6</v>
      </c>
      <c r="K53" s="45">
        <v>39</v>
      </c>
      <c r="L53" s="45">
        <v>36.1</v>
      </c>
      <c r="M53" s="45">
        <v>33.700000000000003</v>
      </c>
      <c r="N53" s="45">
        <v>31.7</v>
      </c>
      <c r="O53" s="45">
        <v>30</v>
      </c>
      <c r="P53" s="45">
        <v>28.5</v>
      </c>
      <c r="Q53" s="45">
        <v>27.2</v>
      </c>
      <c r="R53" s="45">
        <v>26.1</v>
      </c>
      <c r="S53" s="45">
        <v>25.1</v>
      </c>
      <c r="T53" s="45">
        <v>24.2</v>
      </c>
      <c r="U53" s="45">
        <v>23.4</v>
      </c>
    </row>
    <row r="54" spans="1:21" x14ac:dyDescent="0.25">
      <c r="A54" s="43">
        <v>43</v>
      </c>
      <c r="B54" s="45">
        <v>334.8</v>
      </c>
      <c r="C54" s="45">
        <v>170.6</v>
      </c>
      <c r="D54" s="45">
        <v>115.9</v>
      </c>
      <c r="E54" s="45">
        <v>88.6</v>
      </c>
      <c r="F54" s="45">
        <v>72.2</v>
      </c>
      <c r="G54" s="45">
        <v>61.3</v>
      </c>
      <c r="H54" s="45">
        <v>53.5</v>
      </c>
      <c r="I54" s="45">
        <v>47.7</v>
      </c>
      <c r="J54" s="45">
        <v>43.2</v>
      </c>
      <c r="K54" s="45">
        <v>39.6</v>
      </c>
      <c r="L54" s="45">
        <v>36.6</v>
      </c>
      <c r="M54" s="45">
        <v>34.200000000000003</v>
      </c>
      <c r="N54" s="45">
        <v>32.200000000000003</v>
      </c>
      <c r="O54" s="45">
        <v>30.4</v>
      </c>
      <c r="P54" s="45">
        <v>28.9</v>
      </c>
      <c r="Q54" s="45">
        <v>27.6</v>
      </c>
      <c r="R54" s="45">
        <v>26.5</v>
      </c>
      <c r="S54" s="45">
        <v>25.5</v>
      </c>
      <c r="T54" s="45">
        <v>24.6</v>
      </c>
      <c r="U54" s="45">
        <v>23.8</v>
      </c>
    </row>
    <row r="55" spans="1:21" x14ac:dyDescent="0.25">
      <c r="A55" s="43">
        <v>44</v>
      </c>
      <c r="B55" s="45">
        <v>339.2</v>
      </c>
      <c r="C55" s="45">
        <v>172.8</v>
      </c>
      <c r="D55" s="45">
        <v>117.4</v>
      </c>
      <c r="E55" s="45">
        <v>89.7</v>
      </c>
      <c r="F55" s="45">
        <v>73.099999999999994</v>
      </c>
      <c r="G55" s="45">
        <v>62.1</v>
      </c>
      <c r="H55" s="45">
        <v>54.2</v>
      </c>
      <c r="I55" s="45">
        <v>48.3</v>
      </c>
      <c r="J55" s="45">
        <v>43.8</v>
      </c>
      <c r="K55" s="45">
        <v>40.1</v>
      </c>
      <c r="L55" s="45">
        <v>37.200000000000003</v>
      </c>
      <c r="M55" s="45">
        <v>34.700000000000003</v>
      </c>
      <c r="N55" s="45">
        <v>32.6</v>
      </c>
      <c r="O55" s="45">
        <v>30.9</v>
      </c>
      <c r="P55" s="45">
        <v>29.3</v>
      </c>
      <c r="Q55" s="45">
        <v>28</v>
      </c>
      <c r="R55" s="45">
        <v>26.9</v>
      </c>
      <c r="S55" s="45">
        <v>25.9</v>
      </c>
      <c r="T55" s="45">
        <v>25</v>
      </c>
      <c r="U55" s="45">
        <v>24.1</v>
      </c>
    </row>
    <row r="56" spans="1:21" x14ac:dyDescent="0.25">
      <c r="A56" s="43">
        <v>45</v>
      </c>
      <c r="B56" s="45">
        <v>343.6</v>
      </c>
      <c r="C56" s="45">
        <v>175.1</v>
      </c>
      <c r="D56" s="45">
        <v>119</v>
      </c>
      <c r="E56" s="45">
        <v>90.9</v>
      </c>
      <c r="F56" s="45">
        <v>74.099999999999994</v>
      </c>
      <c r="G56" s="45">
        <v>62.9</v>
      </c>
      <c r="H56" s="45">
        <v>55</v>
      </c>
      <c r="I56" s="45">
        <v>49</v>
      </c>
      <c r="J56" s="45">
        <v>44.4</v>
      </c>
      <c r="K56" s="45">
        <v>40.700000000000003</v>
      </c>
      <c r="L56" s="45">
        <v>37.700000000000003</v>
      </c>
      <c r="M56" s="45">
        <v>35.200000000000003</v>
      </c>
      <c r="N56" s="45">
        <v>33.1</v>
      </c>
      <c r="O56" s="45">
        <v>31.3</v>
      </c>
      <c r="P56" s="45">
        <v>29.8</v>
      </c>
      <c r="Q56" s="45">
        <v>28.5</v>
      </c>
      <c r="R56" s="45">
        <v>27.3</v>
      </c>
      <c r="S56" s="45">
        <v>26.3</v>
      </c>
      <c r="T56" s="45">
        <v>25.3</v>
      </c>
      <c r="U56" s="45"/>
    </row>
    <row r="57" spans="1:21" x14ac:dyDescent="0.25">
      <c r="A57" s="43">
        <v>46</v>
      </c>
      <c r="B57" s="45">
        <v>348.1</v>
      </c>
      <c r="C57" s="45">
        <v>177.4</v>
      </c>
      <c r="D57" s="45">
        <v>120.5</v>
      </c>
      <c r="E57" s="45">
        <v>92.1</v>
      </c>
      <c r="F57" s="45">
        <v>75.099999999999994</v>
      </c>
      <c r="G57" s="45">
        <v>63.8</v>
      </c>
      <c r="H57" s="45">
        <v>55.7</v>
      </c>
      <c r="I57" s="45">
        <v>49.7</v>
      </c>
      <c r="J57" s="45">
        <v>45</v>
      </c>
      <c r="K57" s="45">
        <v>41.3</v>
      </c>
      <c r="L57" s="45">
        <v>38.200000000000003</v>
      </c>
      <c r="M57" s="45">
        <v>35.700000000000003</v>
      </c>
      <c r="N57" s="45">
        <v>33.6</v>
      </c>
      <c r="O57" s="45">
        <v>31.8</v>
      </c>
      <c r="P57" s="45">
        <v>30.2</v>
      </c>
      <c r="Q57" s="45">
        <v>28.9</v>
      </c>
      <c r="R57" s="45">
        <v>27.7</v>
      </c>
      <c r="S57" s="45">
        <v>26.7</v>
      </c>
      <c r="T57" s="45"/>
      <c r="U57" s="45"/>
    </row>
    <row r="58" spans="1:21" x14ac:dyDescent="0.25">
      <c r="A58" s="43">
        <v>47</v>
      </c>
      <c r="B58" s="45">
        <v>352.7</v>
      </c>
      <c r="C58" s="45">
        <v>179.7</v>
      </c>
      <c r="D58" s="45">
        <v>122.1</v>
      </c>
      <c r="E58" s="45">
        <v>93.4</v>
      </c>
      <c r="F58" s="45">
        <v>76.099999999999994</v>
      </c>
      <c r="G58" s="45">
        <v>64.7</v>
      </c>
      <c r="H58" s="45">
        <v>56.5</v>
      </c>
      <c r="I58" s="45">
        <v>50.4</v>
      </c>
      <c r="J58" s="45">
        <v>45.6</v>
      </c>
      <c r="K58" s="45">
        <v>41.9</v>
      </c>
      <c r="L58" s="45">
        <v>38.799999999999997</v>
      </c>
      <c r="M58" s="45">
        <v>36.299999999999997</v>
      </c>
      <c r="N58" s="45">
        <v>34.1</v>
      </c>
      <c r="O58" s="45">
        <v>32.299999999999997</v>
      </c>
      <c r="P58" s="45">
        <v>30.7</v>
      </c>
      <c r="Q58" s="45">
        <v>29.4</v>
      </c>
      <c r="R58" s="45">
        <v>28.2</v>
      </c>
      <c r="S58" s="45"/>
      <c r="T58" s="45"/>
      <c r="U58" s="45"/>
    </row>
    <row r="59" spans="1:21" x14ac:dyDescent="0.25">
      <c r="A59" s="43">
        <v>48</v>
      </c>
      <c r="B59" s="45">
        <v>357.3</v>
      </c>
      <c r="C59" s="45">
        <v>182.1</v>
      </c>
      <c r="D59" s="45">
        <v>123.8</v>
      </c>
      <c r="E59" s="45">
        <v>94.6</v>
      </c>
      <c r="F59" s="45">
        <v>77.2</v>
      </c>
      <c r="G59" s="45">
        <v>65.599999999999994</v>
      </c>
      <c r="H59" s="45">
        <v>57.3</v>
      </c>
      <c r="I59" s="45">
        <v>51.1</v>
      </c>
      <c r="J59" s="45">
        <v>46.3</v>
      </c>
      <c r="K59" s="45">
        <v>42.5</v>
      </c>
      <c r="L59" s="45">
        <v>39.4</v>
      </c>
      <c r="M59" s="45">
        <v>36.799999999999997</v>
      </c>
      <c r="N59" s="45">
        <v>34.6</v>
      </c>
      <c r="O59" s="45">
        <v>32.799999999999997</v>
      </c>
      <c r="P59" s="45">
        <v>31.2</v>
      </c>
      <c r="Q59" s="45">
        <v>29.8</v>
      </c>
      <c r="R59" s="45"/>
      <c r="S59" s="45"/>
      <c r="T59" s="45"/>
      <c r="U59" s="45"/>
    </row>
    <row r="60" spans="1:21" x14ac:dyDescent="0.25">
      <c r="A60" s="43">
        <v>49</v>
      </c>
      <c r="B60" s="45">
        <v>362</v>
      </c>
      <c r="C60" s="45">
        <v>184.5</v>
      </c>
      <c r="D60" s="45">
        <v>125.4</v>
      </c>
      <c r="E60" s="45">
        <v>95.9</v>
      </c>
      <c r="F60" s="45">
        <v>78.2</v>
      </c>
      <c r="G60" s="45">
        <v>66.5</v>
      </c>
      <c r="H60" s="45">
        <v>58.1</v>
      </c>
      <c r="I60" s="45">
        <v>51.9</v>
      </c>
      <c r="J60" s="45">
        <v>47</v>
      </c>
      <c r="K60" s="45">
        <v>43.1</v>
      </c>
      <c r="L60" s="45">
        <v>40</v>
      </c>
      <c r="M60" s="45">
        <v>37.4</v>
      </c>
      <c r="N60" s="45">
        <v>35.200000000000003</v>
      </c>
      <c r="O60" s="45">
        <v>33.299999999999997</v>
      </c>
      <c r="P60" s="45">
        <v>31.7</v>
      </c>
      <c r="Q60" s="45"/>
      <c r="R60" s="45"/>
      <c r="S60" s="45"/>
      <c r="T60" s="45"/>
      <c r="U60" s="45"/>
    </row>
    <row r="61" spans="1:21" x14ac:dyDescent="0.25">
      <c r="A61" s="43">
        <v>50</v>
      </c>
      <c r="B61" s="45">
        <v>366.8</v>
      </c>
      <c r="C61" s="45">
        <v>187</v>
      </c>
      <c r="D61" s="45">
        <v>127.2</v>
      </c>
      <c r="E61" s="45">
        <v>97.3</v>
      </c>
      <c r="F61" s="45">
        <v>79.400000000000006</v>
      </c>
      <c r="G61" s="45">
        <v>67.5</v>
      </c>
      <c r="H61" s="45">
        <v>59</v>
      </c>
      <c r="I61" s="45">
        <v>52.6</v>
      </c>
      <c r="J61" s="45">
        <v>47.7</v>
      </c>
      <c r="K61" s="45">
        <v>43.8</v>
      </c>
      <c r="L61" s="45">
        <v>40.6</v>
      </c>
      <c r="M61" s="45">
        <v>38</v>
      </c>
      <c r="N61" s="45">
        <v>35.799999999999997</v>
      </c>
      <c r="O61" s="45">
        <v>33.9</v>
      </c>
      <c r="P61" s="45"/>
      <c r="Q61" s="45"/>
      <c r="R61" s="45"/>
      <c r="S61" s="45"/>
      <c r="T61" s="45"/>
      <c r="U61" s="45"/>
    </row>
    <row r="62" spans="1:21" x14ac:dyDescent="0.25">
      <c r="A62" s="43">
        <v>51</v>
      </c>
      <c r="B62" s="45">
        <v>371.7</v>
      </c>
      <c r="C62" s="45">
        <v>189.6</v>
      </c>
      <c r="D62" s="45">
        <v>128.9</v>
      </c>
      <c r="E62" s="45">
        <v>98.6</v>
      </c>
      <c r="F62" s="45">
        <v>80.5</v>
      </c>
      <c r="G62" s="45">
        <v>68.400000000000006</v>
      </c>
      <c r="H62" s="45">
        <v>59.9</v>
      </c>
      <c r="I62" s="45">
        <v>53.4</v>
      </c>
      <c r="J62" s="45">
        <v>48.5</v>
      </c>
      <c r="K62" s="45">
        <v>44.5</v>
      </c>
      <c r="L62" s="45">
        <v>41.3</v>
      </c>
      <c r="M62" s="45">
        <v>38.6</v>
      </c>
      <c r="N62" s="45">
        <v>36.4</v>
      </c>
      <c r="O62" s="45"/>
      <c r="P62" s="45"/>
      <c r="Q62" s="45"/>
      <c r="R62" s="45"/>
      <c r="S62" s="45"/>
      <c r="T62" s="45"/>
      <c r="U62" s="45"/>
    </row>
    <row r="63" spans="1:21" x14ac:dyDescent="0.25">
      <c r="A63" s="43">
        <v>52</v>
      </c>
      <c r="B63" s="45">
        <v>376.7</v>
      </c>
      <c r="C63" s="45">
        <v>192.2</v>
      </c>
      <c r="D63" s="45">
        <v>130.69999999999999</v>
      </c>
      <c r="E63" s="45">
        <v>100</v>
      </c>
      <c r="F63" s="45">
        <v>81.7</v>
      </c>
      <c r="G63" s="45">
        <v>69.400000000000006</v>
      </c>
      <c r="H63" s="45">
        <v>60.7</v>
      </c>
      <c r="I63" s="45">
        <v>54.2</v>
      </c>
      <c r="J63" s="45">
        <v>49.2</v>
      </c>
      <c r="K63" s="45">
        <v>45.2</v>
      </c>
      <c r="L63" s="45">
        <v>41.9</v>
      </c>
      <c r="M63" s="45">
        <v>39.200000000000003</v>
      </c>
      <c r="N63" s="45"/>
      <c r="O63" s="45"/>
      <c r="P63" s="45"/>
      <c r="Q63" s="45"/>
      <c r="R63" s="45"/>
      <c r="S63" s="45"/>
      <c r="T63" s="45"/>
      <c r="U63" s="45"/>
    </row>
    <row r="64" spans="1:21" x14ac:dyDescent="0.25">
      <c r="A64" s="43">
        <v>53</v>
      </c>
      <c r="B64" s="45">
        <v>381.7</v>
      </c>
      <c r="C64" s="45">
        <v>194.8</v>
      </c>
      <c r="D64" s="45">
        <v>132.5</v>
      </c>
      <c r="E64" s="45">
        <v>101.5</v>
      </c>
      <c r="F64" s="45">
        <v>82.8</v>
      </c>
      <c r="G64" s="45">
        <v>70.5</v>
      </c>
      <c r="H64" s="45">
        <v>61.7</v>
      </c>
      <c r="I64" s="45">
        <v>55.1</v>
      </c>
      <c r="J64" s="45">
        <v>50</v>
      </c>
      <c r="K64" s="45">
        <v>45.9</v>
      </c>
      <c r="L64" s="45">
        <v>42.6</v>
      </c>
      <c r="M64" s="45"/>
      <c r="N64" s="45"/>
      <c r="O64" s="45"/>
      <c r="P64" s="45"/>
      <c r="Q64" s="45"/>
      <c r="R64" s="45"/>
      <c r="S64" s="45"/>
      <c r="T64" s="45"/>
      <c r="U64" s="45"/>
    </row>
    <row r="65" spans="1:21" x14ac:dyDescent="0.25">
      <c r="A65" s="43">
        <v>54</v>
      </c>
      <c r="B65" s="45">
        <v>386.8</v>
      </c>
      <c r="C65" s="45">
        <v>197.4</v>
      </c>
      <c r="D65" s="45">
        <v>134.4</v>
      </c>
      <c r="E65" s="45">
        <v>102.9</v>
      </c>
      <c r="F65" s="45">
        <v>84.1</v>
      </c>
      <c r="G65" s="45">
        <v>71.5</v>
      </c>
      <c r="H65" s="45">
        <v>62.6</v>
      </c>
      <c r="I65" s="45">
        <v>55.9</v>
      </c>
      <c r="J65" s="45">
        <v>50.8</v>
      </c>
      <c r="K65" s="45">
        <v>46.7</v>
      </c>
      <c r="L65" s="45"/>
      <c r="M65" s="45"/>
      <c r="N65" s="45"/>
      <c r="O65" s="45"/>
      <c r="P65" s="45"/>
      <c r="Q65" s="45"/>
      <c r="R65" s="45"/>
      <c r="S65" s="45"/>
      <c r="T65" s="45"/>
      <c r="U65" s="45"/>
    </row>
    <row r="66" spans="1:21" x14ac:dyDescent="0.25">
      <c r="A66" s="43">
        <v>55</v>
      </c>
      <c r="B66" s="45">
        <v>392</v>
      </c>
      <c r="C66" s="45">
        <v>200.2</v>
      </c>
      <c r="D66" s="45">
        <v>136.30000000000001</v>
      </c>
      <c r="E66" s="45">
        <v>104.4</v>
      </c>
      <c r="F66" s="45">
        <v>85.3</v>
      </c>
      <c r="G66" s="45">
        <v>72.599999999999994</v>
      </c>
      <c r="H66" s="45">
        <v>63.6</v>
      </c>
      <c r="I66" s="45">
        <v>56.8</v>
      </c>
      <c r="J66" s="45">
        <v>51.6</v>
      </c>
      <c r="K66" s="45"/>
      <c r="L66" s="45"/>
      <c r="M66" s="45"/>
      <c r="N66" s="45"/>
      <c r="O66" s="45"/>
      <c r="P66" s="45"/>
      <c r="Q66" s="45"/>
      <c r="R66" s="45"/>
      <c r="S66" s="45"/>
      <c r="T66" s="45"/>
      <c r="U66" s="45"/>
    </row>
    <row r="67" spans="1:21" x14ac:dyDescent="0.25">
      <c r="A67" s="43">
        <v>56</v>
      </c>
      <c r="B67" s="45">
        <v>397.4</v>
      </c>
      <c r="C67" s="45">
        <v>203</v>
      </c>
      <c r="D67" s="45">
        <v>138.19999999999999</v>
      </c>
      <c r="E67" s="45">
        <v>105.9</v>
      </c>
      <c r="F67" s="45">
        <v>86.6</v>
      </c>
      <c r="G67" s="45">
        <v>73.7</v>
      </c>
      <c r="H67" s="45">
        <v>64.5</v>
      </c>
      <c r="I67" s="45">
        <v>57.7</v>
      </c>
      <c r="J67" s="45"/>
      <c r="K67" s="45"/>
      <c r="L67" s="45"/>
      <c r="M67" s="45"/>
      <c r="N67" s="45"/>
      <c r="O67" s="45"/>
      <c r="P67" s="45"/>
      <c r="Q67" s="45"/>
      <c r="R67" s="45"/>
      <c r="S67" s="45"/>
      <c r="T67" s="45"/>
      <c r="U67" s="45"/>
    </row>
    <row r="68" spans="1:21" x14ac:dyDescent="0.25">
      <c r="A68" s="43">
        <v>57</v>
      </c>
      <c r="B68" s="45">
        <v>402.8</v>
      </c>
      <c r="C68" s="45">
        <v>205.8</v>
      </c>
      <c r="D68" s="45">
        <v>140.19999999999999</v>
      </c>
      <c r="E68" s="45">
        <v>107.5</v>
      </c>
      <c r="F68" s="45">
        <v>87.9</v>
      </c>
      <c r="G68" s="45">
        <v>74.8</v>
      </c>
      <c r="H68" s="45">
        <v>65.599999999999994</v>
      </c>
      <c r="I68" s="45"/>
      <c r="J68" s="45"/>
      <c r="K68" s="45"/>
      <c r="L68" s="45"/>
      <c r="M68" s="45"/>
      <c r="N68" s="45"/>
      <c r="O68" s="45"/>
      <c r="P68" s="45"/>
      <c r="Q68" s="45"/>
      <c r="R68" s="45"/>
      <c r="S68" s="45"/>
      <c r="T68" s="45"/>
      <c r="U68" s="45"/>
    </row>
    <row r="69" spans="1:21" x14ac:dyDescent="0.25">
      <c r="A69" s="43">
        <v>58</v>
      </c>
      <c r="B69" s="45">
        <v>408.5</v>
      </c>
      <c r="C69" s="45">
        <v>208.8</v>
      </c>
      <c r="D69" s="45">
        <v>142.30000000000001</v>
      </c>
      <c r="E69" s="45">
        <v>109.1</v>
      </c>
      <c r="F69" s="45">
        <v>89.2</v>
      </c>
      <c r="G69" s="45">
        <v>76</v>
      </c>
      <c r="H69" s="45"/>
      <c r="I69" s="45"/>
      <c r="J69" s="45"/>
      <c r="K69" s="45"/>
      <c r="L69" s="45"/>
      <c r="M69" s="45"/>
      <c r="N69" s="45"/>
      <c r="O69" s="45"/>
      <c r="P69" s="45"/>
      <c r="Q69" s="45"/>
      <c r="R69" s="45"/>
      <c r="S69" s="45"/>
      <c r="T69" s="45"/>
      <c r="U69" s="45"/>
    </row>
    <row r="70" spans="1:21" x14ac:dyDescent="0.25">
      <c r="A70" s="43">
        <v>59</v>
      </c>
      <c r="B70" s="45">
        <v>412.5</v>
      </c>
      <c r="C70" s="45">
        <v>210.9</v>
      </c>
      <c r="D70" s="45">
        <v>143.80000000000001</v>
      </c>
      <c r="E70" s="45">
        <v>110.3</v>
      </c>
      <c r="F70" s="45">
        <v>90.2</v>
      </c>
      <c r="G70" s="45"/>
      <c r="H70" s="45"/>
      <c r="I70" s="45"/>
      <c r="J70" s="45"/>
      <c r="K70" s="45"/>
      <c r="L70" s="45"/>
      <c r="M70" s="45"/>
      <c r="N70" s="45"/>
      <c r="O70" s="45"/>
      <c r="P70" s="45"/>
      <c r="Q70" s="45"/>
      <c r="R70" s="45"/>
      <c r="S70" s="45"/>
      <c r="T70" s="45"/>
      <c r="U70" s="45"/>
    </row>
    <row r="71" spans="1:21" x14ac:dyDescent="0.25">
      <c r="A71" s="43">
        <v>60</v>
      </c>
      <c r="B71" s="45">
        <v>414.3</v>
      </c>
      <c r="C71" s="45">
        <v>211.9</v>
      </c>
      <c r="D71" s="45">
        <v>144.5</v>
      </c>
      <c r="E71" s="45">
        <v>110.8</v>
      </c>
      <c r="F71" s="45"/>
      <c r="G71" s="45"/>
      <c r="H71" s="45"/>
      <c r="I71" s="45"/>
      <c r="J71" s="45"/>
      <c r="K71" s="45"/>
      <c r="L71" s="45"/>
      <c r="M71" s="45"/>
      <c r="N71" s="45"/>
      <c r="O71" s="45"/>
      <c r="P71" s="45"/>
      <c r="Q71" s="45"/>
      <c r="R71" s="45"/>
      <c r="S71" s="45"/>
      <c r="T71" s="45"/>
      <c r="U71" s="45"/>
    </row>
    <row r="72" spans="1:21" x14ac:dyDescent="0.25">
      <c r="A72" s="43">
        <v>61</v>
      </c>
      <c r="B72" s="45">
        <v>416.2</v>
      </c>
      <c r="C72" s="45">
        <v>212.9</v>
      </c>
      <c r="D72" s="45">
        <v>145.19999999999999</v>
      </c>
      <c r="E72" s="45"/>
      <c r="F72" s="45"/>
      <c r="G72" s="45"/>
      <c r="H72" s="45"/>
      <c r="I72" s="45"/>
      <c r="J72" s="45"/>
      <c r="K72" s="45"/>
      <c r="L72" s="45"/>
      <c r="M72" s="45"/>
      <c r="N72" s="45"/>
      <c r="O72" s="45"/>
      <c r="P72" s="45"/>
      <c r="Q72" s="45"/>
      <c r="R72" s="45"/>
      <c r="S72" s="45"/>
      <c r="T72" s="45"/>
      <c r="U72" s="45"/>
    </row>
    <row r="73" spans="1:21" x14ac:dyDescent="0.25">
      <c r="A73" s="43">
        <v>62</v>
      </c>
      <c r="B73" s="45">
        <v>418.7</v>
      </c>
      <c r="C73" s="45">
        <v>214.3</v>
      </c>
      <c r="D73" s="45"/>
      <c r="E73" s="45"/>
      <c r="F73" s="45"/>
      <c r="G73" s="45"/>
      <c r="H73" s="45"/>
      <c r="I73" s="45"/>
      <c r="J73" s="45"/>
      <c r="K73" s="45"/>
      <c r="L73" s="45"/>
      <c r="M73" s="45"/>
      <c r="N73" s="45"/>
      <c r="O73" s="45"/>
      <c r="P73" s="45"/>
      <c r="Q73" s="45"/>
      <c r="R73" s="45"/>
      <c r="S73" s="45"/>
      <c r="T73" s="45"/>
      <c r="U73" s="45"/>
    </row>
    <row r="74" spans="1:21" x14ac:dyDescent="0.25">
      <c r="A74" s="43">
        <v>63</v>
      </c>
      <c r="B74" s="45">
        <v>420.9</v>
      </c>
      <c r="C74" s="45"/>
      <c r="D74" s="45"/>
      <c r="E74" s="45"/>
      <c r="F74" s="45"/>
      <c r="G74" s="45"/>
      <c r="H74" s="45"/>
      <c r="I74" s="45"/>
      <c r="J74" s="45"/>
      <c r="K74" s="45"/>
      <c r="L74" s="45"/>
      <c r="M74" s="45"/>
      <c r="N74" s="45"/>
      <c r="O74" s="45"/>
      <c r="P74" s="45"/>
      <c r="Q74" s="45"/>
      <c r="R74" s="45"/>
      <c r="S74" s="45"/>
      <c r="T74" s="45"/>
      <c r="U74" s="45"/>
    </row>
  </sheetData>
  <sheetProtection algorithmName="SHA-512" hashValue="Ay/ycYT0J589TaR8TswQ4E3ai+vQsUXdENUN98+FY9NlahCzz3E8erCVVn1or3jYc8ROhGTGB+1xYykbD8iZPQ==" saltValue="9FbO4K/MQ/eTri1OnpnVOA==" spinCount="100000" sheet="1" objects="1" scenarios="1"/>
  <conditionalFormatting sqref="A6:A21">
    <cfRule type="expression" dxfId="299" priority="1" stopIfTrue="1">
      <formula>MOD(ROW(),2)=0</formula>
    </cfRule>
    <cfRule type="expression" dxfId="298" priority="2" stopIfTrue="1">
      <formula>MOD(ROW(),2)&lt;&gt;0</formula>
    </cfRule>
  </conditionalFormatting>
  <conditionalFormatting sqref="B6:M21">
    <cfRule type="expression" dxfId="297" priority="3" stopIfTrue="1">
      <formula>MOD(ROW(),2)=0</formula>
    </cfRule>
    <cfRule type="expression" dxfId="296" priority="4" stopIfTrue="1">
      <formula>MOD(ROW(),2)&lt;&gt;0</formula>
    </cfRule>
  </conditionalFormatting>
  <conditionalFormatting sqref="A26:A74">
    <cfRule type="expression" dxfId="295" priority="5" stopIfTrue="1">
      <formula>MOD(ROW(),2)=0</formula>
    </cfRule>
    <cfRule type="expression" dxfId="294" priority="6" stopIfTrue="1">
      <formula>MOD(ROW(),2)&lt;&gt;0</formula>
    </cfRule>
  </conditionalFormatting>
  <conditionalFormatting sqref="B26:U74">
    <cfRule type="expression" dxfId="293" priority="7" stopIfTrue="1">
      <formula>MOD(ROW(),2)=0</formula>
    </cfRule>
    <cfRule type="expression" dxfId="292" priority="8" stopIfTrue="1">
      <formula>MOD(ROW(),2)&lt;&gt;0</formula>
    </cfRule>
  </conditionalFormatting>
  <pageMargins left="0.7" right="0.7" top="0.75" bottom="0.75" header="0.3" footer="0.3"/>
  <tableParts count="1">
    <tablePart r:id="rId1"/>
  </tableParts>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CDEA89-5A34-4A79-BEA3-93E25E4ECAFB}">
  <sheetPr codeName="Sheet78"/>
  <dimension ref="A1:U75"/>
  <sheetViews>
    <sheetView showGridLines="0" workbookViewId="0">
      <selection activeCell="A6" sqref="A6"/>
    </sheetView>
  </sheetViews>
  <sheetFormatPr defaultRowHeight="12.5" x14ac:dyDescent="0.25"/>
  <cols>
    <col min="1" max="1" width="31.54296875" customWidth="1"/>
    <col min="2" max="21"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Added pension - x-712</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153</v>
      </c>
      <c r="C8" s="49"/>
      <c r="D8" s="49"/>
      <c r="E8" s="49"/>
      <c r="F8" s="49"/>
      <c r="G8" s="49"/>
      <c r="H8" s="49"/>
      <c r="I8" s="49"/>
      <c r="J8" s="49"/>
      <c r="K8" s="49"/>
      <c r="L8" s="49"/>
      <c r="M8" s="49"/>
    </row>
    <row r="9" spans="1:13" x14ac:dyDescent="0.25">
      <c r="A9" s="40" t="s">
        <v>141</v>
      </c>
      <c r="B9" s="49" t="s">
        <v>368</v>
      </c>
      <c r="C9" s="49"/>
      <c r="D9" s="49"/>
      <c r="E9" s="49"/>
      <c r="F9" s="49"/>
      <c r="G9" s="49"/>
      <c r="H9" s="49"/>
      <c r="I9" s="49"/>
      <c r="J9" s="49"/>
      <c r="K9" s="49"/>
      <c r="L9" s="49"/>
      <c r="M9" s="49"/>
    </row>
    <row r="10" spans="1:13" x14ac:dyDescent="0.25">
      <c r="A10" s="40" t="s">
        <v>6</v>
      </c>
      <c r="B10" s="49" t="s">
        <v>398</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374</v>
      </c>
      <c r="C12" s="49"/>
      <c r="D12" s="49"/>
      <c r="E12" s="49"/>
      <c r="F12" s="49"/>
      <c r="G12" s="49"/>
      <c r="H12" s="49"/>
      <c r="I12" s="49"/>
      <c r="J12" s="49"/>
      <c r="K12" s="49"/>
      <c r="L12" s="49"/>
      <c r="M12" s="49"/>
    </row>
    <row r="13" spans="1:13" x14ac:dyDescent="0.25">
      <c r="A13" s="40" t="s">
        <v>494</v>
      </c>
      <c r="B13" s="49">
        <v>0</v>
      </c>
      <c r="C13" s="49"/>
      <c r="D13" s="49"/>
      <c r="E13" s="49"/>
      <c r="F13" s="49"/>
      <c r="G13" s="49"/>
      <c r="H13" s="49"/>
      <c r="I13" s="49"/>
      <c r="J13" s="49"/>
      <c r="K13" s="49"/>
      <c r="L13" s="49"/>
      <c r="M13" s="49"/>
    </row>
    <row r="14" spans="1:13" x14ac:dyDescent="0.25">
      <c r="A14" s="40" t="s">
        <v>145</v>
      </c>
      <c r="B14" s="49">
        <v>712</v>
      </c>
      <c r="C14" s="49"/>
      <c r="D14" s="49"/>
      <c r="E14" s="49"/>
      <c r="F14" s="49"/>
      <c r="G14" s="49"/>
      <c r="H14" s="49"/>
      <c r="I14" s="49"/>
      <c r="J14" s="49"/>
      <c r="K14" s="49"/>
      <c r="L14" s="49"/>
      <c r="M14" s="49"/>
    </row>
    <row r="15" spans="1:13" x14ac:dyDescent="0.25">
      <c r="A15" s="40" t="s">
        <v>495</v>
      </c>
      <c r="B15" s="49" t="s">
        <v>399</v>
      </c>
      <c r="C15" s="49"/>
      <c r="D15" s="49"/>
      <c r="E15" s="49"/>
      <c r="F15" s="49"/>
      <c r="G15" s="49"/>
      <c r="H15" s="49"/>
      <c r="I15" s="49"/>
      <c r="J15" s="49"/>
      <c r="K15" s="49"/>
      <c r="L15" s="49"/>
      <c r="M15" s="49"/>
    </row>
    <row r="16" spans="1:13" x14ac:dyDescent="0.25">
      <c r="A16" s="40" t="s">
        <v>147</v>
      </c>
      <c r="B16" s="49" t="s">
        <v>400</v>
      </c>
      <c r="C16" s="49"/>
      <c r="D16" s="49"/>
      <c r="E16" s="49"/>
      <c r="F16" s="49"/>
      <c r="G16" s="49"/>
      <c r="H16" s="49"/>
      <c r="I16" s="49"/>
      <c r="J16" s="49"/>
      <c r="K16" s="49"/>
      <c r="L16" s="49"/>
      <c r="M16" s="49"/>
    </row>
    <row r="17" spans="1:21" x14ac:dyDescent="0.25">
      <c r="A17" s="41" t="s">
        <v>496</v>
      </c>
      <c r="B17" s="49"/>
      <c r="C17" s="49"/>
      <c r="D17" s="49"/>
      <c r="E17" s="49"/>
      <c r="F17" s="49"/>
      <c r="G17" s="49"/>
      <c r="H17" s="49"/>
      <c r="I17" s="49"/>
      <c r="J17" s="49"/>
      <c r="K17" s="49"/>
      <c r="L17" s="49"/>
      <c r="M17" s="49"/>
    </row>
    <row r="18" spans="1:21" x14ac:dyDescent="0.25">
      <c r="A18" s="40" t="s">
        <v>149</v>
      </c>
      <c r="B18" s="50">
        <v>45202</v>
      </c>
      <c r="C18" s="50"/>
      <c r="D18" s="50"/>
      <c r="E18" s="50"/>
      <c r="F18" s="50"/>
      <c r="G18" s="50"/>
      <c r="H18" s="50"/>
      <c r="I18" s="50"/>
      <c r="J18" s="50"/>
      <c r="K18" s="50"/>
      <c r="L18" s="50"/>
      <c r="M18" s="50"/>
    </row>
    <row r="19" spans="1:21" x14ac:dyDescent="0.25">
      <c r="A19" s="40" t="s">
        <v>150</v>
      </c>
      <c r="B19" s="50">
        <v>45383</v>
      </c>
      <c r="C19" s="50"/>
      <c r="D19" s="50"/>
      <c r="E19" s="50"/>
      <c r="F19" s="50"/>
      <c r="G19" s="50"/>
      <c r="H19" s="50"/>
      <c r="I19" s="50"/>
      <c r="J19" s="50"/>
      <c r="K19" s="50"/>
      <c r="L19" s="50"/>
      <c r="M19" s="50"/>
    </row>
    <row r="20" spans="1:21" x14ac:dyDescent="0.25">
      <c r="A20" s="40" t="s">
        <v>151</v>
      </c>
      <c r="B20" s="49" t="s">
        <v>160</v>
      </c>
      <c r="C20" s="49"/>
      <c r="D20" s="49"/>
      <c r="E20" s="49"/>
      <c r="F20" s="49"/>
      <c r="G20" s="49"/>
      <c r="H20" s="49"/>
      <c r="I20" s="49"/>
      <c r="J20" s="49"/>
      <c r="K20" s="49"/>
      <c r="L20" s="49"/>
      <c r="M20" s="49"/>
    </row>
    <row r="21" spans="1:21" x14ac:dyDescent="0.25">
      <c r="A21" s="40" t="s">
        <v>497</v>
      </c>
      <c r="B21" s="49" t="s">
        <v>68</v>
      </c>
      <c r="C21" s="49"/>
      <c r="D21" s="49"/>
      <c r="E21" s="49"/>
      <c r="F21" s="49"/>
      <c r="G21" s="49"/>
      <c r="H21" s="49"/>
      <c r="I21" s="49"/>
      <c r="J21" s="49"/>
      <c r="K21" s="49"/>
      <c r="L21" s="49"/>
      <c r="M21" s="49"/>
    </row>
    <row r="23" spans="1:21" x14ac:dyDescent="0.25">
      <c r="A23" s="23" t="str">
        <f>HYPERLINK("#'Factor List'!A1", "Back to Factor List")</f>
        <v>Back to Factor List</v>
      </c>
      <c r="B23" s="23" t="str">
        <f>HYPERLINK("#'Assumptions'!A1", "Assumptions")</f>
        <v>Assumptions</v>
      </c>
    </row>
    <row r="26" spans="1:21" s="59" customFormat="1" ht="13" x14ac:dyDescent="0.25">
      <c r="A26" s="58" t="s">
        <v>263</v>
      </c>
      <c r="B26" s="58" t="s">
        <v>562</v>
      </c>
      <c r="C26" s="58" t="s">
        <v>563</v>
      </c>
      <c r="D26" s="58" t="s">
        <v>564</v>
      </c>
      <c r="E26" s="58" t="s">
        <v>565</v>
      </c>
      <c r="F26" s="58" t="s">
        <v>566</v>
      </c>
      <c r="G26" s="58" t="s">
        <v>567</v>
      </c>
      <c r="H26" s="58" t="s">
        <v>568</v>
      </c>
      <c r="I26" s="58" t="s">
        <v>569</v>
      </c>
      <c r="J26" s="58" t="s">
        <v>570</v>
      </c>
      <c r="K26" s="58" t="s">
        <v>571</v>
      </c>
      <c r="L26" s="58" t="s">
        <v>572</v>
      </c>
      <c r="M26" s="58" t="s">
        <v>573</v>
      </c>
      <c r="N26" s="58" t="s">
        <v>574</v>
      </c>
      <c r="O26" s="58" t="s">
        <v>575</v>
      </c>
      <c r="P26" s="58" t="s">
        <v>576</v>
      </c>
      <c r="Q26" s="58" t="s">
        <v>577</v>
      </c>
      <c r="R26" s="58" t="s">
        <v>578</v>
      </c>
      <c r="S26" s="58" t="s">
        <v>579</v>
      </c>
      <c r="T26" s="58" t="s">
        <v>580</v>
      </c>
      <c r="U26" s="58" t="s">
        <v>581</v>
      </c>
    </row>
    <row r="27" spans="1:21" x14ac:dyDescent="0.25">
      <c r="A27" s="43">
        <v>16</v>
      </c>
      <c r="B27" s="45">
        <v>198.5</v>
      </c>
      <c r="C27" s="45">
        <v>101.1</v>
      </c>
      <c r="D27" s="45">
        <v>68.599999999999994</v>
      </c>
      <c r="E27" s="45">
        <v>52.4</v>
      </c>
      <c r="F27" s="45">
        <v>42.7</v>
      </c>
      <c r="G27" s="45">
        <v>36.200000000000003</v>
      </c>
      <c r="H27" s="45">
        <v>31.6</v>
      </c>
      <c r="I27" s="45">
        <v>28.1</v>
      </c>
      <c r="J27" s="45">
        <v>25.5</v>
      </c>
      <c r="K27" s="45">
        <v>23.3</v>
      </c>
      <c r="L27" s="45">
        <v>21.6</v>
      </c>
      <c r="M27" s="45">
        <v>20.100000000000001</v>
      </c>
      <c r="N27" s="45">
        <v>18.899999999999999</v>
      </c>
      <c r="O27" s="45">
        <v>17.8</v>
      </c>
      <c r="P27" s="45">
        <v>16.899999999999999</v>
      </c>
      <c r="Q27" s="45">
        <v>16.100000000000001</v>
      </c>
      <c r="R27" s="45">
        <v>15.4</v>
      </c>
      <c r="S27" s="45">
        <v>14.8</v>
      </c>
      <c r="T27" s="45">
        <v>14.3</v>
      </c>
      <c r="U27" s="45">
        <v>13.8</v>
      </c>
    </row>
    <row r="28" spans="1:21" x14ac:dyDescent="0.25">
      <c r="A28" s="43">
        <v>17</v>
      </c>
      <c r="B28" s="45">
        <v>201.5</v>
      </c>
      <c r="C28" s="45">
        <v>102.6</v>
      </c>
      <c r="D28" s="45">
        <v>69.599999999999994</v>
      </c>
      <c r="E28" s="45">
        <v>53.2</v>
      </c>
      <c r="F28" s="45">
        <v>43.3</v>
      </c>
      <c r="G28" s="45">
        <v>36.799999999999997</v>
      </c>
      <c r="H28" s="45">
        <v>32.1</v>
      </c>
      <c r="I28" s="45">
        <v>28.6</v>
      </c>
      <c r="J28" s="45">
        <v>25.8</v>
      </c>
      <c r="K28" s="45">
        <v>23.7</v>
      </c>
      <c r="L28" s="45">
        <v>21.9</v>
      </c>
      <c r="M28" s="45">
        <v>20.399999999999999</v>
      </c>
      <c r="N28" s="45">
        <v>19.2</v>
      </c>
      <c r="O28" s="45">
        <v>18.100000000000001</v>
      </c>
      <c r="P28" s="45">
        <v>17.2</v>
      </c>
      <c r="Q28" s="45">
        <v>16.399999999999999</v>
      </c>
      <c r="R28" s="45">
        <v>15.7</v>
      </c>
      <c r="S28" s="45">
        <v>15</v>
      </c>
      <c r="T28" s="45">
        <v>14.5</v>
      </c>
      <c r="U28" s="45">
        <v>14</v>
      </c>
    </row>
    <row r="29" spans="1:21" x14ac:dyDescent="0.25">
      <c r="A29" s="43">
        <v>18</v>
      </c>
      <c r="B29" s="45">
        <v>204.4</v>
      </c>
      <c r="C29" s="45">
        <v>104.1</v>
      </c>
      <c r="D29" s="45">
        <v>70.7</v>
      </c>
      <c r="E29" s="45">
        <v>54</v>
      </c>
      <c r="F29" s="45">
        <v>44</v>
      </c>
      <c r="G29" s="45">
        <v>37.299999999999997</v>
      </c>
      <c r="H29" s="45">
        <v>32.5</v>
      </c>
      <c r="I29" s="45">
        <v>29</v>
      </c>
      <c r="J29" s="45">
        <v>26.2</v>
      </c>
      <c r="K29" s="45">
        <v>24</v>
      </c>
      <c r="L29" s="45">
        <v>22.2</v>
      </c>
      <c r="M29" s="45">
        <v>20.7</v>
      </c>
      <c r="N29" s="45">
        <v>19.399999999999999</v>
      </c>
      <c r="O29" s="45">
        <v>18.399999999999999</v>
      </c>
      <c r="P29" s="45">
        <v>17.399999999999999</v>
      </c>
      <c r="Q29" s="45">
        <v>16.600000000000001</v>
      </c>
      <c r="R29" s="45">
        <v>15.9</v>
      </c>
      <c r="S29" s="45">
        <v>15.3</v>
      </c>
      <c r="T29" s="45">
        <v>14.7</v>
      </c>
      <c r="U29" s="45">
        <v>14.2</v>
      </c>
    </row>
    <row r="30" spans="1:21" x14ac:dyDescent="0.25">
      <c r="A30" s="43">
        <v>19</v>
      </c>
      <c r="B30" s="45">
        <v>207.5</v>
      </c>
      <c r="C30" s="45">
        <v>105.6</v>
      </c>
      <c r="D30" s="45">
        <v>71.7</v>
      </c>
      <c r="E30" s="45">
        <v>54.8</v>
      </c>
      <c r="F30" s="45">
        <v>44.6</v>
      </c>
      <c r="G30" s="45">
        <v>37.9</v>
      </c>
      <c r="H30" s="45">
        <v>33</v>
      </c>
      <c r="I30" s="45">
        <v>29.4</v>
      </c>
      <c r="J30" s="45">
        <v>26.6</v>
      </c>
      <c r="K30" s="45">
        <v>24.4</v>
      </c>
      <c r="L30" s="45">
        <v>22.5</v>
      </c>
      <c r="M30" s="45">
        <v>21</v>
      </c>
      <c r="N30" s="45">
        <v>19.7</v>
      </c>
      <c r="O30" s="45">
        <v>18.600000000000001</v>
      </c>
      <c r="P30" s="45">
        <v>17.7</v>
      </c>
      <c r="Q30" s="45">
        <v>16.899999999999999</v>
      </c>
      <c r="R30" s="45">
        <v>16.100000000000001</v>
      </c>
      <c r="S30" s="45">
        <v>15.5</v>
      </c>
      <c r="T30" s="45">
        <v>14.9</v>
      </c>
      <c r="U30" s="45">
        <v>14.4</v>
      </c>
    </row>
    <row r="31" spans="1:21" x14ac:dyDescent="0.25">
      <c r="A31" s="43">
        <v>20</v>
      </c>
      <c r="B31" s="45">
        <v>210.5</v>
      </c>
      <c r="C31" s="45">
        <v>107.2</v>
      </c>
      <c r="D31" s="45">
        <v>72.8</v>
      </c>
      <c r="E31" s="45">
        <v>55.6</v>
      </c>
      <c r="F31" s="45">
        <v>45.3</v>
      </c>
      <c r="G31" s="45">
        <v>38.4</v>
      </c>
      <c r="H31" s="45">
        <v>33.5</v>
      </c>
      <c r="I31" s="45">
        <v>29.8</v>
      </c>
      <c r="J31" s="45">
        <v>27</v>
      </c>
      <c r="K31" s="45">
        <v>24.7</v>
      </c>
      <c r="L31" s="45">
        <v>22.9</v>
      </c>
      <c r="M31" s="45">
        <v>21.3</v>
      </c>
      <c r="N31" s="45">
        <v>20</v>
      </c>
      <c r="O31" s="45">
        <v>18.899999999999999</v>
      </c>
      <c r="P31" s="45">
        <v>18</v>
      </c>
      <c r="Q31" s="45">
        <v>17.100000000000001</v>
      </c>
      <c r="R31" s="45">
        <v>16.399999999999999</v>
      </c>
      <c r="S31" s="45">
        <v>15.7</v>
      </c>
      <c r="T31" s="45">
        <v>15.2</v>
      </c>
      <c r="U31" s="45">
        <v>14.6</v>
      </c>
    </row>
    <row r="32" spans="1:21" x14ac:dyDescent="0.25">
      <c r="A32" s="43">
        <v>21</v>
      </c>
      <c r="B32" s="45">
        <v>213.6</v>
      </c>
      <c r="C32" s="45">
        <v>108.8</v>
      </c>
      <c r="D32" s="45">
        <v>73.8</v>
      </c>
      <c r="E32" s="45">
        <v>56.4</v>
      </c>
      <c r="F32" s="45">
        <v>45.9</v>
      </c>
      <c r="G32" s="45">
        <v>39</v>
      </c>
      <c r="H32" s="45">
        <v>34</v>
      </c>
      <c r="I32" s="45">
        <v>30.3</v>
      </c>
      <c r="J32" s="45">
        <v>27.4</v>
      </c>
      <c r="K32" s="45">
        <v>25.1</v>
      </c>
      <c r="L32" s="45">
        <v>23.2</v>
      </c>
      <c r="M32" s="45">
        <v>21.6</v>
      </c>
      <c r="N32" s="45">
        <v>20.3</v>
      </c>
      <c r="O32" s="45">
        <v>19.2</v>
      </c>
      <c r="P32" s="45">
        <v>18.2</v>
      </c>
      <c r="Q32" s="45">
        <v>17.399999999999999</v>
      </c>
      <c r="R32" s="45">
        <v>16.600000000000001</v>
      </c>
      <c r="S32" s="45">
        <v>16</v>
      </c>
      <c r="T32" s="45">
        <v>15.4</v>
      </c>
      <c r="U32" s="45">
        <v>14.9</v>
      </c>
    </row>
    <row r="33" spans="1:21" x14ac:dyDescent="0.25">
      <c r="A33" s="43">
        <v>22</v>
      </c>
      <c r="B33" s="45">
        <v>216.7</v>
      </c>
      <c r="C33" s="45">
        <v>110.4</v>
      </c>
      <c r="D33" s="45">
        <v>74.900000000000006</v>
      </c>
      <c r="E33" s="45">
        <v>57.2</v>
      </c>
      <c r="F33" s="45">
        <v>46.6</v>
      </c>
      <c r="G33" s="45">
        <v>39.5</v>
      </c>
      <c r="H33" s="45">
        <v>34.5</v>
      </c>
      <c r="I33" s="45">
        <v>30.7</v>
      </c>
      <c r="J33" s="45">
        <v>27.8</v>
      </c>
      <c r="K33" s="45">
        <v>25.5</v>
      </c>
      <c r="L33" s="45">
        <v>23.5</v>
      </c>
      <c r="M33" s="45">
        <v>22</v>
      </c>
      <c r="N33" s="45">
        <v>20.6</v>
      </c>
      <c r="O33" s="45">
        <v>19.5</v>
      </c>
      <c r="P33" s="45">
        <v>18.5</v>
      </c>
      <c r="Q33" s="45">
        <v>17.600000000000001</v>
      </c>
      <c r="R33" s="45">
        <v>16.899999999999999</v>
      </c>
      <c r="S33" s="45">
        <v>16.2</v>
      </c>
      <c r="T33" s="45">
        <v>15.6</v>
      </c>
      <c r="U33" s="45">
        <v>15.1</v>
      </c>
    </row>
    <row r="34" spans="1:21" x14ac:dyDescent="0.25">
      <c r="A34" s="43">
        <v>23</v>
      </c>
      <c r="B34" s="45">
        <v>219.9</v>
      </c>
      <c r="C34" s="45">
        <v>112</v>
      </c>
      <c r="D34" s="45">
        <v>76</v>
      </c>
      <c r="E34" s="45">
        <v>58.1</v>
      </c>
      <c r="F34" s="45">
        <v>47.3</v>
      </c>
      <c r="G34" s="45">
        <v>40.1</v>
      </c>
      <c r="H34" s="45">
        <v>35</v>
      </c>
      <c r="I34" s="45">
        <v>31.2</v>
      </c>
      <c r="J34" s="45">
        <v>28.2</v>
      </c>
      <c r="K34" s="45">
        <v>25.8</v>
      </c>
      <c r="L34" s="45">
        <v>23.9</v>
      </c>
      <c r="M34" s="45">
        <v>22.3</v>
      </c>
      <c r="N34" s="45">
        <v>20.9</v>
      </c>
      <c r="O34" s="45">
        <v>19.8</v>
      </c>
      <c r="P34" s="45">
        <v>18.8</v>
      </c>
      <c r="Q34" s="45">
        <v>17.899999999999999</v>
      </c>
      <c r="R34" s="45">
        <v>17.100000000000001</v>
      </c>
      <c r="S34" s="45">
        <v>16.399999999999999</v>
      </c>
      <c r="T34" s="45">
        <v>15.8</v>
      </c>
      <c r="U34" s="45">
        <v>15.3</v>
      </c>
    </row>
    <row r="35" spans="1:21" x14ac:dyDescent="0.25">
      <c r="A35" s="43">
        <v>24</v>
      </c>
      <c r="B35" s="45">
        <v>223.1</v>
      </c>
      <c r="C35" s="45">
        <v>113.6</v>
      </c>
      <c r="D35" s="45">
        <v>77.099999999999994</v>
      </c>
      <c r="E35" s="45">
        <v>58.9</v>
      </c>
      <c r="F35" s="45">
        <v>48</v>
      </c>
      <c r="G35" s="45">
        <v>40.700000000000003</v>
      </c>
      <c r="H35" s="45">
        <v>35.5</v>
      </c>
      <c r="I35" s="45">
        <v>31.6</v>
      </c>
      <c r="J35" s="45">
        <v>28.6</v>
      </c>
      <c r="K35" s="45">
        <v>26.2</v>
      </c>
      <c r="L35" s="45">
        <v>24.2</v>
      </c>
      <c r="M35" s="45">
        <v>22.6</v>
      </c>
      <c r="N35" s="45">
        <v>21.2</v>
      </c>
      <c r="O35" s="45">
        <v>20.100000000000001</v>
      </c>
      <c r="P35" s="45">
        <v>19</v>
      </c>
      <c r="Q35" s="45">
        <v>18.2</v>
      </c>
      <c r="R35" s="45">
        <v>17.399999999999999</v>
      </c>
      <c r="S35" s="45">
        <v>16.7</v>
      </c>
      <c r="T35" s="45">
        <v>16.100000000000001</v>
      </c>
      <c r="U35" s="45">
        <v>15.5</v>
      </c>
    </row>
    <row r="36" spans="1:21" x14ac:dyDescent="0.25">
      <c r="A36" s="43">
        <v>25</v>
      </c>
      <c r="B36" s="45">
        <v>226.3</v>
      </c>
      <c r="C36" s="45">
        <v>115.3</v>
      </c>
      <c r="D36" s="45">
        <v>78.3</v>
      </c>
      <c r="E36" s="45">
        <v>59.8</v>
      </c>
      <c r="F36" s="45">
        <v>48.7</v>
      </c>
      <c r="G36" s="45">
        <v>41.3</v>
      </c>
      <c r="H36" s="45">
        <v>36</v>
      </c>
      <c r="I36" s="45">
        <v>32.1</v>
      </c>
      <c r="J36" s="45">
        <v>29</v>
      </c>
      <c r="K36" s="45">
        <v>26.6</v>
      </c>
      <c r="L36" s="45">
        <v>24.6</v>
      </c>
      <c r="M36" s="45">
        <v>22.9</v>
      </c>
      <c r="N36" s="45">
        <v>21.5</v>
      </c>
      <c r="O36" s="45">
        <v>20.399999999999999</v>
      </c>
      <c r="P36" s="45">
        <v>19.3</v>
      </c>
      <c r="Q36" s="45">
        <v>18.399999999999999</v>
      </c>
      <c r="R36" s="45">
        <v>17.600000000000001</v>
      </c>
      <c r="S36" s="45">
        <v>16.899999999999999</v>
      </c>
      <c r="T36" s="45">
        <v>16.3</v>
      </c>
      <c r="U36" s="45">
        <v>15.8</v>
      </c>
    </row>
    <row r="37" spans="1:21" x14ac:dyDescent="0.25">
      <c r="A37" s="43">
        <v>26</v>
      </c>
      <c r="B37" s="45">
        <v>229.6</v>
      </c>
      <c r="C37" s="45">
        <v>116.9</v>
      </c>
      <c r="D37" s="45">
        <v>79.400000000000006</v>
      </c>
      <c r="E37" s="45">
        <v>60.6</v>
      </c>
      <c r="F37" s="45">
        <v>49.4</v>
      </c>
      <c r="G37" s="45">
        <v>41.9</v>
      </c>
      <c r="H37" s="45">
        <v>36.6</v>
      </c>
      <c r="I37" s="45">
        <v>32.6</v>
      </c>
      <c r="J37" s="45">
        <v>29.5</v>
      </c>
      <c r="K37" s="45">
        <v>27</v>
      </c>
      <c r="L37" s="45">
        <v>25</v>
      </c>
      <c r="M37" s="45">
        <v>23.3</v>
      </c>
      <c r="N37" s="45">
        <v>21.9</v>
      </c>
      <c r="O37" s="45">
        <v>20.7</v>
      </c>
      <c r="P37" s="45">
        <v>19.600000000000001</v>
      </c>
      <c r="Q37" s="45">
        <v>18.7</v>
      </c>
      <c r="R37" s="45">
        <v>17.899999999999999</v>
      </c>
      <c r="S37" s="45">
        <v>17.2</v>
      </c>
      <c r="T37" s="45">
        <v>16.600000000000001</v>
      </c>
      <c r="U37" s="45">
        <v>16</v>
      </c>
    </row>
    <row r="38" spans="1:21" x14ac:dyDescent="0.25">
      <c r="A38" s="43">
        <v>27</v>
      </c>
      <c r="B38" s="45">
        <v>233</v>
      </c>
      <c r="C38" s="45">
        <v>118.6</v>
      </c>
      <c r="D38" s="45">
        <v>80.599999999999994</v>
      </c>
      <c r="E38" s="45">
        <v>61.5</v>
      </c>
      <c r="F38" s="45">
        <v>50.1</v>
      </c>
      <c r="G38" s="45">
        <v>42.5</v>
      </c>
      <c r="H38" s="45">
        <v>37.1</v>
      </c>
      <c r="I38" s="45">
        <v>33</v>
      </c>
      <c r="J38" s="45">
        <v>29.9</v>
      </c>
      <c r="K38" s="45">
        <v>27.4</v>
      </c>
      <c r="L38" s="45">
        <v>25.3</v>
      </c>
      <c r="M38" s="45">
        <v>23.6</v>
      </c>
      <c r="N38" s="45">
        <v>22.2</v>
      </c>
      <c r="O38" s="45">
        <v>21</v>
      </c>
      <c r="P38" s="45">
        <v>19.899999999999999</v>
      </c>
      <c r="Q38" s="45">
        <v>19</v>
      </c>
      <c r="R38" s="45">
        <v>18.2</v>
      </c>
      <c r="S38" s="45">
        <v>17.399999999999999</v>
      </c>
      <c r="T38" s="45">
        <v>16.8</v>
      </c>
      <c r="U38" s="45">
        <v>16.2</v>
      </c>
    </row>
    <row r="39" spans="1:21" x14ac:dyDescent="0.25">
      <c r="A39" s="43">
        <v>28</v>
      </c>
      <c r="B39" s="45">
        <v>236.3</v>
      </c>
      <c r="C39" s="45">
        <v>120.4</v>
      </c>
      <c r="D39" s="45">
        <v>81.7</v>
      </c>
      <c r="E39" s="45">
        <v>62.4</v>
      </c>
      <c r="F39" s="45">
        <v>50.8</v>
      </c>
      <c r="G39" s="45">
        <v>43.1</v>
      </c>
      <c r="H39" s="45">
        <v>37.6</v>
      </c>
      <c r="I39" s="45">
        <v>33.5</v>
      </c>
      <c r="J39" s="45">
        <v>30.3</v>
      </c>
      <c r="K39" s="45">
        <v>27.8</v>
      </c>
      <c r="L39" s="45">
        <v>25.7</v>
      </c>
      <c r="M39" s="45">
        <v>24</v>
      </c>
      <c r="N39" s="45">
        <v>22.5</v>
      </c>
      <c r="O39" s="45">
        <v>21.3</v>
      </c>
      <c r="P39" s="45">
        <v>20.2</v>
      </c>
      <c r="Q39" s="45">
        <v>19.3</v>
      </c>
      <c r="R39" s="45">
        <v>18.399999999999999</v>
      </c>
      <c r="S39" s="45">
        <v>17.7</v>
      </c>
      <c r="T39" s="45">
        <v>17.100000000000001</v>
      </c>
      <c r="U39" s="45">
        <v>16.5</v>
      </c>
    </row>
    <row r="40" spans="1:21" x14ac:dyDescent="0.25">
      <c r="A40" s="43">
        <v>29</v>
      </c>
      <c r="B40" s="45">
        <v>239.8</v>
      </c>
      <c r="C40" s="45">
        <v>122.1</v>
      </c>
      <c r="D40" s="45">
        <v>82.9</v>
      </c>
      <c r="E40" s="45">
        <v>63.3</v>
      </c>
      <c r="F40" s="45">
        <v>51.6</v>
      </c>
      <c r="G40" s="45">
        <v>43.8</v>
      </c>
      <c r="H40" s="45">
        <v>38.200000000000003</v>
      </c>
      <c r="I40" s="45">
        <v>34</v>
      </c>
      <c r="J40" s="45">
        <v>30.8</v>
      </c>
      <c r="K40" s="45">
        <v>28.2</v>
      </c>
      <c r="L40" s="45">
        <v>26.1</v>
      </c>
      <c r="M40" s="45">
        <v>24.3</v>
      </c>
      <c r="N40" s="45">
        <v>22.8</v>
      </c>
      <c r="O40" s="45">
        <v>21.6</v>
      </c>
      <c r="P40" s="45">
        <v>20.5</v>
      </c>
      <c r="Q40" s="45">
        <v>19.5</v>
      </c>
      <c r="R40" s="45">
        <v>18.7</v>
      </c>
      <c r="S40" s="45">
        <v>18</v>
      </c>
      <c r="T40" s="45">
        <v>17.3</v>
      </c>
      <c r="U40" s="45">
        <v>16.7</v>
      </c>
    </row>
    <row r="41" spans="1:21" x14ac:dyDescent="0.25">
      <c r="A41" s="43">
        <v>30</v>
      </c>
      <c r="B41" s="45">
        <v>243.2</v>
      </c>
      <c r="C41" s="45">
        <v>123.9</v>
      </c>
      <c r="D41" s="45">
        <v>84.1</v>
      </c>
      <c r="E41" s="45">
        <v>64.2</v>
      </c>
      <c r="F41" s="45">
        <v>52.3</v>
      </c>
      <c r="G41" s="45">
        <v>44.4</v>
      </c>
      <c r="H41" s="45">
        <v>38.700000000000003</v>
      </c>
      <c r="I41" s="45">
        <v>34.5</v>
      </c>
      <c r="J41" s="45">
        <v>31.2</v>
      </c>
      <c r="K41" s="45">
        <v>28.6</v>
      </c>
      <c r="L41" s="45">
        <v>26.5</v>
      </c>
      <c r="M41" s="45">
        <v>24.7</v>
      </c>
      <c r="N41" s="45">
        <v>23.2</v>
      </c>
      <c r="O41" s="45">
        <v>21.9</v>
      </c>
      <c r="P41" s="45">
        <v>20.8</v>
      </c>
      <c r="Q41" s="45">
        <v>19.8</v>
      </c>
      <c r="R41" s="45">
        <v>19</v>
      </c>
      <c r="S41" s="45">
        <v>18.2</v>
      </c>
      <c r="T41" s="45">
        <v>17.600000000000001</v>
      </c>
      <c r="U41" s="45">
        <v>17</v>
      </c>
    </row>
    <row r="42" spans="1:21" x14ac:dyDescent="0.25">
      <c r="A42" s="43">
        <v>31</v>
      </c>
      <c r="B42" s="45">
        <v>246.8</v>
      </c>
      <c r="C42" s="45">
        <v>125.7</v>
      </c>
      <c r="D42" s="45">
        <v>85.3</v>
      </c>
      <c r="E42" s="45">
        <v>65.2</v>
      </c>
      <c r="F42" s="45">
        <v>53.1</v>
      </c>
      <c r="G42" s="45">
        <v>45.1</v>
      </c>
      <c r="H42" s="45">
        <v>39.299999999999997</v>
      </c>
      <c r="I42" s="45">
        <v>35</v>
      </c>
      <c r="J42" s="45">
        <v>31.7</v>
      </c>
      <c r="K42" s="45">
        <v>29</v>
      </c>
      <c r="L42" s="45">
        <v>26.9</v>
      </c>
      <c r="M42" s="45">
        <v>25</v>
      </c>
      <c r="N42" s="45">
        <v>23.5</v>
      </c>
      <c r="O42" s="45">
        <v>22.2</v>
      </c>
      <c r="P42" s="45">
        <v>21.1</v>
      </c>
      <c r="Q42" s="45">
        <v>20.100000000000001</v>
      </c>
      <c r="R42" s="45">
        <v>19.3</v>
      </c>
      <c r="S42" s="45">
        <v>18.5</v>
      </c>
      <c r="T42" s="45">
        <v>17.8</v>
      </c>
      <c r="U42" s="45">
        <v>17.2</v>
      </c>
    </row>
    <row r="43" spans="1:21" x14ac:dyDescent="0.25">
      <c r="A43" s="43">
        <v>32</v>
      </c>
      <c r="B43" s="45">
        <v>250.3</v>
      </c>
      <c r="C43" s="45">
        <v>127.5</v>
      </c>
      <c r="D43" s="45">
        <v>86.6</v>
      </c>
      <c r="E43" s="45">
        <v>66.099999999999994</v>
      </c>
      <c r="F43" s="45">
        <v>53.9</v>
      </c>
      <c r="G43" s="45">
        <v>45.7</v>
      </c>
      <c r="H43" s="45">
        <v>39.9</v>
      </c>
      <c r="I43" s="45">
        <v>35.5</v>
      </c>
      <c r="J43" s="45">
        <v>32.200000000000003</v>
      </c>
      <c r="K43" s="45">
        <v>29.5</v>
      </c>
      <c r="L43" s="45">
        <v>27.2</v>
      </c>
      <c r="M43" s="45">
        <v>25.4</v>
      </c>
      <c r="N43" s="45">
        <v>23.9</v>
      </c>
      <c r="O43" s="45">
        <v>22.6</v>
      </c>
      <c r="P43" s="45">
        <v>21.4</v>
      </c>
      <c r="Q43" s="45">
        <v>20.399999999999999</v>
      </c>
      <c r="R43" s="45">
        <v>19.600000000000001</v>
      </c>
      <c r="S43" s="45">
        <v>18.8</v>
      </c>
      <c r="T43" s="45">
        <v>18.100000000000001</v>
      </c>
      <c r="U43" s="45">
        <v>17.5</v>
      </c>
    </row>
    <row r="44" spans="1:21" x14ac:dyDescent="0.25">
      <c r="A44" s="43">
        <v>33</v>
      </c>
      <c r="B44" s="45">
        <v>253.9</v>
      </c>
      <c r="C44" s="45">
        <v>129.30000000000001</v>
      </c>
      <c r="D44" s="45">
        <v>87.8</v>
      </c>
      <c r="E44" s="45">
        <v>67.099999999999994</v>
      </c>
      <c r="F44" s="45">
        <v>54.7</v>
      </c>
      <c r="G44" s="45">
        <v>46.4</v>
      </c>
      <c r="H44" s="45">
        <v>40.5</v>
      </c>
      <c r="I44" s="45">
        <v>36.1</v>
      </c>
      <c r="J44" s="45">
        <v>32.6</v>
      </c>
      <c r="K44" s="45">
        <v>29.9</v>
      </c>
      <c r="L44" s="45">
        <v>27.7</v>
      </c>
      <c r="M44" s="45">
        <v>25.8</v>
      </c>
      <c r="N44" s="45">
        <v>24.2</v>
      </c>
      <c r="O44" s="45">
        <v>22.9</v>
      </c>
      <c r="P44" s="45">
        <v>21.7</v>
      </c>
      <c r="Q44" s="45">
        <v>20.7</v>
      </c>
      <c r="R44" s="45">
        <v>19.8</v>
      </c>
      <c r="S44" s="45">
        <v>19.100000000000001</v>
      </c>
      <c r="T44" s="45">
        <v>18.399999999999999</v>
      </c>
      <c r="U44" s="45">
        <v>17.8</v>
      </c>
    </row>
    <row r="45" spans="1:21" x14ac:dyDescent="0.25">
      <c r="A45" s="43">
        <v>34</v>
      </c>
      <c r="B45" s="45">
        <v>257.60000000000002</v>
      </c>
      <c r="C45" s="45">
        <v>131.19999999999999</v>
      </c>
      <c r="D45" s="45">
        <v>89.1</v>
      </c>
      <c r="E45" s="45">
        <v>68.099999999999994</v>
      </c>
      <c r="F45" s="45">
        <v>55.4</v>
      </c>
      <c r="G45" s="45">
        <v>47.1</v>
      </c>
      <c r="H45" s="45">
        <v>41.1</v>
      </c>
      <c r="I45" s="45">
        <v>36.6</v>
      </c>
      <c r="J45" s="45">
        <v>33.1</v>
      </c>
      <c r="K45" s="45">
        <v>30.3</v>
      </c>
      <c r="L45" s="45">
        <v>28.1</v>
      </c>
      <c r="M45" s="45">
        <v>26.2</v>
      </c>
      <c r="N45" s="45">
        <v>24.6</v>
      </c>
      <c r="O45" s="45">
        <v>23.2</v>
      </c>
      <c r="P45" s="45">
        <v>22.1</v>
      </c>
      <c r="Q45" s="45">
        <v>21</v>
      </c>
      <c r="R45" s="45">
        <v>20.100000000000001</v>
      </c>
      <c r="S45" s="45">
        <v>19.399999999999999</v>
      </c>
      <c r="T45" s="45">
        <v>18.7</v>
      </c>
      <c r="U45" s="45">
        <v>18</v>
      </c>
    </row>
    <row r="46" spans="1:21" x14ac:dyDescent="0.25">
      <c r="A46" s="43">
        <v>35</v>
      </c>
      <c r="B46" s="45">
        <v>261.3</v>
      </c>
      <c r="C46" s="45">
        <v>133.1</v>
      </c>
      <c r="D46" s="45">
        <v>90.4</v>
      </c>
      <c r="E46" s="45">
        <v>69</v>
      </c>
      <c r="F46" s="45">
        <v>56.3</v>
      </c>
      <c r="G46" s="45">
        <v>47.7</v>
      </c>
      <c r="H46" s="45">
        <v>41.7</v>
      </c>
      <c r="I46" s="45">
        <v>37.1</v>
      </c>
      <c r="J46" s="45">
        <v>33.6</v>
      </c>
      <c r="K46" s="45">
        <v>30.8</v>
      </c>
      <c r="L46" s="45">
        <v>28.5</v>
      </c>
      <c r="M46" s="45">
        <v>26.6</v>
      </c>
      <c r="N46" s="45">
        <v>25</v>
      </c>
      <c r="O46" s="45">
        <v>23.6</v>
      </c>
      <c r="P46" s="45">
        <v>22.4</v>
      </c>
      <c r="Q46" s="45">
        <v>21.4</v>
      </c>
      <c r="R46" s="45">
        <v>20.5</v>
      </c>
      <c r="S46" s="45">
        <v>19.600000000000001</v>
      </c>
      <c r="T46" s="45">
        <v>18.899999999999999</v>
      </c>
      <c r="U46" s="45">
        <v>18.3</v>
      </c>
    </row>
    <row r="47" spans="1:21" x14ac:dyDescent="0.25">
      <c r="A47" s="43">
        <v>36</v>
      </c>
      <c r="B47" s="45">
        <v>265.10000000000002</v>
      </c>
      <c r="C47" s="45">
        <v>135</v>
      </c>
      <c r="D47" s="45">
        <v>91.7</v>
      </c>
      <c r="E47" s="45">
        <v>70</v>
      </c>
      <c r="F47" s="45">
        <v>57.1</v>
      </c>
      <c r="G47" s="45">
        <v>48.4</v>
      </c>
      <c r="H47" s="45">
        <v>42.3</v>
      </c>
      <c r="I47" s="45">
        <v>37.700000000000003</v>
      </c>
      <c r="J47" s="45">
        <v>34.1</v>
      </c>
      <c r="K47" s="45">
        <v>31.2</v>
      </c>
      <c r="L47" s="45">
        <v>28.9</v>
      </c>
      <c r="M47" s="45">
        <v>27</v>
      </c>
      <c r="N47" s="45">
        <v>25.3</v>
      </c>
      <c r="O47" s="45">
        <v>23.9</v>
      </c>
      <c r="P47" s="45">
        <v>22.7</v>
      </c>
      <c r="Q47" s="45">
        <v>21.7</v>
      </c>
      <c r="R47" s="45">
        <v>20.8</v>
      </c>
      <c r="S47" s="45">
        <v>19.899999999999999</v>
      </c>
      <c r="T47" s="45">
        <v>19.2</v>
      </c>
      <c r="U47" s="45">
        <v>18.600000000000001</v>
      </c>
    </row>
    <row r="48" spans="1:21" x14ac:dyDescent="0.25">
      <c r="A48" s="43">
        <v>37</v>
      </c>
      <c r="B48" s="45">
        <v>268.89999999999998</v>
      </c>
      <c r="C48" s="45">
        <v>137</v>
      </c>
      <c r="D48" s="45">
        <v>93</v>
      </c>
      <c r="E48" s="45">
        <v>71.099999999999994</v>
      </c>
      <c r="F48" s="45">
        <v>57.9</v>
      </c>
      <c r="G48" s="45">
        <v>49.1</v>
      </c>
      <c r="H48" s="45">
        <v>42.9</v>
      </c>
      <c r="I48" s="45">
        <v>38.200000000000003</v>
      </c>
      <c r="J48" s="45">
        <v>34.6</v>
      </c>
      <c r="K48" s="45">
        <v>31.7</v>
      </c>
      <c r="L48" s="45">
        <v>29.3</v>
      </c>
      <c r="M48" s="45">
        <v>27.4</v>
      </c>
      <c r="N48" s="45">
        <v>25.7</v>
      </c>
      <c r="O48" s="45">
        <v>24.3</v>
      </c>
      <c r="P48" s="45">
        <v>23.1</v>
      </c>
      <c r="Q48" s="45">
        <v>22</v>
      </c>
      <c r="R48" s="45">
        <v>21.1</v>
      </c>
      <c r="S48" s="45">
        <v>20.3</v>
      </c>
      <c r="T48" s="45">
        <v>19.5</v>
      </c>
      <c r="U48" s="45">
        <v>18.899999999999999</v>
      </c>
    </row>
    <row r="49" spans="1:21" x14ac:dyDescent="0.25">
      <c r="A49" s="43">
        <v>38</v>
      </c>
      <c r="B49" s="45">
        <v>272.7</v>
      </c>
      <c r="C49" s="45">
        <v>138.9</v>
      </c>
      <c r="D49" s="45">
        <v>94.4</v>
      </c>
      <c r="E49" s="45">
        <v>72.099999999999994</v>
      </c>
      <c r="F49" s="45">
        <v>58.7</v>
      </c>
      <c r="G49" s="45">
        <v>49.8</v>
      </c>
      <c r="H49" s="45">
        <v>43.5</v>
      </c>
      <c r="I49" s="45">
        <v>38.799999999999997</v>
      </c>
      <c r="J49" s="45">
        <v>35.1</v>
      </c>
      <c r="K49" s="45">
        <v>32.200000000000003</v>
      </c>
      <c r="L49" s="45">
        <v>29.8</v>
      </c>
      <c r="M49" s="45">
        <v>27.8</v>
      </c>
      <c r="N49" s="45">
        <v>26.1</v>
      </c>
      <c r="O49" s="45">
        <v>24.7</v>
      </c>
      <c r="P49" s="45">
        <v>23.4</v>
      </c>
      <c r="Q49" s="45">
        <v>22.3</v>
      </c>
      <c r="R49" s="45">
        <v>21.4</v>
      </c>
      <c r="S49" s="45">
        <v>20.6</v>
      </c>
      <c r="T49" s="45">
        <v>19.8</v>
      </c>
      <c r="U49" s="45">
        <v>19.2</v>
      </c>
    </row>
    <row r="50" spans="1:21" x14ac:dyDescent="0.25">
      <c r="A50" s="43">
        <v>39</v>
      </c>
      <c r="B50" s="45">
        <v>276.7</v>
      </c>
      <c r="C50" s="45">
        <v>140.9</v>
      </c>
      <c r="D50" s="45">
        <v>95.7</v>
      </c>
      <c r="E50" s="45">
        <v>73.099999999999994</v>
      </c>
      <c r="F50" s="45">
        <v>59.6</v>
      </c>
      <c r="G50" s="45">
        <v>50.6</v>
      </c>
      <c r="H50" s="45">
        <v>44.2</v>
      </c>
      <c r="I50" s="45">
        <v>39.299999999999997</v>
      </c>
      <c r="J50" s="45">
        <v>35.6</v>
      </c>
      <c r="K50" s="45">
        <v>32.6</v>
      </c>
      <c r="L50" s="45">
        <v>30.2</v>
      </c>
      <c r="M50" s="45">
        <v>28.2</v>
      </c>
      <c r="N50" s="45">
        <v>26.5</v>
      </c>
      <c r="O50" s="45">
        <v>25</v>
      </c>
      <c r="P50" s="45">
        <v>23.8</v>
      </c>
      <c r="Q50" s="45">
        <v>22.7</v>
      </c>
      <c r="R50" s="45">
        <v>21.7</v>
      </c>
      <c r="S50" s="45">
        <v>20.9</v>
      </c>
      <c r="T50" s="45">
        <v>20.100000000000001</v>
      </c>
      <c r="U50" s="45">
        <v>19.5</v>
      </c>
    </row>
    <row r="51" spans="1:21" x14ac:dyDescent="0.25">
      <c r="A51" s="43">
        <v>40</v>
      </c>
      <c r="B51" s="45">
        <v>280.60000000000002</v>
      </c>
      <c r="C51" s="45">
        <v>143</v>
      </c>
      <c r="D51" s="45">
        <v>97.1</v>
      </c>
      <c r="E51" s="45">
        <v>74.2</v>
      </c>
      <c r="F51" s="45">
        <v>60.5</v>
      </c>
      <c r="G51" s="45">
        <v>51.3</v>
      </c>
      <c r="H51" s="45">
        <v>44.8</v>
      </c>
      <c r="I51" s="45">
        <v>39.9</v>
      </c>
      <c r="J51" s="45">
        <v>36.1</v>
      </c>
      <c r="K51" s="45">
        <v>33.1</v>
      </c>
      <c r="L51" s="45">
        <v>30.6</v>
      </c>
      <c r="M51" s="45">
        <v>28.6</v>
      </c>
      <c r="N51" s="45">
        <v>26.9</v>
      </c>
      <c r="O51" s="45">
        <v>25.4</v>
      </c>
      <c r="P51" s="45">
        <v>24.1</v>
      </c>
      <c r="Q51" s="45">
        <v>23</v>
      </c>
      <c r="R51" s="45">
        <v>22.1</v>
      </c>
      <c r="S51" s="45">
        <v>21.2</v>
      </c>
      <c r="T51" s="45">
        <v>20.5</v>
      </c>
      <c r="U51" s="45">
        <v>19.8</v>
      </c>
    </row>
    <row r="52" spans="1:21" x14ac:dyDescent="0.25">
      <c r="A52" s="43">
        <v>41</v>
      </c>
      <c r="B52" s="45">
        <v>284.7</v>
      </c>
      <c r="C52" s="45">
        <v>145</v>
      </c>
      <c r="D52" s="45">
        <v>98.5</v>
      </c>
      <c r="E52" s="45">
        <v>75.3</v>
      </c>
      <c r="F52" s="45">
        <v>61.3</v>
      </c>
      <c r="G52" s="45">
        <v>52.1</v>
      </c>
      <c r="H52" s="45">
        <v>45.5</v>
      </c>
      <c r="I52" s="45">
        <v>40.5</v>
      </c>
      <c r="J52" s="45">
        <v>36.700000000000003</v>
      </c>
      <c r="K52" s="45">
        <v>33.6</v>
      </c>
      <c r="L52" s="45">
        <v>31.1</v>
      </c>
      <c r="M52" s="45">
        <v>29</v>
      </c>
      <c r="N52" s="45">
        <v>27.3</v>
      </c>
      <c r="O52" s="45">
        <v>25.8</v>
      </c>
      <c r="P52" s="45">
        <v>24.5</v>
      </c>
      <c r="Q52" s="45">
        <v>23.4</v>
      </c>
      <c r="R52" s="45">
        <v>22.4</v>
      </c>
      <c r="S52" s="45">
        <v>21.6</v>
      </c>
      <c r="T52" s="45">
        <v>20.8</v>
      </c>
      <c r="U52" s="45">
        <v>20.100000000000001</v>
      </c>
    </row>
    <row r="53" spans="1:21" x14ac:dyDescent="0.25">
      <c r="A53" s="43">
        <v>42</v>
      </c>
      <c r="B53" s="45">
        <v>288.8</v>
      </c>
      <c r="C53" s="45">
        <v>147.1</v>
      </c>
      <c r="D53" s="45">
        <v>99.9</v>
      </c>
      <c r="E53" s="45">
        <v>76.400000000000006</v>
      </c>
      <c r="F53" s="45">
        <v>62.2</v>
      </c>
      <c r="G53" s="45">
        <v>52.8</v>
      </c>
      <c r="H53" s="45">
        <v>46.1</v>
      </c>
      <c r="I53" s="45">
        <v>41.1</v>
      </c>
      <c r="J53" s="45">
        <v>37.200000000000003</v>
      </c>
      <c r="K53" s="45">
        <v>34.1</v>
      </c>
      <c r="L53" s="45">
        <v>31.6</v>
      </c>
      <c r="M53" s="45">
        <v>29.5</v>
      </c>
      <c r="N53" s="45">
        <v>27.7</v>
      </c>
      <c r="O53" s="45">
        <v>26.2</v>
      </c>
      <c r="P53" s="45">
        <v>24.9</v>
      </c>
      <c r="Q53" s="45">
        <v>23.8</v>
      </c>
      <c r="R53" s="45">
        <v>22.8</v>
      </c>
      <c r="S53" s="45">
        <v>21.9</v>
      </c>
      <c r="T53" s="45">
        <v>21.1</v>
      </c>
      <c r="U53" s="45">
        <v>20.399999999999999</v>
      </c>
    </row>
    <row r="54" spans="1:21" x14ac:dyDescent="0.25">
      <c r="A54" s="43">
        <v>43</v>
      </c>
      <c r="B54" s="45">
        <v>292.89999999999998</v>
      </c>
      <c r="C54" s="45">
        <v>149.30000000000001</v>
      </c>
      <c r="D54" s="45">
        <v>101.4</v>
      </c>
      <c r="E54" s="45">
        <v>77.5</v>
      </c>
      <c r="F54" s="45">
        <v>63.2</v>
      </c>
      <c r="G54" s="45">
        <v>53.6</v>
      </c>
      <c r="H54" s="45">
        <v>46.8</v>
      </c>
      <c r="I54" s="45">
        <v>41.7</v>
      </c>
      <c r="J54" s="45">
        <v>37.799999999999997</v>
      </c>
      <c r="K54" s="45">
        <v>34.6</v>
      </c>
      <c r="L54" s="45">
        <v>32.1</v>
      </c>
      <c r="M54" s="45">
        <v>29.9</v>
      </c>
      <c r="N54" s="45">
        <v>28.1</v>
      </c>
      <c r="O54" s="45">
        <v>26.6</v>
      </c>
      <c r="P54" s="45">
        <v>25.3</v>
      </c>
      <c r="Q54" s="45">
        <v>24.2</v>
      </c>
      <c r="R54" s="45">
        <v>23.2</v>
      </c>
      <c r="S54" s="45">
        <v>22.3</v>
      </c>
      <c r="T54" s="45">
        <v>21.5</v>
      </c>
      <c r="U54" s="45">
        <v>20.8</v>
      </c>
    </row>
    <row r="55" spans="1:21" x14ac:dyDescent="0.25">
      <c r="A55" s="43">
        <v>44</v>
      </c>
      <c r="B55" s="45">
        <v>297.10000000000002</v>
      </c>
      <c r="C55" s="45">
        <v>151.4</v>
      </c>
      <c r="D55" s="45">
        <v>102.9</v>
      </c>
      <c r="E55" s="45">
        <v>78.599999999999994</v>
      </c>
      <c r="F55" s="45">
        <v>64.099999999999994</v>
      </c>
      <c r="G55" s="45">
        <v>54.4</v>
      </c>
      <c r="H55" s="45">
        <v>47.5</v>
      </c>
      <c r="I55" s="45">
        <v>42.3</v>
      </c>
      <c r="J55" s="45">
        <v>38.299999999999997</v>
      </c>
      <c r="K55" s="45">
        <v>35.200000000000003</v>
      </c>
      <c r="L55" s="45">
        <v>32.6</v>
      </c>
      <c r="M55" s="45">
        <v>30.4</v>
      </c>
      <c r="N55" s="45">
        <v>28.6</v>
      </c>
      <c r="O55" s="45">
        <v>27</v>
      </c>
      <c r="P55" s="45">
        <v>25.7</v>
      </c>
      <c r="Q55" s="45">
        <v>24.6</v>
      </c>
      <c r="R55" s="45">
        <v>23.5</v>
      </c>
      <c r="S55" s="45">
        <v>22.6</v>
      </c>
      <c r="T55" s="45">
        <v>21.9</v>
      </c>
      <c r="U55" s="45">
        <v>21.2</v>
      </c>
    </row>
    <row r="56" spans="1:21" x14ac:dyDescent="0.25">
      <c r="A56" s="43">
        <v>45</v>
      </c>
      <c r="B56" s="45">
        <v>301.39999999999998</v>
      </c>
      <c r="C56" s="45">
        <v>153.6</v>
      </c>
      <c r="D56" s="45">
        <v>104.4</v>
      </c>
      <c r="E56" s="45">
        <v>79.8</v>
      </c>
      <c r="F56" s="45">
        <v>65</v>
      </c>
      <c r="G56" s="45">
        <v>55.2</v>
      </c>
      <c r="H56" s="45">
        <v>48.2</v>
      </c>
      <c r="I56" s="45">
        <v>43</v>
      </c>
      <c r="J56" s="45">
        <v>38.9</v>
      </c>
      <c r="K56" s="45">
        <v>35.700000000000003</v>
      </c>
      <c r="L56" s="45">
        <v>33.1</v>
      </c>
      <c r="M56" s="45">
        <v>30.9</v>
      </c>
      <c r="N56" s="45">
        <v>29</v>
      </c>
      <c r="O56" s="45">
        <v>27.5</v>
      </c>
      <c r="P56" s="45">
        <v>26.1</v>
      </c>
      <c r="Q56" s="45">
        <v>25</v>
      </c>
      <c r="R56" s="45">
        <v>23.9</v>
      </c>
      <c r="S56" s="45">
        <v>23</v>
      </c>
      <c r="T56" s="45">
        <v>22.2</v>
      </c>
      <c r="U56" s="45">
        <v>21.5</v>
      </c>
    </row>
    <row r="57" spans="1:21" x14ac:dyDescent="0.25">
      <c r="A57" s="43">
        <v>46</v>
      </c>
      <c r="B57" s="45">
        <v>305.8</v>
      </c>
      <c r="C57" s="45">
        <v>155.80000000000001</v>
      </c>
      <c r="D57" s="45">
        <v>105.9</v>
      </c>
      <c r="E57" s="45">
        <v>80.900000000000006</v>
      </c>
      <c r="F57" s="45">
        <v>66</v>
      </c>
      <c r="G57" s="45">
        <v>56</v>
      </c>
      <c r="H57" s="45">
        <v>48.9</v>
      </c>
      <c r="I57" s="45">
        <v>43.6</v>
      </c>
      <c r="J57" s="45">
        <v>39.5</v>
      </c>
      <c r="K57" s="45">
        <v>36.200000000000003</v>
      </c>
      <c r="L57" s="45">
        <v>33.6</v>
      </c>
      <c r="M57" s="45">
        <v>31.4</v>
      </c>
      <c r="N57" s="45">
        <v>29.5</v>
      </c>
      <c r="O57" s="45">
        <v>27.9</v>
      </c>
      <c r="P57" s="45">
        <v>26.6</v>
      </c>
      <c r="Q57" s="45">
        <v>25.4</v>
      </c>
      <c r="R57" s="45">
        <v>24.3</v>
      </c>
      <c r="S57" s="45">
        <v>23.4</v>
      </c>
      <c r="T57" s="45">
        <v>22.6</v>
      </c>
      <c r="U57" s="45"/>
    </row>
    <row r="58" spans="1:21" x14ac:dyDescent="0.25">
      <c r="A58" s="43">
        <v>47</v>
      </c>
      <c r="B58" s="45">
        <v>310.2</v>
      </c>
      <c r="C58" s="45">
        <v>158.1</v>
      </c>
      <c r="D58" s="45">
        <v>107.4</v>
      </c>
      <c r="E58" s="45">
        <v>82.1</v>
      </c>
      <c r="F58" s="45">
        <v>67</v>
      </c>
      <c r="G58" s="45">
        <v>56.9</v>
      </c>
      <c r="H58" s="45">
        <v>49.7</v>
      </c>
      <c r="I58" s="45">
        <v>44.3</v>
      </c>
      <c r="J58" s="45">
        <v>40.1</v>
      </c>
      <c r="K58" s="45">
        <v>36.799999999999997</v>
      </c>
      <c r="L58" s="45">
        <v>34.1</v>
      </c>
      <c r="M58" s="45">
        <v>31.9</v>
      </c>
      <c r="N58" s="45">
        <v>30</v>
      </c>
      <c r="O58" s="45">
        <v>28.4</v>
      </c>
      <c r="P58" s="45">
        <v>27</v>
      </c>
      <c r="Q58" s="45">
        <v>25.8</v>
      </c>
      <c r="R58" s="45">
        <v>24.8</v>
      </c>
      <c r="S58" s="45">
        <v>23.9</v>
      </c>
      <c r="T58" s="45"/>
      <c r="U58" s="45"/>
    </row>
    <row r="59" spans="1:21" x14ac:dyDescent="0.25">
      <c r="A59" s="43">
        <v>48</v>
      </c>
      <c r="B59" s="45">
        <v>314.7</v>
      </c>
      <c r="C59" s="45">
        <v>160.4</v>
      </c>
      <c r="D59" s="45">
        <v>109</v>
      </c>
      <c r="E59" s="45">
        <v>83.3</v>
      </c>
      <c r="F59" s="45">
        <v>68</v>
      </c>
      <c r="G59" s="45">
        <v>57.7</v>
      </c>
      <c r="H59" s="45">
        <v>50.5</v>
      </c>
      <c r="I59" s="45">
        <v>45</v>
      </c>
      <c r="J59" s="45">
        <v>40.799999999999997</v>
      </c>
      <c r="K59" s="45">
        <v>37.4</v>
      </c>
      <c r="L59" s="45">
        <v>34.700000000000003</v>
      </c>
      <c r="M59" s="45">
        <v>32.4</v>
      </c>
      <c r="N59" s="45">
        <v>30.5</v>
      </c>
      <c r="O59" s="45">
        <v>28.9</v>
      </c>
      <c r="P59" s="45">
        <v>27.5</v>
      </c>
      <c r="Q59" s="45">
        <v>26.3</v>
      </c>
      <c r="R59" s="45">
        <v>25.2</v>
      </c>
      <c r="S59" s="45"/>
      <c r="T59" s="45"/>
      <c r="U59" s="45"/>
    </row>
    <row r="60" spans="1:21" x14ac:dyDescent="0.25">
      <c r="A60" s="43">
        <v>49</v>
      </c>
      <c r="B60" s="45">
        <v>319.3</v>
      </c>
      <c r="C60" s="45">
        <v>162.80000000000001</v>
      </c>
      <c r="D60" s="45">
        <v>110.6</v>
      </c>
      <c r="E60" s="45">
        <v>84.6</v>
      </c>
      <c r="F60" s="45">
        <v>69</v>
      </c>
      <c r="G60" s="45">
        <v>58.6</v>
      </c>
      <c r="H60" s="45">
        <v>51.3</v>
      </c>
      <c r="I60" s="45">
        <v>45.7</v>
      </c>
      <c r="J60" s="45">
        <v>41.5</v>
      </c>
      <c r="K60" s="45">
        <v>38</v>
      </c>
      <c r="L60" s="45">
        <v>35.299999999999997</v>
      </c>
      <c r="M60" s="45">
        <v>33</v>
      </c>
      <c r="N60" s="45">
        <v>31</v>
      </c>
      <c r="O60" s="45">
        <v>29.4</v>
      </c>
      <c r="P60" s="45">
        <v>28</v>
      </c>
      <c r="Q60" s="45">
        <v>26.8</v>
      </c>
      <c r="R60" s="45"/>
      <c r="S60" s="45"/>
      <c r="T60" s="45"/>
      <c r="U60" s="45"/>
    </row>
    <row r="61" spans="1:21" x14ac:dyDescent="0.25">
      <c r="A61" s="43">
        <v>50</v>
      </c>
      <c r="B61" s="45">
        <v>324</v>
      </c>
      <c r="C61" s="45">
        <v>165.2</v>
      </c>
      <c r="D61" s="45">
        <v>112.3</v>
      </c>
      <c r="E61" s="45">
        <v>85.9</v>
      </c>
      <c r="F61" s="45">
        <v>70.099999999999994</v>
      </c>
      <c r="G61" s="45">
        <v>59.6</v>
      </c>
      <c r="H61" s="45">
        <v>52.1</v>
      </c>
      <c r="I61" s="45">
        <v>46.5</v>
      </c>
      <c r="J61" s="45">
        <v>42.1</v>
      </c>
      <c r="K61" s="45">
        <v>38.700000000000003</v>
      </c>
      <c r="L61" s="45">
        <v>35.9</v>
      </c>
      <c r="M61" s="45">
        <v>33.6</v>
      </c>
      <c r="N61" s="45">
        <v>31.6</v>
      </c>
      <c r="O61" s="45">
        <v>29.9</v>
      </c>
      <c r="P61" s="45">
        <v>28.5</v>
      </c>
      <c r="Q61" s="45"/>
      <c r="R61" s="45"/>
      <c r="S61" s="45"/>
      <c r="T61" s="45"/>
      <c r="U61" s="45"/>
    </row>
    <row r="62" spans="1:21" x14ac:dyDescent="0.25">
      <c r="A62" s="43">
        <v>51</v>
      </c>
      <c r="B62" s="45">
        <v>328.8</v>
      </c>
      <c r="C62" s="45">
        <v>167.7</v>
      </c>
      <c r="D62" s="45">
        <v>114</v>
      </c>
      <c r="E62" s="45">
        <v>87.3</v>
      </c>
      <c r="F62" s="45">
        <v>71.2</v>
      </c>
      <c r="G62" s="45">
        <v>60.5</v>
      </c>
      <c r="H62" s="45">
        <v>52.9</v>
      </c>
      <c r="I62" s="45">
        <v>47.3</v>
      </c>
      <c r="J62" s="45">
        <v>42.9</v>
      </c>
      <c r="K62" s="45">
        <v>39.4</v>
      </c>
      <c r="L62" s="45">
        <v>36.5</v>
      </c>
      <c r="M62" s="45">
        <v>34.200000000000003</v>
      </c>
      <c r="N62" s="45">
        <v>32.200000000000003</v>
      </c>
      <c r="O62" s="45">
        <v>30.5</v>
      </c>
      <c r="P62" s="45"/>
      <c r="Q62" s="45"/>
      <c r="R62" s="45"/>
      <c r="S62" s="45"/>
      <c r="T62" s="45"/>
      <c r="U62" s="45"/>
    </row>
    <row r="63" spans="1:21" x14ac:dyDescent="0.25">
      <c r="A63" s="43">
        <v>52</v>
      </c>
      <c r="B63" s="45">
        <v>333.7</v>
      </c>
      <c r="C63" s="45">
        <v>170.2</v>
      </c>
      <c r="D63" s="45">
        <v>115.8</v>
      </c>
      <c r="E63" s="45">
        <v>88.6</v>
      </c>
      <c r="F63" s="45">
        <v>72.3</v>
      </c>
      <c r="G63" s="45">
        <v>61.5</v>
      </c>
      <c r="H63" s="45">
        <v>53.8</v>
      </c>
      <c r="I63" s="45">
        <v>48.1</v>
      </c>
      <c r="J63" s="45">
        <v>43.6</v>
      </c>
      <c r="K63" s="45">
        <v>40</v>
      </c>
      <c r="L63" s="45">
        <v>37.200000000000003</v>
      </c>
      <c r="M63" s="45">
        <v>34.799999999999997</v>
      </c>
      <c r="N63" s="45">
        <v>32.799999999999997</v>
      </c>
      <c r="O63" s="45"/>
      <c r="P63" s="45"/>
      <c r="Q63" s="45"/>
      <c r="R63" s="45"/>
      <c r="S63" s="45"/>
      <c r="T63" s="45"/>
      <c r="U63" s="45"/>
    </row>
    <row r="64" spans="1:21" x14ac:dyDescent="0.25">
      <c r="A64" s="43">
        <v>53</v>
      </c>
      <c r="B64" s="45">
        <v>338.6</v>
      </c>
      <c r="C64" s="45">
        <v>172.8</v>
      </c>
      <c r="D64" s="45">
        <v>117.6</v>
      </c>
      <c r="E64" s="45">
        <v>90</v>
      </c>
      <c r="F64" s="45">
        <v>73.5</v>
      </c>
      <c r="G64" s="45">
        <v>62.5</v>
      </c>
      <c r="H64" s="45">
        <v>54.7</v>
      </c>
      <c r="I64" s="45">
        <v>48.9</v>
      </c>
      <c r="J64" s="45">
        <v>44.3</v>
      </c>
      <c r="K64" s="45">
        <v>40.700000000000003</v>
      </c>
      <c r="L64" s="45">
        <v>37.799999999999997</v>
      </c>
      <c r="M64" s="45">
        <v>35.4</v>
      </c>
      <c r="N64" s="45"/>
      <c r="O64" s="45"/>
      <c r="P64" s="45"/>
      <c r="Q64" s="45"/>
      <c r="R64" s="45"/>
      <c r="S64" s="45"/>
      <c r="T64" s="45"/>
      <c r="U64" s="45"/>
    </row>
    <row r="65" spans="1:21" x14ac:dyDescent="0.25">
      <c r="A65" s="43">
        <v>54</v>
      </c>
      <c r="B65" s="45">
        <v>343.7</v>
      </c>
      <c r="C65" s="45">
        <v>175.4</v>
      </c>
      <c r="D65" s="45">
        <v>119.4</v>
      </c>
      <c r="E65" s="45">
        <v>91.4</v>
      </c>
      <c r="F65" s="45">
        <v>74.7</v>
      </c>
      <c r="G65" s="45">
        <v>63.5</v>
      </c>
      <c r="H65" s="45">
        <v>55.6</v>
      </c>
      <c r="I65" s="45">
        <v>49.7</v>
      </c>
      <c r="J65" s="45">
        <v>45.1</v>
      </c>
      <c r="K65" s="45">
        <v>41.5</v>
      </c>
      <c r="L65" s="45">
        <v>38.5</v>
      </c>
      <c r="M65" s="45"/>
      <c r="N65" s="45"/>
      <c r="O65" s="45"/>
      <c r="P65" s="45"/>
      <c r="Q65" s="45"/>
      <c r="R65" s="45"/>
      <c r="S65" s="45"/>
      <c r="T65" s="45"/>
      <c r="U65" s="45"/>
    </row>
    <row r="66" spans="1:21" x14ac:dyDescent="0.25">
      <c r="A66" s="43">
        <v>55</v>
      </c>
      <c r="B66" s="45">
        <v>348.9</v>
      </c>
      <c r="C66" s="45">
        <v>178.1</v>
      </c>
      <c r="D66" s="45">
        <v>121.3</v>
      </c>
      <c r="E66" s="45">
        <v>92.9</v>
      </c>
      <c r="F66" s="45">
        <v>75.900000000000006</v>
      </c>
      <c r="G66" s="45">
        <v>64.599999999999994</v>
      </c>
      <c r="H66" s="45">
        <v>56.6</v>
      </c>
      <c r="I66" s="45">
        <v>50.6</v>
      </c>
      <c r="J66" s="45">
        <v>45.9</v>
      </c>
      <c r="K66" s="45">
        <v>42.2</v>
      </c>
      <c r="L66" s="45"/>
      <c r="M66" s="45"/>
      <c r="N66" s="45"/>
      <c r="O66" s="45"/>
      <c r="P66" s="45"/>
      <c r="Q66" s="45"/>
      <c r="R66" s="45"/>
      <c r="S66" s="45"/>
      <c r="T66" s="45"/>
      <c r="U66" s="45"/>
    </row>
    <row r="67" spans="1:21" x14ac:dyDescent="0.25">
      <c r="A67" s="43">
        <v>56</v>
      </c>
      <c r="B67" s="45">
        <v>354.2</v>
      </c>
      <c r="C67" s="45">
        <v>180.9</v>
      </c>
      <c r="D67" s="45">
        <v>123.2</v>
      </c>
      <c r="E67" s="45">
        <v>94.4</v>
      </c>
      <c r="F67" s="45">
        <v>77.2</v>
      </c>
      <c r="G67" s="45">
        <v>65.7</v>
      </c>
      <c r="H67" s="45">
        <v>57.5</v>
      </c>
      <c r="I67" s="45">
        <v>51.4</v>
      </c>
      <c r="J67" s="45">
        <v>46.7</v>
      </c>
      <c r="K67" s="45"/>
      <c r="L67" s="45"/>
      <c r="M67" s="45"/>
      <c r="N67" s="45"/>
      <c r="O67" s="45"/>
      <c r="P67" s="45"/>
      <c r="Q67" s="45"/>
      <c r="R67" s="45"/>
      <c r="S67" s="45"/>
      <c r="T67" s="45"/>
      <c r="U67" s="45"/>
    </row>
    <row r="68" spans="1:21" x14ac:dyDescent="0.25">
      <c r="A68" s="43">
        <v>57</v>
      </c>
      <c r="B68" s="45">
        <v>359.7</v>
      </c>
      <c r="C68" s="45">
        <v>183.8</v>
      </c>
      <c r="D68" s="45">
        <v>125.2</v>
      </c>
      <c r="E68" s="45">
        <v>96</v>
      </c>
      <c r="F68" s="45">
        <v>78.5</v>
      </c>
      <c r="G68" s="45">
        <v>66.8</v>
      </c>
      <c r="H68" s="45">
        <v>58.5</v>
      </c>
      <c r="I68" s="45">
        <v>52.4</v>
      </c>
      <c r="J68" s="45"/>
      <c r="K68" s="45"/>
      <c r="L68" s="45"/>
      <c r="M68" s="45"/>
      <c r="N68" s="45"/>
      <c r="O68" s="45"/>
      <c r="P68" s="45"/>
      <c r="Q68" s="45"/>
      <c r="R68" s="45"/>
      <c r="S68" s="45"/>
      <c r="T68" s="45"/>
      <c r="U68" s="45"/>
    </row>
    <row r="69" spans="1:21" x14ac:dyDescent="0.25">
      <c r="A69" s="43">
        <v>58</v>
      </c>
      <c r="B69" s="45">
        <v>365.4</v>
      </c>
      <c r="C69" s="45">
        <v>186.7</v>
      </c>
      <c r="D69" s="45">
        <v>127.3</v>
      </c>
      <c r="E69" s="45">
        <v>97.6</v>
      </c>
      <c r="F69" s="45">
        <v>79.8</v>
      </c>
      <c r="G69" s="45">
        <v>68</v>
      </c>
      <c r="H69" s="45">
        <v>59.6</v>
      </c>
      <c r="I69" s="45"/>
      <c r="J69" s="45"/>
      <c r="K69" s="45"/>
      <c r="L69" s="45"/>
      <c r="M69" s="45"/>
      <c r="N69" s="45"/>
      <c r="O69" s="45"/>
      <c r="P69" s="45"/>
      <c r="Q69" s="45"/>
      <c r="R69" s="45"/>
      <c r="S69" s="45"/>
      <c r="T69" s="45"/>
      <c r="U69" s="45"/>
    </row>
    <row r="70" spans="1:21" x14ac:dyDescent="0.25">
      <c r="A70" s="43">
        <v>59</v>
      </c>
      <c r="B70" s="45">
        <v>371.3</v>
      </c>
      <c r="C70" s="45">
        <v>189.8</v>
      </c>
      <c r="D70" s="45">
        <v>129.4</v>
      </c>
      <c r="E70" s="45">
        <v>99.2</v>
      </c>
      <c r="F70" s="45">
        <v>81.2</v>
      </c>
      <c r="G70" s="45">
        <v>69.2</v>
      </c>
      <c r="H70" s="45"/>
      <c r="I70" s="45"/>
      <c r="J70" s="45"/>
      <c r="K70" s="45"/>
      <c r="L70" s="45"/>
      <c r="M70" s="45"/>
      <c r="N70" s="45"/>
      <c r="O70" s="45"/>
      <c r="P70" s="45"/>
      <c r="Q70" s="45"/>
      <c r="R70" s="45"/>
      <c r="S70" s="45"/>
      <c r="T70" s="45"/>
      <c r="U70" s="45"/>
    </row>
    <row r="71" spans="1:21" x14ac:dyDescent="0.25">
      <c r="A71" s="43">
        <v>60</v>
      </c>
      <c r="B71" s="45">
        <v>377.4</v>
      </c>
      <c r="C71" s="45">
        <v>193</v>
      </c>
      <c r="D71" s="45">
        <v>131.6</v>
      </c>
      <c r="E71" s="45">
        <v>101</v>
      </c>
      <c r="F71" s="45">
        <v>82.7</v>
      </c>
      <c r="G71" s="45"/>
      <c r="H71" s="45"/>
      <c r="I71" s="45"/>
      <c r="J71" s="45"/>
      <c r="K71" s="45"/>
      <c r="L71" s="45"/>
      <c r="M71" s="45"/>
      <c r="N71" s="45"/>
      <c r="O71" s="45"/>
      <c r="P71" s="45"/>
      <c r="Q71" s="45"/>
      <c r="R71" s="45"/>
      <c r="S71" s="45"/>
      <c r="T71" s="45"/>
      <c r="U71" s="45"/>
    </row>
    <row r="72" spans="1:21" x14ac:dyDescent="0.25">
      <c r="A72" s="43">
        <v>61</v>
      </c>
      <c r="B72" s="45">
        <v>383.7</v>
      </c>
      <c r="C72" s="45">
        <v>196.3</v>
      </c>
      <c r="D72" s="45">
        <v>133.9</v>
      </c>
      <c r="E72" s="45">
        <v>102.8</v>
      </c>
      <c r="F72" s="45"/>
      <c r="G72" s="45"/>
      <c r="H72" s="45"/>
      <c r="I72" s="45"/>
      <c r="J72" s="45"/>
      <c r="K72" s="45"/>
      <c r="L72" s="45"/>
      <c r="M72" s="45"/>
      <c r="N72" s="45"/>
      <c r="O72" s="45"/>
      <c r="P72" s="45"/>
      <c r="Q72" s="45"/>
      <c r="R72" s="45"/>
      <c r="S72" s="45"/>
      <c r="T72" s="45"/>
      <c r="U72" s="45"/>
    </row>
    <row r="73" spans="1:21" x14ac:dyDescent="0.25">
      <c r="A73" s="43">
        <v>62</v>
      </c>
      <c r="B73" s="45">
        <v>390.4</v>
      </c>
      <c r="C73" s="45">
        <v>199.8</v>
      </c>
      <c r="D73" s="45">
        <v>136.4</v>
      </c>
      <c r="E73" s="45"/>
      <c r="F73" s="45"/>
      <c r="G73" s="45"/>
      <c r="H73" s="45"/>
      <c r="I73" s="45"/>
      <c r="J73" s="45"/>
      <c r="K73" s="45"/>
      <c r="L73" s="45"/>
      <c r="M73" s="45"/>
      <c r="N73" s="45"/>
      <c r="O73" s="45"/>
      <c r="P73" s="45"/>
      <c r="Q73" s="45"/>
      <c r="R73" s="45"/>
      <c r="S73" s="45"/>
      <c r="T73" s="45"/>
      <c r="U73" s="45"/>
    </row>
    <row r="74" spans="1:21" x14ac:dyDescent="0.25">
      <c r="A74" s="43">
        <v>63</v>
      </c>
      <c r="B74" s="45">
        <v>397.3</v>
      </c>
      <c r="C74" s="45">
        <v>203.4</v>
      </c>
      <c r="D74" s="45"/>
      <c r="E74" s="45"/>
      <c r="F74" s="45"/>
      <c r="G74" s="45"/>
      <c r="H74" s="45"/>
      <c r="I74" s="45"/>
      <c r="J74" s="45"/>
      <c r="K74" s="45"/>
      <c r="L74" s="45"/>
      <c r="M74" s="45"/>
      <c r="N74" s="45"/>
      <c r="O74" s="45"/>
      <c r="P74" s="45"/>
      <c r="Q74" s="45"/>
      <c r="R74" s="45"/>
      <c r="S74" s="45"/>
      <c r="T74" s="45"/>
      <c r="U74" s="45"/>
    </row>
    <row r="75" spans="1:21" x14ac:dyDescent="0.25">
      <c r="A75" s="43">
        <v>64</v>
      </c>
      <c r="B75" s="45">
        <v>404.6</v>
      </c>
      <c r="C75" s="45"/>
      <c r="D75" s="45"/>
      <c r="E75" s="45"/>
      <c r="F75" s="45"/>
      <c r="G75" s="45"/>
      <c r="H75" s="45"/>
      <c r="I75" s="45"/>
      <c r="J75" s="45"/>
      <c r="K75" s="45"/>
      <c r="L75" s="45"/>
      <c r="M75" s="45"/>
      <c r="N75" s="45"/>
      <c r="O75" s="45"/>
      <c r="P75" s="45"/>
      <c r="Q75" s="45"/>
      <c r="R75" s="45"/>
      <c r="S75" s="45"/>
      <c r="T75" s="45"/>
      <c r="U75" s="45"/>
    </row>
  </sheetData>
  <sheetProtection algorithmName="SHA-512" hashValue="8SdcPTFNUca4W69w1xnxrOTVEAVNt8JDKeWWU3m988nwW73VMaUiVutj+u/spLr+GkVXSJ/DH9rjyqt2JMQ2hw==" saltValue="iCjtPb5WIUyXdZjaxdlGcA==" spinCount="100000" sheet="1" objects="1" scenarios="1"/>
  <conditionalFormatting sqref="A6:A21">
    <cfRule type="expression" dxfId="289" priority="1" stopIfTrue="1">
      <formula>MOD(ROW(),2)=0</formula>
    </cfRule>
    <cfRule type="expression" dxfId="288" priority="2" stopIfTrue="1">
      <formula>MOD(ROW(),2)&lt;&gt;0</formula>
    </cfRule>
  </conditionalFormatting>
  <conditionalFormatting sqref="B6:M21">
    <cfRule type="expression" dxfId="287" priority="3" stopIfTrue="1">
      <formula>MOD(ROW(),2)=0</formula>
    </cfRule>
    <cfRule type="expression" dxfId="286" priority="4" stopIfTrue="1">
      <formula>MOD(ROW(),2)&lt;&gt;0</formula>
    </cfRule>
  </conditionalFormatting>
  <conditionalFormatting sqref="A26:A75">
    <cfRule type="expression" dxfId="285" priority="5" stopIfTrue="1">
      <formula>MOD(ROW(),2)=0</formula>
    </cfRule>
    <cfRule type="expression" dxfId="284" priority="6" stopIfTrue="1">
      <formula>MOD(ROW(),2)&lt;&gt;0</formula>
    </cfRule>
  </conditionalFormatting>
  <conditionalFormatting sqref="B26:U75">
    <cfRule type="expression" dxfId="283" priority="7" stopIfTrue="1">
      <formula>MOD(ROW(),2)=0</formula>
    </cfRule>
    <cfRule type="expression" dxfId="282" priority="8" stopIfTrue="1">
      <formula>MOD(ROW(),2)&lt;&gt;0</formula>
    </cfRule>
  </conditionalFormatting>
  <pageMargins left="0.7" right="0.7" top="0.75" bottom="0.75" header="0.3" footer="0.3"/>
  <tableParts count="1">
    <tablePart r:id="rId1"/>
  </tableParts>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A3D7FF-DC07-4B5F-ABA7-FE5AE5B27904}">
  <sheetPr codeName="Sheet79"/>
  <dimension ref="A1:U76"/>
  <sheetViews>
    <sheetView showGridLines="0" workbookViewId="0">
      <selection activeCell="A6" sqref="A6"/>
    </sheetView>
  </sheetViews>
  <sheetFormatPr defaultRowHeight="12.5" x14ac:dyDescent="0.25"/>
  <cols>
    <col min="1" max="1" width="31.54296875" customWidth="1"/>
    <col min="2" max="21"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Added pension - x-713</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153</v>
      </c>
      <c r="C8" s="49"/>
      <c r="D8" s="49"/>
      <c r="E8" s="49"/>
      <c r="F8" s="49"/>
      <c r="G8" s="49"/>
      <c r="H8" s="49"/>
      <c r="I8" s="49"/>
      <c r="J8" s="49"/>
      <c r="K8" s="49"/>
      <c r="L8" s="49"/>
      <c r="M8" s="49"/>
    </row>
    <row r="9" spans="1:13" x14ac:dyDescent="0.25">
      <c r="A9" s="40" t="s">
        <v>141</v>
      </c>
      <c r="B9" s="49" t="s">
        <v>368</v>
      </c>
      <c r="C9" s="49"/>
      <c r="D9" s="49"/>
      <c r="E9" s="49"/>
      <c r="F9" s="49"/>
      <c r="G9" s="49"/>
      <c r="H9" s="49"/>
      <c r="I9" s="49"/>
      <c r="J9" s="49"/>
      <c r="K9" s="49"/>
      <c r="L9" s="49"/>
      <c r="M9" s="49"/>
    </row>
    <row r="10" spans="1:13" x14ac:dyDescent="0.25">
      <c r="A10" s="40" t="s">
        <v>6</v>
      </c>
      <c r="B10" s="49" t="s">
        <v>401</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374</v>
      </c>
      <c r="C12" s="49"/>
      <c r="D12" s="49"/>
      <c r="E12" s="49"/>
      <c r="F12" s="49"/>
      <c r="G12" s="49"/>
      <c r="H12" s="49"/>
      <c r="I12" s="49"/>
      <c r="J12" s="49"/>
      <c r="K12" s="49"/>
      <c r="L12" s="49"/>
      <c r="M12" s="49"/>
    </row>
    <row r="13" spans="1:13" x14ac:dyDescent="0.25">
      <c r="A13" s="40" t="s">
        <v>494</v>
      </c>
      <c r="B13" s="49">
        <v>0</v>
      </c>
      <c r="C13" s="49"/>
      <c r="D13" s="49"/>
      <c r="E13" s="49"/>
      <c r="F13" s="49"/>
      <c r="G13" s="49"/>
      <c r="H13" s="49"/>
      <c r="I13" s="49"/>
      <c r="J13" s="49"/>
      <c r="K13" s="49"/>
      <c r="L13" s="49"/>
      <c r="M13" s="49"/>
    </row>
    <row r="14" spans="1:13" x14ac:dyDescent="0.25">
      <c r="A14" s="40" t="s">
        <v>145</v>
      </c>
      <c r="B14" s="49">
        <v>713</v>
      </c>
      <c r="C14" s="49"/>
      <c r="D14" s="49"/>
      <c r="E14" s="49"/>
      <c r="F14" s="49"/>
      <c r="G14" s="49"/>
      <c r="H14" s="49"/>
      <c r="I14" s="49"/>
      <c r="J14" s="49"/>
      <c r="K14" s="49"/>
      <c r="L14" s="49"/>
      <c r="M14" s="49"/>
    </row>
    <row r="15" spans="1:13" x14ac:dyDescent="0.25">
      <c r="A15" s="40" t="s">
        <v>495</v>
      </c>
      <c r="B15" s="49" t="s">
        <v>402</v>
      </c>
      <c r="C15" s="49"/>
      <c r="D15" s="49"/>
      <c r="E15" s="49"/>
      <c r="F15" s="49"/>
      <c r="G15" s="49"/>
      <c r="H15" s="49"/>
      <c r="I15" s="49"/>
      <c r="J15" s="49"/>
      <c r="K15" s="49"/>
      <c r="L15" s="49"/>
      <c r="M15" s="49"/>
    </row>
    <row r="16" spans="1:13" x14ac:dyDescent="0.25">
      <c r="A16" s="40" t="s">
        <v>147</v>
      </c>
      <c r="B16" s="49" t="s">
        <v>403</v>
      </c>
      <c r="C16" s="49"/>
      <c r="D16" s="49"/>
      <c r="E16" s="49"/>
      <c r="F16" s="49"/>
      <c r="G16" s="49"/>
      <c r="H16" s="49"/>
      <c r="I16" s="49"/>
      <c r="J16" s="49"/>
      <c r="K16" s="49"/>
      <c r="L16" s="49"/>
      <c r="M16" s="49"/>
    </row>
    <row r="17" spans="1:21" x14ac:dyDescent="0.25">
      <c r="A17" s="41" t="s">
        <v>496</v>
      </c>
      <c r="B17" s="49"/>
      <c r="C17" s="49"/>
      <c r="D17" s="49"/>
      <c r="E17" s="49"/>
      <c r="F17" s="49"/>
      <c r="G17" s="49"/>
      <c r="H17" s="49"/>
      <c r="I17" s="49"/>
      <c r="J17" s="49"/>
      <c r="K17" s="49"/>
      <c r="L17" s="49"/>
      <c r="M17" s="49"/>
    </row>
    <row r="18" spans="1:21" x14ac:dyDescent="0.25">
      <c r="A18" s="40" t="s">
        <v>149</v>
      </c>
      <c r="B18" s="50">
        <v>45202</v>
      </c>
      <c r="C18" s="50"/>
      <c r="D18" s="50"/>
      <c r="E18" s="50"/>
      <c r="F18" s="50"/>
      <c r="G18" s="50"/>
      <c r="H18" s="50"/>
      <c r="I18" s="50"/>
      <c r="J18" s="50"/>
      <c r="K18" s="50"/>
      <c r="L18" s="50"/>
      <c r="M18" s="50"/>
    </row>
    <row r="19" spans="1:21" x14ac:dyDescent="0.25">
      <c r="A19" s="40" t="s">
        <v>150</v>
      </c>
      <c r="B19" s="50">
        <v>45383</v>
      </c>
      <c r="C19" s="50"/>
      <c r="D19" s="50"/>
      <c r="E19" s="50"/>
      <c r="F19" s="50"/>
      <c r="G19" s="50"/>
      <c r="H19" s="50"/>
      <c r="I19" s="50"/>
      <c r="J19" s="50"/>
      <c r="K19" s="50"/>
      <c r="L19" s="50"/>
      <c r="M19" s="50"/>
    </row>
    <row r="20" spans="1:21" x14ac:dyDescent="0.25">
      <c r="A20" s="40" t="s">
        <v>151</v>
      </c>
      <c r="B20" s="49" t="s">
        <v>160</v>
      </c>
      <c r="C20" s="49"/>
      <c r="D20" s="49"/>
      <c r="E20" s="49"/>
      <c r="F20" s="49"/>
      <c r="G20" s="49"/>
      <c r="H20" s="49"/>
      <c r="I20" s="49"/>
      <c r="J20" s="49"/>
      <c r="K20" s="49"/>
      <c r="L20" s="49"/>
      <c r="M20" s="49"/>
    </row>
    <row r="21" spans="1:21" x14ac:dyDescent="0.25">
      <c r="A21" s="40" t="s">
        <v>497</v>
      </c>
      <c r="B21" s="49" t="s">
        <v>68</v>
      </c>
      <c r="C21" s="49"/>
      <c r="D21" s="49"/>
      <c r="E21" s="49"/>
      <c r="F21" s="49"/>
      <c r="G21" s="49"/>
      <c r="H21" s="49"/>
      <c r="I21" s="49"/>
      <c r="J21" s="49"/>
      <c r="K21" s="49"/>
      <c r="L21" s="49"/>
      <c r="M21" s="49"/>
    </row>
    <row r="23" spans="1:21" x14ac:dyDescent="0.25">
      <c r="A23" s="23" t="str">
        <f>HYPERLINK("#'Factor List'!A1", "Back to Factor List")</f>
        <v>Back to Factor List</v>
      </c>
      <c r="B23" s="23" t="str">
        <f>HYPERLINK("#'Assumptions'!A1", "Assumptions")</f>
        <v>Assumptions</v>
      </c>
    </row>
    <row r="26" spans="1:21" s="59" customFormat="1" ht="13" x14ac:dyDescent="0.25">
      <c r="A26" s="58" t="s">
        <v>263</v>
      </c>
      <c r="B26" s="58" t="s">
        <v>562</v>
      </c>
      <c r="C26" s="58" t="s">
        <v>563</v>
      </c>
      <c r="D26" s="58" t="s">
        <v>564</v>
      </c>
      <c r="E26" s="58" t="s">
        <v>565</v>
      </c>
      <c r="F26" s="58" t="s">
        <v>566</v>
      </c>
      <c r="G26" s="58" t="s">
        <v>567</v>
      </c>
      <c r="H26" s="58" t="s">
        <v>568</v>
      </c>
      <c r="I26" s="58" t="s">
        <v>569</v>
      </c>
      <c r="J26" s="58" t="s">
        <v>570</v>
      </c>
      <c r="K26" s="58" t="s">
        <v>571</v>
      </c>
      <c r="L26" s="58" t="s">
        <v>572</v>
      </c>
      <c r="M26" s="58" t="s">
        <v>573</v>
      </c>
      <c r="N26" s="58" t="s">
        <v>574</v>
      </c>
      <c r="O26" s="58" t="s">
        <v>575</v>
      </c>
      <c r="P26" s="58" t="s">
        <v>576</v>
      </c>
      <c r="Q26" s="58" t="s">
        <v>577</v>
      </c>
      <c r="R26" s="58" t="s">
        <v>578</v>
      </c>
      <c r="S26" s="58" t="s">
        <v>579</v>
      </c>
      <c r="T26" s="58" t="s">
        <v>580</v>
      </c>
      <c r="U26" s="58" t="s">
        <v>581</v>
      </c>
    </row>
    <row r="27" spans="1:21" x14ac:dyDescent="0.25">
      <c r="A27" s="43">
        <v>16</v>
      </c>
      <c r="B27" s="45">
        <v>190.1</v>
      </c>
      <c r="C27" s="45">
        <v>96.8</v>
      </c>
      <c r="D27" s="45">
        <v>65.7</v>
      </c>
      <c r="E27" s="45">
        <v>50.2</v>
      </c>
      <c r="F27" s="45">
        <v>40.9</v>
      </c>
      <c r="G27" s="45">
        <v>34.700000000000003</v>
      </c>
      <c r="H27" s="45">
        <v>30.3</v>
      </c>
      <c r="I27" s="45">
        <v>26.9</v>
      </c>
      <c r="J27" s="45">
        <v>24.4</v>
      </c>
      <c r="K27" s="45">
        <v>22.3</v>
      </c>
      <c r="L27" s="45">
        <v>20.6</v>
      </c>
      <c r="M27" s="45">
        <v>19.3</v>
      </c>
      <c r="N27" s="45">
        <v>18.100000000000001</v>
      </c>
      <c r="O27" s="45">
        <v>17.100000000000001</v>
      </c>
      <c r="P27" s="45">
        <v>16.2</v>
      </c>
      <c r="Q27" s="45">
        <v>15.5</v>
      </c>
      <c r="R27" s="45">
        <v>14.8</v>
      </c>
      <c r="S27" s="45">
        <v>14.2</v>
      </c>
      <c r="T27" s="45">
        <v>13.7</v>
      </c>
      <c r="U27" s="45">
        <v>13.2</v>
      </c>
    </row>
    <row r="28" spans="1:21" x14ac:dyDescent="0.25">
      <c r="A28" s="43">
        <v>17</v>
      </c>
      <c r="B28" s="45">
        <v>192.9</v>
      </c>
      <c r="C28" s="45">
        <v>98.2</v>
      </c>
      <c r="D28" s="45">
        <v>66.7</v>
      </c>
      <c r="E28" s="45">
        <v>50.9</v>
      </c>
      <c r="F28" s="45">
        <v>41.5</v>
      </c>
      <c r="G28" s="45">
        <v>35.200000000000003</v>
      </c>
      <c r="H28" s="45">
        <v>30.7</v>
      </c>
      <c r="I28" s="45">
        <v>27.3</v>
      </c>
      <c r="J28" s="45">
        <v>24.7</v>
      </c>
      <c r="K28" s="45">
        <v>22.7</v>
      </c>
      <c r="L28" s="45">
        <v>21</v>
      </c>
      <c r="M28" s="45">
        <v>19.5</v>
      </c>
      <c r="N28" s="45">
        <v>18.3</v>
      </c>
      <c r="O28" s="45">
        <v>17.3</v>
      </c>
      <c r="P28" s="45">
        <v>16.399999999999999</v>
      </c>
      <c r="Q28" s="45">
        <v>15.7</v>
      </c>
      <c r="R28" s="45">
        <v>15</v>
      </c>
      <c r="S28" s="45">
        <v>14.4</v>
      </c>
      <c r="T28" s="45">
        <v>13.9</v>
      </c>
      <c r="U28" s="45">
        <v>13.4</v>
      </c>
    </row>
    <row r="29" spans="1:21" x14ac:dyDescent="0.25">
      <c r="A29" s="43">
        <v>18</v>
      </c>
      <c r="B29" s="45">
        <v>195.7</v>
      </c>
      <c r="C29" s="45">
        <v>99.7</v>
      </c>
      <c r="D29" s="45">
        <v>67.7</v>
      </c>
      <c r="E29" s="45">
        <v>51.7</v>
      </c>
      <c r="F29" s="45">
        <v>42.1</v>
      </c>
      <c r="G29" s="45">
        <v>35.700000000000003</v>
      </c>
      <c r="H29" s="45">
        <v>31.2</v>
      </c>
      <c r="I29" s="45">
        <v>27.7</v>
      </c>
      <c r="J29" s="45">
        <v>25.1</v>
      </c>
      <c r="K29" s="45">
        <v>23</v>
      </c>
      <c r="L29" s="45">
        <v>21.3</v>
      </c>
      <c r="M29" s="45">
        <v>19.8</v>
      </c>
      <c r="N29" s="45">
        <v>18.600000000000001</v>
      </c>
      <c r="O29" s="45">
        <v>17.600000000000001</v>
      </c>
      <c r="P29" s="45">
        <v>16.7</v>
      </c>
      <c r="Q29" s="45">
        <v>15.9</v>
      </c>
      <c r="R29" s="45">
        <v>15.2</v>
      </c>
      <c r="S29" s="45">
        <v>14.6</v>
      </c>
      <c r="T29" s="45">
        <v>14.1</v>
      </c>
      <c r="U29" s="45">
        <v>13.6</v>
      </c>
    </row>
    <row r="30" spans="1:21" x14ac:dyDescent="0.25">
      <c r="A30" s="43">
        <v>19</v>
      </c>
      <c r="B30" s="45">
        <v>198.6</v>
      </c>
      <c r="C30" s="45">
        <v>101.1</v>
      </c>
      <c r="D30" s="45">
        <v>68.7</v>
      </c>
      <c r="E30" s="45">
        <v>52.4</v>
      </c>
      <c r="F30" s="45">
        <v>42.7</v>
      </c>
      <c r="G30" s="45">
        <v>36.200000000000003</v>
      </c>
      <c r="H30" s="45">
        <v>31.6</v>
      </c>
      <c r="I30" s="45">
        <v>28.2</v>
      </c>
      <c r="J30" s="45">
        <v>25.5</v>
      </c>
      <c r="K30" s="45">
        <v>23.3</v>
      </c>
      <c r="L30" s="45">
        <v>21.6</v>
      </c>
      <c r="M30" s="45">
        <v>20.100000000000001</v>
      </c>
      <c r="N30" s="45">
        <v>18.899999999999999</v>
      </c>
      <c r="O30" s="45">
        <v>17.8</v>
      </c>
      <c r="P30" s="45">
        <v>16.899999999999999</v>
      </c>
      <c r="Q30" s="45">
        <v>16.100000000000001</v>
      </c>
      <c r="R30" s="45">
        <v>15.5</v>
      </c>
      <c r="S30" s="45">
        <v>14.8</v>
      </c>
      <c r="T30" s="45">
        <v>14.3</v>
      </c>
      <c r="U30" s="45">
        <v>13.8</v>
      </c>
    </row>
    <row r="31" spans="1:21" x14ac:dyDescent="0.25">
      <c r="A31" s="43">
        <v>20</v>
      </c>
      <c r="B31" s="45">
        <v>201.5</v>
      </c>
      <c r="C31" s="45">
        <v>102.6</v>
      </c>
      <c r="D31" s="45">
        <v>69.7</v>
      </c>
      <c r="E31" s="45">
        <v>53.2</v>
      </c>
      <c r="F31" s="45">
        <v>43.3</v>
      </c>
      <c r="G31" s="45">
        <v>36.799999999999997</v>
      </c>
      <c r="H31" s="45">
        <v>32.1</v>
      </c>
      <c r="I31" s="45">
        <v>28.6</v>
      </c>
      <c r="J31" s="45">
        <v>25.8</v>
      </c>
      <c r="K31" s="45">
        <v>23.7</v>
      </c>
      <c r="L31" s="45">
        <v>21.9</v>
      </c>
      <c r="M31" s="45">
        <v>20.399999999999999</v>
      </c>
      <c r="N31" s="45">
        <v>19.2</v>
      </c>
      <c r="O31" s="45">
        <v>18.100000000000001</v>
      </c>
      <c r="P31" s="45">
        <v>17.2</v>
      </c>
      <c r="Q31" s="45">
        <v>16.399999999999999</v>
      </c>
      <c r="R31" s="45">
        <v>15.7</v>
      </c>
      <c r="S31" s="45">
        <v>15.1</v>
      </c>
      <c r="T31" s="45">
        <v>14.5</v>
      </c>
      <c r="U31" s="45">
        <v>14</v>
      </c>
    </row>
    <row r="32" spans="1:21" x14ac:dyDescent="0.25">
      <c r="A32" s="43">
        <v>21</v>
      </c>
      <c r="B32" s="45">
        <v>204.4</v>
      </c>
      <c r="C32" s="45">
        <v>104.1</v>
      </c>
      <c r="D32" s="45">
        <v>70.7</v>
      </c>
      <c r="E32" s="45">
        <v>54</v>
      </c>
      <c r="F32" s="45">
        <v>44</v>
      </c>
      <c r="G32" s="45">
        <v>37.299999999999997</v>
      </c>
      <c r="H32" s="45">
        <v>32.5</v>
      </c>
      <c r="I32" s="45">
        <v>29</v>
      </c>
      <c r="J32" s="45">
        <v>26.2</v>
      </c>
      <c r="K32" s="45">
        <v>24</v>
      </c>
      <c r="L32" s="45">
        <v>22.2</v>
      </c>
      <c r="M32" s="45">
        <v>20.7</v>
      </c>
      <c r="N32" s="45">
        <v>19.5</v>
      </c>
      <c r="O32" s="45">
        <v>18.399999999999999</v>
      </c>
      <c r="P32" s="45">
        <v>17.399999999999999</v>
      </c>
      <c r="Q32" s="45">
        <v>16.600000000000001</v>
      </c>
      <c r="R32" s="45">
        <v>15.9</v>
      </c>
      <c r="S32" s="45">
        <v>15.3</v>
      </c>
      <c r="T32" s="45">
        <v>14.7</v>
      </c>
      <c r="U32" s="45">
        <v>14.2</v>
      </c>
    </row>
    <row r="33" spans="1:21" x14ac:dyDescent="0.25">
      <c r="A33" s="43">
        <v>22</v>
      </c>
      <c r="B33" s="45">
        <v>207.4</v>
      </c>
      <c r="C33" s="45">
        <v>105.6</v>
      </c>
      <c r="D33" s="45">
        <v>71.7</v>
      </c>
      <c r="E33" s="45">
        <v>54.8</v>
      </c>
      <c r="F33" s="45">
        <v>44.6</v>
      </c>
      <c r="G33" s="45">
        <v>37.799999999999997</v>
      </c>
      <c r="H33" s="45">
        <v>33</v>
      </c>
      <c r="I33" s="45">
        <v>29.4</v>
      </c>
      <c r="J33" s="45">
        <v>26.6</v>
      </c>
      <c r="K33" s="45">
        <v>24.4</v>
      </c>
      <c r="L33" s="45">
        <v>22.5</v>
      </c>
      <c r="M33" s="45">
        <v>21</v>
      </c>
      <c r="N33" s="45">
        <v>19.7</v>
      </c>
      <c r="O33" s="45">
        <v>18.600000000000001</v>
      </c>
      <c r="P33" s="45">
        <v>17.7</v>
      </c>
      <c r="Q33" s="45">
        <v>16.899999999999999</v>
      </c>
      <c r="R33" s="45">
        <v>16.100000000000001</v>
      </c>
      <c r="S33" s="45">
        <v>15.5</v>
      </c>
      <c r="T33" s="45">
        <v>14.9</v>
      </c>
      <c r="U33" s="45">
        <v>14.4</v>
      </c>
    </row>
    <row r="34" spans="1:21" x14ac:dyDescent="0.25">
      <c r="A34" s="43">
        <v>23</v>
      </c>
      <c r="B34" s="45">
        <v>210.4</v>
      </c>
      <c r="C34" s="45">
        <v>107.2</v>
      </c>
      <c r="D34" s="45">
        <v>72.8</v>
      </c>
      <c r="E34" s="45">
        <v>55.6</v>
      </c>
      <c r="F34" s="45">
        <v>45.3</v>
      </c>
      <c r="G34" s="45">
        <v>38.4</v>
      </c>
      <c r="H34" s="45">
        <v>33.5</v>
      </c>
      <c r="I34" s="45">
        <v>29.8</v>
      </c>
      <c r="J34" s="45">
        <v>27</v>
      </c>
      <c r="K34" s="45">
        <v>24.7</v>
      </c>
      <c r="L34" s="45">
        <v>22.9</v>
      </c>
      <c r="M34" s="45">
        <v>21.3</v>
      </c>
      <c r="N34" s="45">
        <v>20</v>
      </c>
      <c r="O34" s="45">
        <v>18.899999999999999</v>
      </c>
      <c r="P34" s="45">
        <v>18</v>
      </c>
      <c r="Q34" s="45">
        <v>17.100000000000001</v>
      </c>
      <c r="R34" s="45">
        <v>16.399999999999999</v>
      </c>
      <c r="S34" s="45">
        <v>15.7</v>
      </c>
      <c r="T34" s="45">
        <v>15.2</v>
      </c>
      <c r="U34" s="45">
        <v>14.6</v>
      </c>
    </row>
    <row r="35" spans="1:21" x14ac:dyDescent="0.25">
      <c r="A35" s="43">
        <v>24</v>
      </c>
      <c r="B35" s="45">
        <v>213.5</v>
      </c>
      <c r="C35" s="45">
        <v>108.7</v>
      </c>
      <c r="D35" s="45">
        <v>73.8</v>
      </c>
      <c r="E35" s="45">
        <v>56.4</v>
      </c>
      <c r="F35" s="45">
        <v>45.9</v>
      </c>
      <c r="G35" s="45">
        <v>39</v>
      </c>
      <c r="H35" s="45">
        <v>34</v>
      </c>
      <c r="I35" s="45">
        <v>30.3</v>
      </c>
      <c r="J35" s="45">
        <v>27.4</v>
      </c>
      <c r="K35" s="45">
        <v>25.1</v>
      </c>
      <c r="L35" s="45">
        <v>23.2</v>
      </c>
      <c r="M35" s="45">
        <v>21.6</v>
      </c>
      <c r="N35" s="45">
        <v>20.3</v>
      </c>
      <c r="O35" s="45">
        <v>19.2</v>
      </c>
      <c r="P35" s="45">
        <v>18.2</v>
      </c>
      <c r="Q35" s="45">
        <v>17.399999999999999</v>
      </c>
      <c r="R35" s="45">
        <v>16.600000000000001</v>
      </c>
      <c r="S35" s="45">
        <v>16</v>
      </c>
      <c r="T35" s="45">
        <v>15.4</v>
      </c>
      <c r="U35" s="45">
        <v>14.9</v>
      </c>
    </row>
    <row r="36" spans="1:21" x14ac:dyDescent="0.25">
      <c r="A36" s="43">
        <v>25</v>
      </c>
      <c r="B36" s="45">
        <v>216.6</v>
      </c>
      <c r="C36" s="45">
        <v>110.3</v>
      </c>
      <c r="D36" s="45">
        <v>74.900000000000006</v>
      </c>
      <c r="E36" s="45">
        <v>57.2</v>
      </c>
      <c r="F36" s="45">
        <v>46.6</v>
      </c>
      <c r="G36" s="45">
        <v>39.5</v>
      </c>
      <c r="H36" s="45">
        <v>34.5</v>
      </c>
      <c r="I36" s="45">
        <v>30.7</v>
      </c>
      <c r="J36" s="45">
        <v>27.8</v>
      </c>
      <c r="K36" s="45">
        <v>25.4</v>
      </c>
      <c r="L36" s="45">
        <v>23.5</v>
      </c>
      <c r="M36" s="45">
        <v>22</v>
      </c>
      <c r="N36" s="45">
        <v>20.6</v>
      </c>
      <c r="O36" s="45">
        <v>19.5</v>
      </c>
      <c r="P36" s="45">
        <v>18.5</v>
      </c>
      <c r="Q36" s="45">
        <v>17.600000000000001</v>
      </c>
      <c r="R36" s="45">
        <v>16.899999999999999</v>
      </c>
      <c r="S36" s="45">
        <v>16.2</v>
      </c>
      <c r="T36" s="45">
        <v>15.6</v>
      </c>
      <c r="U36" s="45">
        <v>15.1</v>
      </c>
    </row>
    <row r="37" spans="1:21" x14ac:dyDescent="0.25">
      <c r="A37" s="43">
        <v>26</v>
      </c>
      <c r="B37" s="45">
        <v>219.7</v>
      </c>
      <c r="C37" s="45">
        <v>111.9</v>
      </c>
      <c r="D37" s="45">
        <v>76</v>
      </c>
      <c r="E37" s="45">
        <v>58</v>
      </c>
      <c r="F37" s="45">
        <v>47.3</v>
      </c>
      <c r="G37" s="45">
        <v>40.1</v>
      </c>
      <c r="H37" s="45">
        <v>35</v>
      </c>
      <c r="I37" s="45">
        <v>31.2</v>
      </c>
      <c r="J37" s="45">
        <v>28.2</v>
      </c>
      <c r="K37" s="45">
        <v>25.8</v>
      </c>
      <c r="L37" s="45">
        <v>23.9</v>
      </c>
      <c r="M37" s="45">
        <v>22.3</v>
      </c>
      <c r="N37" s="45">
        <v>20.9</v>
      </c>
      <c r="O37" s="45">
        <v>19.8</v>
      </c>
      <c r="P37" s="45">
        <v>18.8</v>
      </c>
      <c r="Q37" s="45">
        <v>17.899999999999999</v>
      </c>
      <c r="R37" s="45">
        <v>17.100000000000001</v>
      </c>
      <c r="S37" s="45">
        <v>16.399999999999999</v>
      </c>
      <c r="T37" s="45">
        <v>15.8</v>
      </c>
      <c r="U37" s="45">
        <v>15.3</v>
      </c>
    </row>
    <row r="38" spans="1:21" x14ac:dyDescent="0.25">
      <c r="A38" s="43">
        <v>27</v>
      </c>
      <c r="B38" s="45">
        <v>222.9</v>
      </c>
      <c r="C38" s="45">
        <v>113.5</v>
      </c>
      <c r="D38" s="45">
        <v>77.099999999999994</v>
      </c>
      <c r="E38" s="45">
        <v>58.9</v>
      </c>
      <c r="F38" s="45">
        <v>47.9</v>
      </c>
      <c r="G38" s="45">
        <v>40.700000000000003</v>
      </c>
      <c r="H38" s="45">
        <v>35.5</v>
      </c>
      <c r="I38" s="45">
        <v>31.6</v>
      </c>
      <c r="J38" s="45">
        <v>28.6</v>
      </c>
      <c r="K38" s="45">
        <v>26.2</v>
      </c>
      <c r="L38" s="45">
        <v>24.2</v>
      </c>
      <c r="M38" s="45">
        <v>22.6</v>
      </c>
      <c r="N38" s="45">
        <v>21.2</v>
      </c>
      <c r="O38" s="45">
        <v>20</v>
      </c>
      <c r="P38" s="45">
        <v>19</v>
      </c>
      <c r="Q38" s="45">
        <v>18.100000000000001</v>
      </c>
      <c r="R38" s="45">
        <v>17.399999999999999</v>
      </c>
      <c r="S38" s="45">
        <v>16.7</v>
      </c>
      <c r="T38" s="45">
        <v>16.100000000000001</v>
      </c>
      <c r="U38" s="45">
        <v>15.5</v>
      </c>
    </row>
    <row r="39" spans="1:21" x14ac:dyDescent="0.25">
      <c r="A39" s="43">
        <v>28</v>
      </c>
      <c r="B39" s="45">
        <v>226.1</v>
      </c>
      <c r="C39" s="45">
        <v>115.1</v>
      </c>
      <c r="D39" s="45">
        <v>78.2</v>
      </c>
      <c r="E39" s="45">
        <v>59.7</v>
      </c>
      <c r="F39" s="45">
        <v>48.6</v>
      </c>
      <c r="G39" s="45">
        <v>41.3</v>
      </c>
      <c r="H39" s="45">
        <v>36</v>
      </c>
      <c r="I39" s="45">
        <v>32.1</v>
      </c>
      <c r="J39" s="45">
        <v>29</v>
      </c>
      <c r="K39" s="45">
        <v>26.6</v>
      </c>
      <c r="L39" s="45">
        <v>24.6</v>
      </c>
      <c r="M39" s="45">
        <v>22.9</v>
      </c>
      <c r="N39" s="45">
        <v>21.5</v>
      </c>
      <c r="O39" s="45">
        <v>20.3</v>
      </c>
      <c r="P39" s="45">
        <v>19.3</v>
      </c>
      <c r="Q39" s="45">
        <v>18.399999999999999</v>
      </c>
      <c r="R39" s="45">
        <v>17.600000000000001</v>
      </c>
      <c r="S39" s="45">
        <v>16.899999999999999</v>
      </c>
      <c r="T39" s="45">
        <v>16.3</v>
      </c>
      <c r="U39" s="45">
        <v>15.8</v>
      </c>
    </row>
    <row r="40" spans="1:21" x14ac:dyDescent="0.25">
      <c r="A40" s="43">
        <v>29</v>
      </c>
      <c r="B40" s="45">
        <v>229.3</v>
      </c>
      <c r="C40" s="45">
        <v>116.8</v>
      </c>
      <c r="D40" s="45">
        <v>79.3</v>
      </c>
      <c r="E40" s="45">
        <v>60.6</v>
      </c>
      <c r="F40" s="45">
        <v>49.3</v>
      </c>
      <c r="G40" s="45">
        <v>41.9</v>
      </c>
      <c r="H40" s="45">
        <v>36.5</v>
      </c>
      <c r="I40" s="45">
        <v>32.5</v>
      </c>
      <c r="J40" s="45">
        <v>29.4</v>
      </c>
      <c r="K40" s="45">
        <v>27</v>
      </c>
      <c r="L40" s="45">
        <v>24.9</v>
      </c>
      <c r="M40" s="45">
        <v>23.3</v>
      </c>
      <c r="N40" s="45">
        <v>21.9</v>
      </c>
      <c r="O40" s="45">
        <v>20.6</v>
      </c>
      <c r="P40" s="45">
        <v>19.600000000000001</v>
      </c>
      <c r="Q40" s="45">
        <v>18.7</v>
      </c>
      <c r="R40" s="45">
        <v>17.899999999999999</v>
      </c>
      <c r="S40" s="45">
        <v>17.2</v>
      </c>
      <c r="T40" s="45">
        <v>16.600000000000001</v>
      </c>
      <c r="U40" s="45">
        <v>16</v>
      </c>
    </row>
    <row r="41" spans="1:21" x14ac:dyDescent="0.25">
      <c r="A41" s="43">
        <v>30</v>
      </c>
      <c r="B41" s="45">
        <v>232.6</v>
      </c>
      <c r="C41" s="45">
        <v>118.5</v>
      </c>
      <c r="D41" s="45">
        <v>80.400000000000006</v>
      </c>
      <c r="E41" s="45">
        <v>61.4</v>
      </c>
      <c r="F41" s="45">
        <v>50.1</v>
      </c>
      <c r="G41" s="45">
        <v>42.5</v>
      </c>
      <c r="H41" s="45">
        <v>37.1</v>
      </c>
      <c r="I41" s="45">
        <v>33</v>
      </c>
      <c r="J41" s="45">
        <v>29.9</v>
      </c>
      <c r="K41" s="45">
        <v>27.4</v>
      </c>
      <c r="L41" s="45">
        <v>25.3</v>
      </c>
      <c r="M41" s="45">
        <v>23.6</v>
      </c>
      <c r="N41" s="45">
        <v>22.2</v>
      </c>
      <c r="O41" s="45">
        <v>20.9</v>
      </c>
      <c r="P41" s="45">
        <v>19.899999999999999</v>
      </c>
      <c r="Q41" s="45">
        <v>19</v>
      </c>
      <c r="R41" s="45">
        <v>18.2</v>
      </c>
      <c r="S41" s="45">
        <v>17.399999999999999</v>
      </c>
      <c r="T41" s="45">
        <v>16.8</v>
      </c>
      <c r="U41" s="45">
        <v>16.2</v>
      </c>
    </row>
    <row r="42" spans="1:21" x14ac:dyDescent="0.25">
      <c r="A42" s="43">
        <v>31</v>
      </c>
      <c r="B42" s="45">
        <v>236</v>
      </c>
      <c r="C42" s="45">
        <v>120.2</v>
      </c>
      <c r="D42" s="45">
        <v>81.599999999999994</v>
      </c>
      <c r="E42" s="45">
        <v>62.3</v>
      </c>
      <c r="F42" s="45">
        <v>50.8</v>
      </c>
      <c r="G42" s="45">
        <v>43.1</v>
      </c>
      <c r="H42" s="45">
        <v>37.6</v>
      </c>
      <c r="I42" s="45">
        <v>33.5</v>
      </c>
      <c r="J42" s="45">
        <v>30.3</v>
      </c>
      <c r="K42" s="45">
        <v>27.8</v>
      </c>
      <c r="L42" s="45">
        <v>25.7</v>
      </c>
      <c r="M42" s="45">
        <v>24</v>
      </c>
      <c r="N42" s="45">
        <v>22.5</v>
      </c>
      <c r="O42" s="45">
        <v>21.3</v>
      </c>
      <c r="P42" s="45">
        <v>20.2</v>
      </c>
      <c r="Q42" s="45">
        <v>19.2</v>
      </c>
      <c r="R42" s="45">
        <v>18.399999999999999</v>
      </c>
      <c r="S42" s="45">
        <v>17.7</v>
      </c>
      <c r="T42" s="45">
        <v>17.100000000000001</v>
      </c>
      <c r="U42" s="45">
        <v>16.5</v>
      </c>
    </row>
    <row r="43" spans="1:21" x14ac:dyDescent="0.25">
      <c r="A43" s="43">
        <v>32</v>
      </c>
      <c r="B43" s="45">
        <v>239.4</v>
      </c>
      <c r="C43" s="45">
        <v>121.9</v>
      </c>
      <c r="D43" s="45">
        <v>82.8</v>
      </c>
      <c r="E43" s="45">
        <v>63.2</v>
      </c>
      <c r="F43" s="45">
        <v>51.5</v>
      </c>
      <c r="G43" s="45">
        <v>43.7</v>
      </c>
      <c r="H43" s="45">
        <v>38.1</v>
      </c>
      <c r="I43" s="45">
        <v>34</v>
      </c>
      <c r="J43" s="45">
        <v>30.7</v>
      </c>
      <c r="K43" s="45">
        <v>28.2</v>
      </c>
      <c r="L43" s="45">
        <v>26.1</v>
      </c>
      <c r="M43" s="45">
        <v>24.3</v>
      </c>
      <c r="N43" s="45">
        <v>22.8</v>
      </c>
      <c r="O43" s="45">
        <v>21.6</v>
      </c>
      <c r="P43" s="45">
        <v>20.5</v>
      </c>
      <c r="Q43" s="45">
        <v>19.5</v>
      </c>
      <c r="R43" s="45">
        <v>18.7</v>
      </c>
      <c r="S43" s="45">
        <v>18</v>
      </c>
      <c r="T43" s="45">
        <v>17.3</v>
      </c>
      <c r="U43" s="45">
        <v>16.7</v>
      </c>
    </row>
    <row r="44" spans="1:21" x14ac:dyDescent="0.25">
      <c r="A44" s="43">
        <v>33</v>
      </c>
      <c r="B44" s="45">
        <v>242.8</v>
      </c>
      <c r="C44" s="45">
        <v>123.7</v>
      </c>
      <c r="D44" s="45">
        <v>84</v>
      </c>
      <c r="E44" s="45">
        <v>64.099999999999994</v>
      </c>
      <c r="F44" s="45">
        <v>52.3</v>
      </c>
      <c r="G44" s="45">
        <v>44.3</v>
      </c>
      <c r="H44" s="45">
        <v>38.700000000000003</v>
      </c>
      <c r="I44" s="45">
        <v>34.5</v>
      </c>
      <c r="J44" s="45">
        <v>31.2</v>
      </c>
      <c r="K44" s="45">
        <v>28.6</v>
      </c>
      <c r="L44" s="45">
        <v>26.4</v>
      </c>
      <c r="M44" s="45">
        <v>24.7</v>
      </c>
      <c r="N44" s="45">
        <v>23.2</v>
      </c>
      <c r="O44" s="45">
        <v>21.9</v>
      </c>
      <c r="P44" s="45">
        <v>20.8</v>
      </c>
      <c r="Q44" s="45">
        <v>19.8</v>
      </c>
      <c r="R44" s="45">
        <v>19</v>
      </c>
      <c r="S44" s="45">
        <v>18.2</v>
      </c>
      <c r="T44" s="45">
        <v>17.600000000000001</v>
      </c>
      <c r="U44" s="45">
        <v>17</v>
      </c>
    </row>
    <row r="45" spans="1:21" x14ac:dyDescent="0.25">
      <c r="A45" s="43">
        <v>34</v>
      </c>
      <c r="B45" s="45">
        <v>246.3</v>
      </c>
      <c r="C45" s="45">
        <v>125.4</v>
      </c>
      <c r="D45" s="45">
        <v>85.2</v>
      </c>
      <c r="E45" s="45">
        <v>65.099999999999994</v>
      </c>
      <c r="F45" s="45">
        <v>53</v>
      </c>
      <c r="G45" s="45">
        <v>45</v>
      </c>
      <c r="H45" s="45">
        <v>39.299999999999997</v>
      </c>
      <c r="I45" s="45">
        <v>35</v>
      </c>
      <c r="J45" s="45">
        <v>31.6</v>
      </c>
      <c r="K45" s="45">
        <v>29</v>
      </c>
      <c r="L45" s="45">
        <v>26.8</v>
      </c>
      <c r="M45" s="45">
        <v>25</v>
      </c>
      <c r="N45" s="45">
        <v>23.5</v>
      </c>
      <c r="O45" s="45">
        <v>22.2</v>
      </c>
      <c r="P45" s="45">
        <v>21.1</v>
      </c>
      <c r="Q45" s="45">
        <v>20.100000000000001</v>
      </c>
      <c r="R45" s="45">
        <v>19.3</v>
      </c>
      <c r="S45" s="45">
        <v>18.5</v>
      </c>
      <c r="T45" s="45">
        <v>17.8</v>
      </c>
      <c r="U45" s="45">
        <v>17.2</v>
      </c>
    </row>
    <row r="46" spans="1:21" x14ac:dyDescent="0.25">
      <c r="A46" s="43">
        <v>35</v>
      </c>
      <c r="B46" s="45">
        <v>249.8</v>
      </c>
      <c r="C46" s="45">
        <v>127.2</v>
      </c>
      <c r="D46" s="45">
        <v>86.4</v>
      </c>
      <c r="E46" s="45">
        <v>66</v>
      </c>
      <c r="F46" s="45">
        <v>53.8</v>
      </c>
      <c r="G46" s="45">
        <v>45.6</v>
      </c>
      <c r="H46" s="45">
        <v>39.799999999999997</v>
      </c>
      <c r="I46" s="45">
        <v>35.5</v>
      </c>
      <c r="J46" s="45">
        <v>32.1</v>
      </c>
      <c r="K46" s="45">
        <v>29.4</v>
      </c>
      <c r="L46" s="45">
        <v>27.2</v>
      </c>
      <c r="M46" s="45">
        <v>25.4</v>
      </c>
      <c r="N46" s="45">
        <v>23.9</v>
      </c>
      <c r="O46" s="45">
        <v>22.5</v>
      </c>
      <c r="P46" s="45">
        <v>21.4</v>
      </c>
      <c r="Q46" s="45">
        <v>20.399999999999999</v>
      </c>
      <c r="R46" s="45">
        <v>19.5</v>
      </c>
      <c r="S46" s="45">
        <v>18.8</v>
      </c>
      <c r="T46" s="45">
        <v>18.100000000000001</v>
      </c>
      <c r="U46" s="45">
        <v>17.5</v>
      </c>
    </row>
    <row r="47" spans="1:21" x14ac:dyDescent="0.25">
      <c r="A47" s="43">
        <v>36</v>
      </c>
      <c r="B47" s="45">
        <v>253.4</v>
      </c>
      <c r="C47" s="45">
        <v>129</v>
      </c>
      <c r="D47" s="45">
        <v>87.6</v>
      </c>
      <c r="E47" s="45">
        <v>66.900000000000006</v>
      </c>
      <c r="F47" s="45">
        <v>54.5</v>
      </c>
      <c r="G47" s="45">
        <v>46.3</v>
      </c>
      <c r="H47" s="45">
        <v>40.4</v>
      </c>
      <c r="I47" s="45">
        <v>36</v>
      </c>
      <c r="J47" s="45">
        <v>32.6</v>
      </c>
      <c r="K47" s="45">
        <v>29.8</v>
      </c>
      <c r="L47" s="45">
        <v>27.6</v>
      </c>
      <c r="M47" s="45">
        <v>25.8</v>
      </c>
      <c r="N47" s="45">
        <v>24.2</v>
      </c>
      <c r="O47" s="45">
        <v>22.9</v>
      </c>
      <c r="P47" s="45">
        <v>21.7</v>
      </c>
      <c r="Q47" s="45">
        <v>20.7</v>
      </c>
      <c r="R47" s="45">
        <v>19.8</v>
      </c>
      <c r="S47" s="45">
        <v>19.100000000000001</v>
      </c>
      <c r="T47" s="45">
        <v>18.399999999999999</v>
      </c>
      <c r="U47" s="45">
        <v>17.8</v>
      </c>
    </row>
    <row r="48" spans="1:21" x14ac:dyDescent="0.25">
      <c r="A48" s="43">
        <v>37</v>
      </c>
      <c r="B48" s="45">
        <v>257</v>
      </c>
      <c r="C48" s="45">
        <v>130.9</v>
      </c>
      <c r="D48" s="45">
        <v>88.9</v>
      </c>
      <c r="E48" s="45">
        <v>67.900000000000006</v>
      </c>
      <c r="F48" s="45">
        <v>55.3</v>
      </c>
      <c r="G48" s="45">
        <v>47</v>
      </c>
      <c r="H48" s="45">
        <v>41</v>
      </c>
      <c r="I48" s="45">
        <v>36.5</v>
      </c>
      <c r="J48" s="45">
        <v>33</v>
      </c>
      <c r="K48" s="45">
        <v>30.3</v>
      </c>
      <c r="L48" s="45">
        <v>28</v>
      </c>
      <c r="M48" s="45">
        <v>26.1</v>
      </c>
      <c r="N48" s="45">
        <v>24.6</v>
      </c>
      <c r="O48" s="45">
        <v>23.2</v>
      </c>
      <c r="P48" s="45">
        <v>22</v>
      </c>
      <c r="Q48" s="45">
        <v>21</v>
      </c>
      <c r="R48" s="45">
        <v>20.100000000000001</v>
      </c>
      <c r="S48" s="45">
        <v>19.399999999999999</v>
      </c>
      <c r="T48" s="45">
        <v>18.7</v>
      </c>
      <c r="U48" s="45">
        <v>18</v>
      </c>
    </row>
    <row r="49" spans="1:21" x14ac:dyDescent="0.25">
      <c r="A49" s="43">
        <v>38</v>
      </c>
      <c r="B49" s="45">
        <v>260.60000000000002</v>
      </c>
      <c r="C49" s="45">
        <v>132.80000000000001</v>
      </c>
      <c r="D49" s="45">
        <v>90.2</v>
      </c>
      <c r="E49" s="45">
        <v>68.900000000000006</v>
      </c>
      <c r="F49" s="45">
        <v>56.1</v>
      </c>
      <c r="G49" s="45">
        <v>47.6</v>
      </c>
      <c r="H49" s="45">
        <v>41.6</v>
      </c>
      <c r="I49" s="45">
        <v>37</v>
      </c>
      <c r="J49" s="45">
        <v>33.5</v>
      </c>
      <c r="K49" s="45">
        <v>30.7</v>
      </c>
      <c r="L49" s="45">
        <v>28.4</v>
      </c>
      <c r="M49" s="45">
        <v>26.5</v>
      </c>
      <c r="N49" s="45">
        <v>24.9</v>
      </c>
      <c r="O49" s="45">
        <v>23.6</v>
      </c>
      <c r="P49" s="45">
        <v>22.4</v>
      </c>
      <c r="Q49" s="45">
        <v>21.3</v>
      </c>
      <c r="R49" s="45">
        <v>20.399999999999999</v>
      </c>
      <c r="S49" s="45">
        <v>19.7</v>
      </c>
      <c r="T49" s="45">
        <v>18.899999999999999</v>
      </c>
      <c r="U49" s="45">
        <v>18.3</v>
      </c>
    </row>
    <row r="50" spans="1:21" x14ac:dyDescent="0.25">
      <c r="A50" s="43">
        <v>39</v>
      </c>
      <c r="B50" s="45">
        <v>264.3</v>
      </c>
      <c r="C50" s="45">
        <v>134.69999999999999</v>
      </c>
      <c r="D50" s="45">
        <v>91.5</v>
      </c>
      <c r="E50" s="45">
        <v>69.900000000000006</v>
      </c>
      <c r="F50" s="45">
        <v>56.9</v>
      </c>
      <c r="G50" s="45">
        <v>48.3</v>
      </c>
      <c r="H50" s="45">
        <v>42.2</v>
      </c>
      <c r="I50" s="45">
        <v>37.6</v>
      </c>
      <c r="J50" s="45">
        <v>34</v>
      </c>
      <c r="K50" s="45">
        <v>31.2</v>
      </c>
      <c r="L50" s="45">
        <v>28.9</v>
      </c>
      <c r="M50" s="45">
        <v>26.9</v>
      </c>
      <c r="N50" s="45">
        <v>25.3</v>
      </c>
      <c r="O50" s="45">
        <v>23.9</v>
      </c>
      <c r="P50" s="45">
        <v>22.7</v>
      </c>
      <c r="Q50" s="45">
        <v>21.7</v>
      </c>
      <c r="R50" s="45">
        <v>20.8</v>
      </c>
      <c r="S50" s="45">
        <v>20</v>
      </c>
      <c r="T50" s="45">
        <v>19.2</v>
      </c>
      <c r="U50" s="45">
        <v>18.600000000000001</v>
      </c>
    </row>
    <row r="51" spans="1:21" x14ac:dyDescent="0.25">
      <c r="A51" s="43">
        <v>40</v>
      </c>
      <c r="B51" s="45">
        <v>268.10000000000002</v>
      </c>
      <c r="C51" s="45">
        <v>136.6</v>
      </c>
      <c r="D51" s="45">
        <v>92.8</v>
      </c>
      <c r="E51" s="45">
        <v>70.900000000000006</v>
      </c>
      <c r="F51" s="45">
        <v>57.8</v>
      </c>
      <c r="G51" s="45">
        <v>49</v>
      </c>
      <c r="H51" s="45">
        <v>42.8</v>
      </c>
      <c r="I51" s="45">
        <v>38.1</v>
      </c>
      <c r="J51" s="45">
        <v>34.5</v>
      </c>
      <c r="K51" s="45">
        <v>31.6</v>
      </c>
      <c r="L51" s="45">
        <v>29.3</v>
      </c>
      <c r="M51" s="45">
        <v>27.3</v>
      </c>
      <c r="N51" s="45">
        <v>25.7</v>
      </c>
      <c r="O51" s="45">
        <v>24.3</v>
      </c>
      <c r="P51" s="45">
        <v>23.1</v>
      </c>
      <c r="Q51" s="45">
        <v>22</v>
      </c>
      <c r="R51" s="45">
        <v>21.1</v>
      </c>
      <c r="S51" s="45">
        <v>20.3</v>
      </c>
      <c r="T51" s="45">
        <v>19.600000000000001</v>
      </c>
      <c r="U51" s="45">
        <v>18.899999999999999</v>
      </c>
    </row>
    <row r="52" spans="1:21" x14ac:dyDescent="0.25">
      <c r="A52" s="43">
        <v>41</v>
      </c>
      <c r="B52" s="45">
        <v>271.89999999999998</v>
      </c>
      <c r="C52" s="45">
        <v>138.5</v>
      </c>
      <c r="D52" s="45">
        <v>94.1</v>
      </c>
      <c r="E52" s="45">
        <v>71.900000000000006</v>
      </c>
      <c r="F52" s="45">
        <v>58.6</v>
      </c>
      <c r="G52" s="45">
        <v>49.7</v>
      </c>
      <c r="H52" s="45">
        <v>43.4</v>
      </c>
      <c r="I52" s="45">
        <v>38.700000000000003</v>
      </c>
      <c r="J52" s="45">
        <v>35</v>
      </c>
      <c r="K52" s="45">
        <v>32.1</v>
      </c>
      <c r="L52" s="45">
        <v>29.7</v>
      </c>
      <c r="M52" s="45">
        <v>27.7</v>
      </c>
      <c r="N52" s="45">
        <v>26.1</v>
      </c>
      <c r="O52" s="45">
        <v>24.6</v>
      </c>
      <c r="P52" s="45">
        <v>23.4</v>
      </c>
      <c r="Q52" s="45">
        <v>22.4</v>
      </c>
      <c r="R52" s="45">
        <v>21.4</v>
      </c>
      <c r="S52" s="45">
        <v>20.6</v>
      </c>
      <c r="T52" s="45">
        <v>19.899999999999999</v>
      </c>
      <c r="U52" s="45">
        <v>19.2</v>
      </c>
    </row>
    <row r="53" spans="1:21" x14ac:dyDescent="0.25">
      <c r="A53" s="43">
        <v>42</v>
      </c>
      <c r="B53" s="45">
        <v>275.8</v>
      </c>
      <c r="C53" s="45">
        <v>140.5</v>
      </c>
      <c r="D53" s="45">
        <v>95.4</v>
      </c>
      <c r="E53" s="45">
        <v>72.900000000000006</v>
      </c>
      <c r="F53" s="45">
        <v>59.4</v>
      </c>
      <c r="G53" s="45">
        <v>50.5</v>
      </c>
      <c r="H53" s="45">
        <v>44.1</v>
      </c>
      <c r="I53" s="45">
        <v>39.299999999999997</v>
      </c>
      <c r="J53" s="45">
        <v>35.5</v>
      </c>
      <c r="K53" s="45">
        <v>32.6</v>
      </c>
      <c r="L53" s="45">
        <v>30.2</v>
      </c>
      <c r="M53" s="45">
        <v>28.2</v>
      </c>
      <c r="N53" s="45">
        <v>26.5</v>
      </c>
      <c r="O53" s="45">
        <v>25</v>
      </c>
      <c r="P53" s="45">
        <v>23.8</v>
      </c>
      <c r="Q53" s="45">
        <v>22.7</v>
      </c>
      <c r="R53" s="45">
        <v>21.8</v>
      </c>
      <c r="S53" s="45">
        <v>20.9</v>
      </c>
      <c r="T53" s="45">
        <v>20.2</v>
      </c>
      <c r="U53" s="45">
        <v>19.5</v>
      </c>
    </row>
    <row r="54" spans="1:21" x14ac:dyDescent="0.25">
      <c r="A54" s="43">
        <v>43</v>
      </c>
      <c r="B54" s="45">
        <v>279.7</v>
      </c>
      <c r="C54" s="45">
        <v>142.5</v>
      </c>
      <c r="D54" s="45">
        <v>96.8</v>
      </c>
      <c r="E54" s="45">
        <v>74</v>
      </c>
      <c r="F54" s="45">
        <v>60.3</v>
      </c>
      <c r="G54" s="45">
        <v>51.2</v>
      </c>
      <c r="H54" s="45">
        <v>44.7</v>
      </c>
      <c r="I54" s="45">
        <v>39.799999999999997</v>
      </c>
      <c r="J54" s="45">
        <v>36.1</v>
      </c>
      <c r="K54" s="45">
        <v>33.1</v>
      </c>
      <c r="L54" s="45">
        <v>30.6</v>
      </c>
      <c r="M54" s="45">
        <v>28.6</v>
      </c>
      <c r="N54" s="45">
        <v>26.9</v>
      </c>
      <c r="O54" s="45">
        <v>25.4</v>
      </c>
      <c r="P54" s="45">
        <v>24.2</v>
      </c>
      <c r="Q54" s="45">
        <v>23.1</v>
      </c>
      <c r="R54" s="45">
        <v>22.1</v>
      </c>
      <c r="S54" s="45">
        <v>21.3</v>
      </c>
      <c r="T54" s="45">
        <v>20.5</v>
      </c>
      <c r="U54" s="45">
        <v>19.899999999999999</v>
      </c>
    </row>
    <row r="55" spans="1:21" x14ac:dyDescent="0.25">
      <c r="A55" s="43">
        <v>44</v>
      </c>
      <c r="B55" s="45">
        <v>283.7</v>
      </c>
      <c r="C55" s="45">
        <v>144.6</v>
      </c>
      <c r="D55" s="45">
        <v>98.2</v>
      </c>
      <c r="E55" s="45">
        <v>75.099999999999994</v>
      </c>
      <c r="F55" s="45">
        <v>61.2</v>
      </c>
      <c r="G55" s="45">
        <v>51.9</v>
      </c>
      <c r="H55" s="45">
        <v>45.4</v>
      </c>
      <c r="I55" s="45">
        <v>40.4</v>
      </c>
      <c r="J55" s="45">
        <v>36.6</v>
      </c>
      <c r="K55" s="45">
        <v>33.6</v>
      </c>
      <c r="L55" s="45">
        <v>31.1</v>
      </c>
      <c r="M55" s="45">
        <v>29</v>
      </c>
      <c r="N55" s="45">
        <v>27.3</v>
      </c>
      <c r="O55" s="45">
        <v>25.8</v>
      </c>
      <c r="P55" s="45">
        <v>24.5</v>
      </c>
      <c r="Q55" s="45">
        <v>23.4</v>
      </c>
      <c r="R55" s="45">
        <v>22.5</v>
      </c>
      <c r="S55" s="45">
        <v>21.6</v>
      </c>
      <c r="T55" s="45">
        <v>20.9</v>
      </c>
      <c r="U55" s="45">
        <v>20.2</v>
      </c>
    </row>
    <row r="56" spans="1:21" x14ac:dyDescent="0.25">
      <c r="A56" s="43">
        <v>45</v>
      </c>
      <c r="B56" s="45">
        <v>287.7</v>
      </c>
      <c r="C56" s="45">
        <v>146.6</v>
      </c>
      <c r="D56" s="45">
        <v>99.6</v>
      </c>
      <c r="E56" s="45">
        <v>76.099999999999994</v>
      </c>
      <c r="F56" s="45">
        <v>62.1</v>
      </c>
      <c r="G56" s="45">
        <v>52.7</v>
      </c>
      <c r="H56" s="45">
        <v>46</v>
      </c>
      <c r="I56" s="45">
        <v>41</v>
      </c>
      <c r="J56" s="45">
        <v>37.200000000000003</v>
      </c>
      <c r="K56" s="45">
        <v>34.1</v>
      </c>
      <c r="L56" s="45">
        <v>31.6</v>
      </c>
      <c r="M56" s="45">
        <v>29.5</v>
      </c>
      <c r="N56" s="45">
        <v>27.7</v>
      </c>
      <c r="O56" s="45">
        <v>26.2</v>
      </c>
      <c r="P56" s="45">
        <v>24.9</v>
      </c>
      <c r="Q56" s="45">
        <v>23.8</v>
      </c>
      <c r="R56" s="45">
        <v>22.8</v>
      </c>
      <c r="S56" s="45">
        <v>22</v>
      </c>
      <c r="T56" s="45">
        <v>21.2</v>
      </c>
      <c r="U56" s="45">
        <v>20.5</v>
      </c>
    </row>
    <row r="57" spans="1:21" x14ac:dyDescent="0.25">
      <c r="A57" s="43">
        <v>46</v>
      </c>
      <c r="B57" s="45">
        <v>291.8</v>
      </c>
      <c r="C57" s="45">
        <v>148.69999999999999</v>
      </c>
      <c r="D57" s="45">
        <v>101.1</v>
      </c>
      <c r="E57" s="45">
        <v>77.2</v>
      </c>
      <c r="F57" s="45">
        <v>63</v>
      </c>
      <c r="G57" s="45">
        <v>53.5</v>
      </c>
      <c r="H57" s="45">
        <v>46.7</v>
      </c>
      <c r="I57" s="45">
        <v>41.6</v>
      </c>
      <c r="J57" s="45">
        <v>37.700000000000003</v>
      </c>
      <c r="K57" s="45">
        <v>34.6</v>
      </c>
      <c r="L57" s="45">
        <v>32.1</v>
      </c>
      <c r="M57" s="45">
        <v>29.9</v>
      </c>
      <c r="N57" s="45">
        <v>28.2</v>
      </c>
      <c r="O57" s="45">
        <v>26.7</v>
      </c>
      <c r="P57" s="45">
        <v>25.4</v>
      </c>
      <c r="Q57" s="45">
        <v>24.2</v>
      </c>
      <c r="R57" s="45">
        <v>23.2</v>
      </c>
      <c r="S57" s="45">
        <v>22.4</v>
      </c>
      <c r="T57" s="45">
        <v>21.6</v>
      </c>
      <c r="U57" s="45">
        <v>20.9</v>
      </c>
    </row>
    <row r="58" spans="1:21" x14ac:dyDescent="0.25">
      <c r="A58" s="43">
        <v>47</v>
      </c>
      <c r="B58" s="45">
        <v>296</v>
      </c>
      <c r="C58" s="45">
        <v>150.9</v>
      </c>
      <c r="D58" s="45">
        <v>102.5</v>
      </c>
      <c r="E58" s="45">
        <v>78.400000000000006</v>
      </c>
      <c r="F58" s="45">
        <v>63.9</v>
      </c>
      <c r="G58" s="45">
        <v>54.3</v>
      </c>
      <c r="H58" s="45">
        <v>47.4</v>
      </c>
      <c r="I58" s="45">
        <v>42.3</v>
      </c>
      <c r="J58" s="45">
        <v>38.299999999999997</v>
      </c>
      <c r="K58" s="45">
        <v>35.1</v>
      </c>
      <c r="L58" s="45">
        <v>32.6</v>
      </c>
      <c r="M58" s="45">
        <v>30.4</v>
      </c>
      <c r="N58" s="45">
        <v>28.6</v>
      </c>
      <c r="O58" s="45">
        <v>27.1</v>
      </c>
      <c r="P58" s="45">
        <v>25.8</v>
      </c>
      <c r="Q58" s="45">
        <v>24.6</v>
      </c>
      <c r="R58" s="45">
        <v>23.6</v>
      </c>
      <c r="S58" s="45">
        <v>22.8</v>
      </c>
      <c r="T58" s="45">
        <v>22</v>
      </c>
      <c r="U58" s="45"/>
    </row>
    <row r="59" spans="1:21" x14ac:dyDescent="0.25">
      <c r="A59" s="43">
        <v>48</v>
      </c>
      <c r="B59" s="45">
        <v>300.2</v>
      </c>
      <c r="C59" s="45">
        <v>153</v>
      </c>
      <c r="D59" s="45">
        <v>104</v>
      </c>
      <c r="E59" s="45">
        <v>79.5</v>
      </c>
      <c r="F59" s="45">
        <v>64.8</v>
      </c>
      <c r="G59" s="45">
        <v>55.1</v>
      </c>
      <c r="H59" s="45">
        <v>48.1</v>
      </c>
      <c r="I59" s="45">
        <v>42.9</v>
      </c>
      <c r="J59" s="45">
        <v>38.9</v>
      </c>
      <c r="K59" s="45">
        <v>35.700000000000003</v>
      </c>
      <c r="L59" s="45">
        <v>33.1</v>
      </c>
      <c r="M59" s="45">
        <v>30.9</v>
      </c>
      <c r="N59" s="45">
        <v>29.1</v>
      </c>
      <c r="O59" s="45">
        <v>27.6</v>
      </c>
      <c r="P59" s="45">
        <v>26.2</v>
      </c>
      <c r="Q59" s="45">
        <v>25.1</v>
      </c>
      <c r="R59" s="45">
        <v>24.1</v>
      </c>
      <c r="S59" s="45">
        <v>23.2</v>
      </c>
      <c r="T59" s="45"/>
      <c r="U59" s="45"/>
    </row>
    <row r="60" spans="1:21" x14ac:dyDescent="0.25">
      <c r="A60" s="43">
        <v>49</v>
      </c>
      <c r="B60" s="45">
        <v>304.60000000000002</v>
      </c>
      <c r="C60" s="45">
        <v>155.30000000000001</v>
      </c>
      <c r="D60" s="45">
        <v>105.5</v>
      </c>
      <c r="E60" s="45">
        <v>80.7</v>
      </c>
      <c r="F60" s="45">
        <v>65.8</v>
      </c>
      <c r="G60" s="45">
        <v>55.9</v>
      </c>
      <c r="H60" s="45">
        <v>48.9</v>
      </c>
      <c r="I60" s="45">
        <v>43.6</v>
      </c>
      <c r="J60" s="45">
        <v>39.5</v>
      </c>
      <c r="K60" s="45">
        <v>36.299999999999997</v>
      </c>
      <c r="L60" s="45">
        <v>33.6</v>
      </c>
      <c r="M60" s="45">
        <v>31.5</v>
      </c>
      <c r="N60" s="45">
        <v>29.6</v>
      </c>
      <c r="O60" s="45">
        <v>28</v>
      </c>
      <c r="P60" s="45">
        <v>26.7</v>
      </c>
      <c r="Q60" s="45">
        <v>25.5</v>
      </c>
      <c r="R60" s="45">
        <v>24.5</v>
      </c>
      <c r="S60" s="45"/>
      <c r="T60" s="45"/>
      <c r="U60" s="45"/>
    </row>
    <row r="61" spans="1:21" x14ac:dyDescent="0.25">
      <c r="A61" s="43">
        <v>50</v>
      </c>
      <c r="B61" s="45">
        <v>309</v>
      </c>
      <c r="C61" s="45">
        <v>157.6</v>
      </c>
      <c r="D61" s="45">
        <v>107.1</v>
      </c>
      <c r="E61" s="45">
        <v>81.900000000000006</v>
      </c>
      <c r="F61" s="45">
        <v>66.900000000000006</v>
      </c>
      <c r="G61" s="45">
        <v>56.8</v>
      </c>
      <c r="H61" s="45">
        <v>49.7</v>
      </c>
      <c r="I61" s="45">
        <v>44.3</v>
      </c>
      <c r="J61" s="45">
        <v>40.200000000000003</v>
      </c>
      <c r="K61" s="45">
        <v>36.9</v>
      </c>
      <c r="L61" s="45">
        <v>34.200000000000003</v>
      </c>
      <c r="M61" s="45">
        <v>32</v>
      </c>
      <c r="N61" s="45">
        <v>30.1</v>
      </c>
      <c r="O61" s="45">
        <v>28.5</v>
      </c>
      <c r="P61" s="45">
        <v>27.2</v>
      </c>
      <c r="Q61" s="45">
        <v>26</v>
      </c>
      <c r="R61" s="45"/>
      <c r="S61" s="45"/>
      <c r="T61" s="45"/>
      <c r="U61" s="45"/>
    </row>
    <row r="62" spans="1:21" x14ac:dyDescent="0.25">
      <c r="A62" s="43">
        <v>51</v>
      </c>
      <c r="B62" s="45">
        <v>313.5</v>
      </c>
      <c r="C62" s="45">
        <v>159.9</v>
      </c>
      <c r="D62" s="45">
        <v>108.8</v>
      </c>
      <c r="E62" s="45">
        <v>83.2</v>
      </c>
      <c r="F62" s="45">
        <v>67.900000000000006</v>
      </c>
      <c r="G62" s="45">
        <v>57.7</v>
      </c>
      <c r="H62" s="45">
        <v>50.5</v>
      </c>
      <c r="I62" s="45">
        <v>45.1</v>
      </c>
      <c r="J62" s="45">
        <v>40.9</v>
      </c>
      <c r="K62" s="45">
        <v>37.5</v>
      </c>
      <c r="L62" s="45">
        <v>34.799999999999997</v>
      </c>
      <c r="M62" s="45">
        <v>32.6</v>
      </c>
      <c r="N62" s="45">
        <v>30.7</v>
      </c>
      <c r="O62" s="45">
        <v>29.1</v>
      </c>
      <c r="P62" s="45">
        <v>27.7</v>
      </c>
      <c r="Q62" s="45"/>
      <c r="R62" s="45"/>
      <c r="S62" s="45"/>
      <c r="T62" s="45"/>
      <c r="U62" s="45"/>
    </row>
    <row r="63" spans="1:21" x14ac:dyDescent="0.25">
      <c r="A63" s="43">
        <v>52</v>
      </c>
      <c r="B63" s="45">
        <v>318.10000000000002</v>
      </c>
      <c r="C63" s="45">
        <v>162.30000000000001</v>
      </c>
      <c r="D63" s="45">
        <v>110.4</v>
      </c>
      <c r="E63" s="45">
        <v>84.5</v>
      </c>
      <c r="F63" s="45">
        <v>69</v>
      </c>
      <c r="G63" s="45">
        <v>58.7</v>
      </c>
      <c r="H63" s="45">
        <v>51.3</v>
      </c>
      <c r="I63" s="45">
        <v>45.8</v>
      </c>
      <c r="J63" s="45">
        <v>41.6</v>
      </c>
      <c r="K63" s="45">
        <v>38.200000000000003</v>
      </c>
      <c r="L63" s="45">
        <v>35.4</v>
      </c>
      <c r="M63" s="45">
        <v>33.1</v>
      </c>
      <c r="N63" s="45">
        <v>31.2</v>
      </c>
      <c r="O63" s="45">
        <v>29.6</v>
      </c>
      <c r="P63" s="45"/>
      <c r="Q63" s="45"/>
      <c r="R63" s="45"/>
      <c r="S63" s="45"/>
      <c r="T63" s="45"/>
      <c r="U63" s="45"/>
    </row>
    <row r="64" spans="1:21" x14ac:dyDescent="0.25">
      <c r="A64" s="43">
        <v>53</v>
      </c>
      <c r="B64" s="45">
        <v>322.8</v>
      </c>
      <c r="C64" s="45">
        <v>164.7</v>
      </c>
      <c r="D64" s="45">
        <v>112.1</v>
      </c>
      <c r="E64" s="45">
        <v>85.8</v>
      </c>
      <c r="F64" s="45">
        <v>70.099999999999994</v>
      </c>
      <c r="G64" s="45">
        <v>59.6</v>
      </c>
      <c r="H64" s="45">
        <v>52.1</v>
      </c>
      <c r="I64" s="45">
        <v>46.6</v>
      </c>
      <c r="J64" s="45">
        <v>42.3</v>
      </c>
      <c r="K64" s="45">
        <v>38.799999999999997</v>
      </c>
      <c r="L64" s="45">
        <v>36</v>
      </c>
      <c r="M64" s="45">
        <v>33.700000000000003</v>
      </c>
      <c r="N64" s="45">
        <v>31.8</v>
      </c>
      <c r="O64" s="45"/>
      <c r="P64" s="45"/>
      <c r="Q64" s="45"/>
      <c r="R64" s="45"/>
      <c r="S64" s="45"/>
      <c r="T64" s="45"/>
      <c r="U64" s="45"/>
    </row>
    <row r="65" spans="1:21" x14ac:dyDescent="0.25">
      <c r="A65" s="43">
        <v>54</v>
      </c>
      <c r="B65" s="45">
        <v>327.5</v>
      </c>
      <c r="C65" s="45">
        <v>167.2</v>
      </c>
      <c r="D65" s="45">
        <v>113.8</v>
      </c>
      <c r="E65" s="45">
        <v>87.1</v>
      </c>
      <c r="F65" s="45">
        <v>71.2</v>
      </c>
      <c r="G65" s="45">
        <v>60.6</v>
      </c>
      <c r="H65" s="45">
        <v>53</v>
      </c>
      <c r="I65" s="45">
        <v>47.4</v>
      </c>
      <c r="J65" s="45">
        <v>43</v>
      </c>
      <c r="K65" s="45">
        <v>39.5</v>
      </c>
      <c r="L65" s="45">
        <v>36.700000000000003</v>
      </c>
      <c r="M65" s="45">
        <v>34.4</v>
      </c>
      <c r="N65" s="45"/>
      <c r="O65" s="45"/>
      <c r="P65" s="45"/>
      <c r="Q65" s="45"/>
      <c r="R65" s="45"/>
      <c r="S65" s="45"/>
      <c r="T65" s="45"/>
      <c r="U65" s="45"/>
    </row>
    <row r="66" spans="1:21" x14ac:dyDescent="0.25">
      <c r="A66" s="43">
        <v>55</v>
      </c>
      <c r="B66" s="45">
        <v>332.4</v>
      </c>
      <c r="C66" s="45">
        <v>169.7</v>
      </c>
      <c r="D66" s="45">
        <v>115.5</v>
      </c>
      <c r="E66" s="45">
        <v>88.5</v>
      </c>
      <c r="F66" s="45">
        <v>72.3</v>
      </c>
      <c r="G66" s="45">
        <v>61.5</v>
      </c>
      <c r="H66" s="45">
        <v>53.9</v>
      </c>
      <c r="I66" s="45">
        <v>48.2</v>
      </c>
      <c r="J66" s="45">
        <v>43.7</v>
      </c>
      <c r="K66" s="45">
        <v>40.200000000000003</v>
      </c>
      <c r="L66" s="45">
        <v>37.4</v>
      </c>
      <c r="M66" s="45"/>
      <c r="N66" s="45"/>
      <c r="O66" s="45"/>
      <c r="P66" s="45"/>
      <c r="Q66" s="45"/>
      <c r="R66" s="45"/>
      <c r="S66" s="45"/>
      <c r="T66" s="45"/>
      <c r="U66" s="45"/>
    </row>
    <row r="67" spans="1:21" x14ac:dyDescent="0.25">
      <c r="A67" s="43">
        <v>56</v>
      </c>
      <c r="B67" s="45">
        <v>337.3</v>
      </c>
      <c r="C67" s="45">
        <v>172.3</v>
      </c>
      <c r="D67" s="45">
        <v>117.3</v>
      </c>
      <c r="E67" s="45">
        <v>89.9</v>
      </c>
      <c r="F67" s="45">
        <v>73.5</v>
      </c>
      <c r="G67" s="45">
        <v>62.6</v>
      </c>
      <c r="H67" s="45">
        <v>54.8</v>
      </c>
      <c r="I67" s="45">
        <v>49</v>
      </c>
      <c r="J67" s="45">
        <v>44.5</v>
      </c>
      <c r="K67" s="45">
        <v>40.9</v>
      </c>
      <c r="L67" s="45"/>
      <c r="M67" s="45"/>
      <c r="N67" s="45"/>
      <c r="O67" s="45"/>
      <c r="P67" s="45"/>
      <c r="Q67" s="45"/>
      <c r="R67" s="45"/>
      <c r="S67" s="45"/>
      <c r="T67" s="45"/>
      <c r="U67" s="45"/>
    </row>
    <row r="68" spans="1:21" x14ac:dyDescent="0.25">
      <c r="A68" s="43">
        <v>57</v>
      </c>
      <c r="B68" s="45">
        <v>342.4</v>
      </c>
      <c r="C68" s="45">
        <v>175</v>
      </c>
      <c r="D68" s="45">
        <v>119.2</v>
      </c>
      <c r="E68" s="45">
        <v>91.4</v>
      </c>
      <c r="F68" s="45">
        <v>74.7</v>
      </c>
      <c r="G68" s="45">
        <v>63.6</v>
      </c>
      <c r="H68" s="45">
        <v>55.7</v>
      </c>
      <c r="I68" s="45">
        <v>49.8</v>
      </c>
      <c r="J68" s="45">
        <v>45.3</v>
      </c>
      <c r="K68" s="45"/>
      <c r="L68" s="45"/>
      <c r="M68" s="45"/>
      <c r="N68" s="45"/>
      <c r="O68" s="45"/>
      <c r="P68" s="45"/>
      <c r="Q68" s="45"/>
      <c r="R68" s="45"/>
      <c r="S68" s="45"/>
      <c r="T68" s="45"/>
      <c r="U68" s="45"/>
    </row>
    <row r="69" spans="1:21" x14ac:dyDescent="0.25">
      <c r="A69" s="43">
        <v>58</v>
      </c>
      <c r="B69" s="45">
        <v>347.7</v>
      </c>
      <c r="C69" s="45">
        <v>177.7</v>
      </c>
      <c r="D69" s="45">
        <v>121.1</v>
      </c>
      <c r="E69" s="45">
        <v>92.9</v>
      </c>
      <c r="F69" s="45">
        <v>75.900000000000006</v>
      </c>
      <c r="G69" s="45">
        <v>64.7</v>
      </c>
      <c r="H69" s="45">
        <v>56.7</v>
      </c>
      <c r="I69" s="45">
        <v>50.8</v>
      </c>
      <c r="J69" s="45"/>
      <c r="K69" s="45"/>
      <c r="L69" s="45"/>
      <c r="M69" s="45"/>
      <c r="N69" s="45"/>
      <c r="O69" s="45"/>
      <c r="P69" s="45"/>
      <c r="Q69" s="45"/>
      <c r="R69" s="45"/>
      <c r="S69" s="45"/>
      <c r="T69" s="45"/>
      <c r="U69" s="45"/>
    </row>
    <row r="70" spans="1:21" x14ac:dyDescent="0.25">
      <c r="A70" s="43">
        <v>59</v>
      </c>
      <c r="B70" s="45">
        <v>353.2</v>
      </c>
      <c r="C70" s="45">
        <v>180.6</v>
      </c>
      <c r="D70" s="45">
        <v>123.1</v>
      </c>
      <c r="E70" s="45">
        <v>94.4</v>
      </c>
      <c r="F70" s="45">
        <v>77.2</v>
      </c>
      <c r="G70" s="45">
        <v>65.8</v>
      </c>
      <c r="H70" s="45">
        <v>57.7</v>
      </c>
      <c r="I70" s="45"/>
      <c r="J70" s="45"/>
      <c r="K70" s="45"/>
      <c r="L70" s="45"/>
      <c r="M70" s="45"/>
      <c r="N70" s="45"/>
      <c r="O70" s="45"/>
      <c r="P70" s="45"/>
      <c r="Q70" s="45"/>
      <c r="R70" s="45"/>
      <c r="S70" s="45"/>
      <c r="T70" s="45"/>
      <c r="U70" s="45"/>
    </row>
    <row r="71" spans="1:21" x14ac:dyDescent="0.25">
      <c r="A71" s="43">
        <v>60</v>
      </c>
      <c r="B71" s="45">
        <v>358.8</v>
      </c>
      <c r="C71" s="45">
        <v>183.5</v>
      </c>
      <c r="D71" s="45">
        <v>125.1</v>
      </c>
      <c r="E71" s="45">
        <v>96</v>
      </c>
      <c r="F71" s="45">
        <v>78.599999999999994</v>
      </c>
      <c r="G71" s="45">
        <v>67</v>
      </c>
      <c r="H71" s="45"/>
      <c r="I71" s="45"/>
      <c r="J71" s="45"/>
      <c r="K71" s="45"/>
      <c r="L71" s="45"/>
      <c r="M71" s="45"/>
      <c r="N71" s="45"/>
      <c r="O71" s="45"/>
      <c r="P71" s="45"/>
      <c r="Q71" s="45"/>
      <c r="R71" s="45"/>
      <c r="S71" s="45"/>
      <c r="T71" s="45"/>
      <c r="U71" s="45"/>
    </row>
    <row r="72" spans="1:21" x14ac:dyDescent="0.25">
      <c r="A72" s="43">
        <v>61</v>
      </c>
      <c r="B72" s="45">
        <v>364.7</v>
      </c>
      <c r="C72" s="45">
        <v>186.6</v>
      </c>
      <c r="D72" s="45">
        <v>127.3</v>
      </c>
      <c r="E72" s="45">
        <v>97.7</v>
      </c>
      <c r="F72" s="45">
        <v>80</v>
      </c>
      <c r="G72" s="45"/>
      <c r="H72" s="45"/>
      <c r="I72" s="45"/>
      <c r="J72" s="45"/>
      <c r="K72" s="45"/>
      <c r="L72" s="45"/>
      <c r="M72" s="45"/>
      <c r="N72" s="45"/>
      <c r="O72" s="45"/>
      <c r="P72" s="45"/>
      <c r="Q72" s="45"/>
      <c r="R72" s="45"/>
      <c r="S72" s="45"/>
      <c r="T72" s="45"/>
      <c r="U72" s="45"/>
    </row>
    <row r="73" spans="1:21" x14ac:dyDescent="0.25">
      <c r="A73" s="43">
        <v>62</v>
      </c>
      <c r="B73" s="45">
        <v>370.9</v>
      </c>
      <c r="C73" s="45">
        <v>189.8</v>
      </c>
      <c r="D73" s="45">
        <v>129.5</v>
      </c>
      <c r="E73" s="45">
        <v>99.5</v>
      </c>
      <c r="F73" s="45"/>
      <c r="G73" s="45"/>
      <c r="H73" s="45"/>
      <c r="I73" s="45"/>
      <c r="J73" s="45"/>
      <c r="K73" s="45"/>
      <c r="L73" s="45"/>
      <c r="M73" s="45"/>
      <c r="N73" s="45"/>
      <c r="O73" s="45"/>
      <c r="P73" s="45"/>
      <c r="Q73" s="45"/>
      <c r="R73" s="45"/>
      <c r="S73" s="45"/>
      <c r="T73" s="45"/>
      <c r="U73" s="45"/>
    </row>
    <row r="74" spans="1:21" x14ac:dyDescent="0.25">
      <c r="A74" s="43">
        <v>63</v>
      </c>
      <c r="B74" s="45">
        <v>377.4</v>
      </c>
      <c r="C74" s="45">
        <v>193.2</v>
      </c>
      <c r="D74" s="45">
        <v>131.9</v>
      </c>
      <c r="E74" s="45"/>
      <c r="F74" s="45"/>
      <c r="G74" s="45"/>
      <c r="H74" s="45"/>
      <c r="I74" s="45"/>
      <c r="J74" s="45"/>
      <c r="K74" s="45"/>
      <c r="L74" s="45"/>
      <c r="M74" s="45"/>
      <c r="N74" s="45"/>
      <c r="O74" s="45"/>
      <c r="P74" s="45"/>
      <c r="Q74" s="45"/>
      <c r="R74" s="45"/>
      <c r="S74" s="45"/>
      <c r="T74" s="45"/>
      <c r="U74" s="45"/>
    </row>
    <row r="75" spans="1:21" x14ac:dyDescent="0.25">
      <c r="A75" s="43">
        <v>64</v>
      </c>
      <c r="B75" s="45">
        <v>384.2</v>
      </c>
      <c r="C75" s="45">
        <v>196.8</v>
      </c>
      <c r="D75" s="45"/>
      <c r="E75" s="45"/>
      <c r="F75" s="45"/>
      <c r="G75" s="45"/>
      <c r="H75" s="45"/>
      <c r="I75" s="45"/>
      <c r="J75" s="45"/>
      <c r="K75" s="45"/>
      <c r="L75" s="45"/>
      <c r="M75" s="45"/>
      <c r="N75" s="45"/>
      <c r="O75" s="45"/>
      <c r="P75" s="45"/>
      <c r="Q75" s="45"/>
      <c r="R75" s="45"/>
      <c r="S75" s="45"/>
      <c r="T75" s="45"/>
      <c r="U75" s="45"/>
    </row>
    <row r="76" spans="1:21" x14ac:dyDescent="0.25">
      <c r="A76" s="43">
        <v>65</v>
      </c>
      <c r="B76" s="45">
        <v>391.3</v>
      </c>
      <c r="C76" s="45"/>
      <c r="D76" s="45"/>
      <c r="E76" s="45"/>
      <c r="F76" s="45"/>
      <c r="G76" s="45"/>
      <c r="H76" s="45"/>
      <c r="I76" s="45"/>
      <c r="J76" s="45"/>
      <c r="K76" s="45"/>
      <c r="L76" s="45"/>
      <c r="M76" s="45"/>
      <c r="N76" s="45"/>
      <c r="O76" s="45"/>
      <c r="P76" s="45"/>
      <c r="Q76" s="45"/>
      <c r="R76" s="45"/>
      <c r="S76" s="45"/>
      <c r="T76" s="45"/>
      <c r="U76" s="45"/>
    </row>
  </sheetData>
  <sheetProtection algorithmName="SHA-512" hashValue="yKmYAWN6bmA9IRo+SmqAfwclB5Bx++2Dp6E40mBD/q9XcjB9LXEeFEj48GSS3/F2BZV5rA0859twDvitUkKGMQ==" saltValue="88pKy/39IAI0HB8MFdNwmA==" spinCount="100000" sheet="1" objects="1" scenarios="1"/>
  <conditionalFormatting sqref="A6:A21">
    <cfRule type="expression" dxfId="279" priority="1" stopIfTrue="1">
      <formula>MOD(ROW(),2)=0</formula>
    </cfRule>
    <cfRule type="expression" dxfId="278" priority="2" stopIfTrue="1">
      <formula>MOD(ROW(),2)&lt;&gt;0</formula>
    </cfRule>
  </conditionalFormatting>
  <conditionalFormatting sqref="B6:M21">
    <cfRule type="expression" dxfId="277" priority="3" stopIfTrue="1">
      <formula>MOD(ROW(),2)=0</formula>
    </cfRule>
    <cfRule type="expression" dxfId="276" priority="4" stopIfTrue="1">
      <formula>MOD(ROW(),2)&lt;&gt;0</formula>
    </cfRule>
  </conditionalFormatting>
  <conditionalFormatting sqref="A26:A76">
    <cfRule type="expression" dxfId="275" priority="5" stopIfTrue="1">
      <formula>MOD(ROW(),2)=0</formula>
    </cfRule>
    <cfRule type="expression" dxfId="274" priority="6" stopIfTrue="1">
      <formula>MOD(ROW(),2)&lt;&gt;0</formula>
    </cfRule>
  </conditionalFormatting>
  <conditionalFormatting sqref="B26:U76">
    <cfRule type="expression" dxfId="273" priority="7" stopIfTrue="1">
      <formula>MOD(ROW(),2)=0</formula>
    </cfRule>
    <cfRule type="expression" dxfId="272" priority="8" stopIfTrue="1">
      <formula>MOD(ROW(),2)&lt;&gt;0</formula>
    </cfRule>
  </conditionalFormatting>
  <pageMargins left="0.7" right="0.7" top="0.75" bottom="0.75" header="0.3" footer="0.3"/>
  <tableParts count="1">
    <tablePart r:id="rId1"/>
  </tableParts>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DA5226-9C6D-460A-A46C-1FE6FACE05AB}">
  <sheetPr codeName="Sheet80"/>
  <dimension ref="A1:U77"/>
  <sheetViews>
    <sheetView showGridLines="0" workbookViewId="0">
      <selection activeCell="A6" sqref="A6"/>
    </sheetView>
  </sheetViews>
  <sheetFormatPr defaultRowHeight="12.5" x14ac:dyDescent="0.25"/>
  <cols>
    <col min="1" max="1" width="31.54296875" customWidth="1"/>
    <col min="2" max="21"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Added pension - x-714</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153</v>
      </c>
      <c r="C8" s="49"/>
      <c r="D8" s="49"/>
      <c r="E8" s="49"/>
      <c r="F8" s="49"/>
      <c r="G8" s="49"/>
      <c r="H8" s="49"/>
      <c r="I8" s="49"/>
      <c r="J8" s="49"/>
      <c r="K8" s="49"/>
      <c r="L8" s="49"/>
      <c r="M8" s="49"/>
    </row>
    <row r="9" spans="1:13" x14ac:dyDescent="0.25">
      <c r="A9" s="40" t="s">
        <v>141</v>
      </c>
      <c r="B9" s="49" t="s">
        <v>368</v>
      </c>
      <c r="C9" s="49"/>
      <c r="D9" s="49"/>
      <c r="E9" s="49"/>
      <c r="F9" s="49"/>
      <c r="G9" s="49"/>
      <c r="H9" s="49"/>
      <c r="I9" s="49"/>
      <c r="J9" s="49"/>
      <c r="K9" s="49"/>
      <c r="L9" s="49"/>
      <c r="M9" s="49"/>
    </row>
    <row r="10" spans="1:13" x14ac:dyDescent="0.25">
      <c r="A10" s="40" t="s">
        <v>6</v>
      </c>
      <c r="B10" s="49" t="s">
        <v>404</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374</v>
      </c>
      <c r="C12" s="49"/>
      <c r="D12" s="49"/>
      <c r="E12" s="49"/>
      <c r="F12" s="49"/>
      <c r="G12" s="49"/>
      <c r="H12" s="49"/>
      <c r="I12" s="49"/>
      <c r="J12" s="49"/>
      <c r="K12" s="49"/>
      <c r="L12" s="49"/>
      <c r="M12" s="49"/>
    </row>
    <row r="13" spans="1:13" x14ac:dyDescent="0.25">
      <c r="A13" s="40" t="s">
        <v>494</v>
      </c>
      <c r="B13" s="49">
        <v>0</v>
      </c>
      <c r="C13" s="49"/>
      <c r="D13" s="49"/>
      <c r="E13" s="49"/>
      <c r="F13" s="49"/>
      <c r="G13" s="49"/>
      <c r="H13" s="49"/>
      <c r="I13" s="49"/>
      <c r="J13" s="49"/>
      <c r="K13" s="49"/>
      <c r="L13" s="49"/>
      <c r="M13" s="49"/>
    </row>
    <row r="14" spans="1:13" x14ac:dyDescent="0.25">
      <c r="A14" s="40" t="s">
        <v>145</v>
      </c>
      <c r="B14" s="49">
        <v>714</v>
      </c>
      <c r="C14" s="49"/>
      <c r="D14" s="49"/>
      <c r="E14" s="49"/>
      <c r="F14" s="49"/>
      <c r="G14" s="49"/>
      <c r="H14" s="49"/>
      <c r="I14" s="49"/>
      <c r="J14" s="49"/>
      <c r="K14" s="49"/>
      <c r="L14" s="49"/>
      <c r="M14" s="49"/>
    </row>
    <row r="15" spans="1:13" x14ac:dyDescent="0.25">
      <c r="A15" s="40" t="s">
        <v>495</v>
      </c>
      <c r="B15" s="49" t="s">
        <v>405</v>
      </c>
      <c r="C15" s="49"/>
      <c r="D15" s="49"/>
      <c r="E15" s="49"/>
      <c r="F15" s="49"/>
      <c r="G15" s="49"/>
      <c r="H15" s="49"/>
      <c r="I15" s="49"/>
      <c r="J15" s="49"/>
      <c r="K15" s="49"/>
      <c r="L15" s="49"/>
      <c r="M15" s="49"/>
    </row>
    <row r="16" spans="1:13" x14ac:dyDescent="0.25">
      <c r="A16" s="40" t="s">
        <v>147</v>
      </c>
      <c r="B16" s="49" t="s">
        <v>406</v>
      </c>
      <c r="C16" s="49"/>
      <c r="D16" s="49"/>
      <c r="E16" s="49"/>
      <c r="F16" s="49"/>
      <c r="G16" s="49"/>
      <c r="H16" s="49"/>
      <c r="I16" s="49"/>
      <c r="J16" s="49"/>
      <c r="K16" s="49"/>
      <c r="L16" s="49"/>
      <c r="M16" s="49"/>
    </row>
    <row r="17" spans="1:21" x14ac:dyDescent="0.25">
      <c r="A17" s="41" t="s">
        <v>496</v>
      </c>
      <c r="B17" s="49"/>
      <c r="C17" s="49"/>
      <c r="D17" s="49"/>
      <c r="E17" s="49"/>
      <c r="F17" s="49"/>
      <c r="G17" s="49"/>
      <c r="H17" s="49"/>
      <c r="I17" s="49"/>
      <c r="J17" s="49"/>
      <c r="K17" s="49"/>
      <c r="L17" s="49"/>
      <c r="M17" s="49"/>
    </row>
    <row r="18" spans="1:21" x14ac:dyDescent="0.25">
      <c r="A18" s="40" t="s">
        <v>149</v>
      </c>
      <c r="B18" s="50">
        <v>45202</v>
      </c>
      <c r="C18" s="50"/>
      <c r="D18" s="50"/>
      <c r="E18" s="50"/>
      <c r="F18" s="50"/>
      <c r="G18" s="50"/>
      <c r="H18" s="50"/>
      <c r="I18" s="50"/>
      <c r="J18" s="50"/>
      <c r="K18" s="50"/>
      <c r="L18" s="50"/>
      <c r="M18" s="50"/>
    </row>
    <row r="19" spans="1:21" x14ac:dyDescent="0.25">
      <c r="A19" s="40" t="s">
        <v>150</v>
      </c>
      <c r="B19" s="50">
        <v>45383</v>
      </c>
      <c r="C19" s="50"/>
      <c r="D19" s="50"/>
      <c r="E19" s="50"/>
      <c r="F19" s="50"/>
      <c r="G19" s="50"/>
      <c r="H19" s="50"/>
      <c r="I19" s="50"/>
      <c r="J19" s="50"/>
      <c r="K19" s="50"/>
      <c r="L19" s="50"/>
      <c r="M19" s="50"/>
    </row>
    <row r="20" spans="1:21" x14ac:dyDescent="0.25">
      <c r="A20" s="40" t="s">
        <v>151</v>
      </c>
      <c r="B20" s="49" t="s">
        <v>160</v>
      </c>
      <c r="C20" s="49"/>
      <c r="D20" s="49"/>
      <c r="E20" s="49"/>
      <c r="F20" s="49"/>
      <c r="G20" s="49"/>
      <c r="H20" s="49"/>
      <c r="I20" s="49"/>
      <c r="J20" s="49"/>
      <c r="K20" s="49"/>
      <c r="L20" s="49"/>
      <c r="M20" s="49"/>
    </row>
    <row r="21" spans="1:21" x14ac:dyDescent="0.25">
      <c r="A21" s="40" t="s">
        <v>497</v>
      </c>
      <c r="B21" s="49" t="s">
        <v>68</v>
      </c>
      <c r="C21" s="49"/>
      <c r="D21" s="49"/>
      <c r="E21" s="49"/>
      <c r="F21" s="49"/>
      <c r="G21" s="49"/>
      <c r="H21" s="49"/>
      <c r="I21" s="49"/>
      <c r="J21" s="49"/>
      <c r="K21" s="49"/>
      <c r="L21" s="49"/>
      <c r="M21" s="49"/>
    </row>
    <row r="23" spans="1:21" x14ac:dyDescent="0.25">
      <c r="A23" s="23" t="str">
        <f>HYPERLINK("#'Factor List'!A1", "Back to Factor List")</f>
        <v>Back to Factor List</v>
      </c>
      <c r="B23" s="23" t="str">
        <f>HYPERLINK("#'Assumptions'!A1", "Assumptions")</f>
        <v>Assumptions</v>
      </c>
    </row>
    <row r="26" spans="1:21" s="59" customFormat="1" ht="13" x14ac:dyDescent="0.25">
      <c r="A26" s="58" t="s">
        <v>263</v>
      </c>
      <c r="B26" s="58" t="s">
        <v>562</v>
      </c>
      <c r="C26" s="58" t="s">
        <v>563</v>
      </c>
      <c r="D26" s="58" t="s">
        <v>564</v>
      </c>
      <c r="E26" s="58" t="s">
        <v>565</v>
      </c>
      <c r="F26" s="58" t="s">
        <v>566</v>
      </c>
      <c r="G26" s="58" t="s">
        <v>567</v>
      </c>
      <c r="H26" s="58" t="s">
        <v>568</v>
      </c>
      <c r="I26" s="58" t="s">
        <v>569</v>
      </c>
      <c r="J26" s="58" t="s">
        <v>570</v>
      </c>
      <c r="K26" s="58" t="s">
        <v>571</v>
      </c>
      <c r="L26" s="58" t="s">
        <v>572</v>
      </c>
      <c r="M26" s="58" t="s">
        <v>573</v>
      </c>
      <c r="N26" s="58" t="s">
        <v>574</v>
      </c>
      <c r="O26" s="58" t="s">
        <v>575</v>
      </c>
      <c r="P26" s="58" t="s">
        <v>576</v>
      </c>
      <c r="Q26" s="58" t="s">
        <v>577</v>
      </c>
      <c r="R26" s="58" t="s">
        <v>578</v>
      </c>
      <c r="S26" s="58" t="s">
        <v>579</v>
      </c>
      <c r="T26" s="58" t="s">
        <v>580</v>
      </c>
      <c r="U26" s="58" t="s">
        <v>581</v>
      </c>
    </row>
    <row r="27" spans="1:21" x14ac:dyDescent="0.25">
      <c r="A27" s="43">
        <v>16</v>
      </c>
      <c r="B27" s="45">
        <v>181.9</v>
      </c>
      <c r="C27" s="45">
        <v>92.6</v>
      </c>
      <c r="D27" s="45">
        <v>62.9</v>
      </c>
      <c r="E27" s="45">
        <v>48</v>
      </c>
      <c r="F27" s="45">
        <v>39.1</v>
      </c>
      <c r="G27" s="45">
        <v>33.200000000000003</v>
      </c>
      <c r="H27" s="45">
        <v>28.9</v>
      </c>
      <c r="I27" s="45">
        <v>25.8</v>
      </c>
      <c r="J27" s="45">
        <v>23.3</v>
      </c>
      <c r="K27" s="45">
        <v>21.4</v>
      </c>
      <c r="L27" s="45">
        <v>19.8</v>
      </c>
      <c r="M27" s="45">
        <v>18.399999999999999</v>
      </c>
      <c r="N27" s="45">
        <v>17.3</v>
      </c>
      <c r="O27" s="45">
        <v>16.3</v>
      </c>
      <c r="P27" s="45">
        <v>15.5</v>
      </c>
      <c r="Q27" s="45">
        <v>14.8</v>
      </c>
      <c r="R27" s="45">
        <v>14.1</v>
      </c>
      <c r="S27" s="45">
        <v>13.6</v>
      </c>
      <c r="T27" s="45">
        <v>13.1</v>
      </c>
      <c r="U27" s="45">
        <v>12.6</v>
      </c>
    </row>
    <row r="28" spans="1:21" x14ac:dyDescent="0.25">
      <c r="A28" s="43">
        <v>17</v>
      </c>
      <c r="B28" s="45">
        <v>184.6</v>
      </c>
      <c r="C28" s="45">
        <v>94</v>
      </c>
      <c r="D28" s="45">
        <v>63.8</v>
      </c>
      <c r="E28" s="45">
        <v>48.7</v>
      </c>
      <c r="F28" s="45">
        <v>39.700000000000003</v>
      </c>
      <c r="G28" s="45">
        <v>33.700000000000003</v>
      </c>
      <c r="H28" s="45">
        <v>29.4</v>
      </c>
      <c r="I28" s="45">
        <v>26.2</v>
      </c>
      <c r="J28" s="45">
        <v>23.7</v>
      </c>
      <c r="K28" s="45">
        <v>21.7</v>
      </c>
      <c r="L28" s="45">
        <v>20</v>
      </c>
      <c r="M28" s="45">
        <v>18.7</v>
      </c>
      <c r="N28" s="45">
        <v>17.600000000000001</v>
      </c>
      <c r="O28" s="45">
        <v>16.600000000000001</v>
      </c>
      <c r="P28" s="45">
        <v>15.7</v>
      </c>
      <c r="Q28" s="45">
        <v>15</v>
      </c>
      <c r="R28" s="45">
        <v>14.4</v>
      </c>
      <c r="S28" s="45">
        <v>13.8</v>
      </c>
      <c r="T28" s="45">
        <v>13.3</v>
      </c>
      <c r="U28" s="45">
        <v>12.8</v>
      </c>
    </row>
    <row r="29" spans="1:21" x14ac:dyDescent="0.25">
      <c r="A29" s="43">
        <v>18</v>
      </c>
      <c r="B29" s="45">
        <v>187.3</v>
      </c>
      <c r="C29" s="45">
        <v>95.4</v>
      </c>
      <c r="D29" s="45">
        <v>64.7</v>
      </c>
      <c r="E29" s="45">
        <v>49.4</v>
      </c>
      <c r="F29" s="45">
        <v>40.299999999999997</v>
      </c>
      <c r="G29" s="45">
        <v>34.200000000000003</v>
      </c>
      <c r="H29" s="45">
        <v>29.8</v>
      </c>
      <c r="I29" s="45">
        <v>26.5</v>
      </c>
      <c r="J29" s="45">
        <v>24</v>
      </c>
      <c r="K29" s="45">
        <v>22</v>
      </c>
      <c r="L29" s="45">
        <v>20.3</v>
      </c>
      <c r="M29" s="45">
        <v>19</v>
      </c>
      <c r="N29" s="45">
        <v>17.8</v>
      </c>
      <c r="O29" s="45">
        <v>16.8</v>
      </c>
      <c r="P29" s="45">
        <v>16</v>
      </c>
      <c r="Q29" s="45">
        <v>15.2</v>
      </c>
      <c r="R29" s="45">
        <v>14.6</v>
      </c>
      <c r="S29" s="45">
        <v>14</v>
      </c>
      <c r="T29" s="45">
        <v>13.5</v>
      </c>
      <c r="U29" s="45">
        <v>13</v>
      </c>
    </row>
    <row r="30" spans="1:21" x14ac:dyDescent="0.25">
      <c r="A30" s="43">
        <v>19</v>
      </c>
      <c r="B30" s="45">
        <v>190</v>
      </c>
      <c r="C30" s="45">
        <v>96.8</v>
      </c>
      <c r="D30" s="45">
        <v>65.7</v>
      </c>
      <c r="E30" s="45">
        <v>50.2</v>
      </c>
      <c r="F30" s="45">
        <v>40.9</v>
      </c>
      <c r="G30" s="45">
        <v>34.700000000000003</v>
      </c>
      <c r="H30" s="45">
        <v>30.2</v>
      </c>
      <c r="I30" s="45">
        <v>26.9</v>
      </c>
      <c r="J30" s="45">
        <v>24.4</v>
      </c>
      <c r="K30" s="45">
        <v>22.3</v>
      </c>
      <c r="L30" s="45">
        <v>20.6</v>
      </c>
      <c r="M30" s="45">
        <v>19.2</v>
      </c>
      <c r="N30" s="45">
        <v>18.100000000000001</v>
      </c>
      <c r="O30" s="45">
        <v>17.100000000000001</v>
      </c>
      <c r="P30" s="45">
        <v>16.2</v>
      </c>
      <c r="Q30" s="45">
        <v>15.4</v>
      </c>
      <c r="R30" s="45">
        <v>14.8</v>
      </c>
      <c r="S30" s="45">
        <v>14.2</v>
      </c>
      <c r="T30" s="45">
        <v>13.7</v>
      </c>
      <c r="U30" s="45">
        <v>13.2</v>
      </c>
    </row>
    <row r="31" spans="1:21" x14ac:dyDescent="0.25">
      <c r="A31" s="43">
        <v>20</v>
      </c>
      <c r="B31" s="45">
        <v>192.8</v>
      </c>
      <c r="C31" s="45">
        <v>98.2</v>
      </c>
      <c r="D31" s="45">
        <v>66.599999999999994</v>
      </c>
      <c r="E31" s="45">
        <v>50.9</v>
      </c>
      <c r="F31" s="45">
        <v>41.5</v>
      </c>
      <c r="G31" s="45">
        <v>35.200000000000003</v>
      </c>
      <c r="H31" s="45">
        <v>30.7</v>
      </c>
      <c r="I31" s="45">
        <v>27.3</v>
      </c>
      <c r="J31" s="45">
        <v>24.7</v>
      </c>
      <c r="K31" s="45">
        <v>22.6</v>
      </c>
      <c r="L31" s="45">
        <v>20.9</v>
      </c>
      <c r="M31" s="45">
        <v>19.5</v>
      </c>
      <c r="N31" s="45">
        <v>18.3</v>
      </c>
      <c r="O31" s="45">
        <v>17.3</v>
      </c>
      <c r="P31" s="45">
        <v>16.399999999999999</v>
      </c>
      <c r="Q31" s="45">
        <v>15.7</v>
      </c>
      <c r="R31" s="45">
        <v>15</v>
      </c>
      <c r="S31" s="45">
        <v>14.4</v>
      </c>
      <c r="T31" s="45">
        <v>13.9</v>
      </c>
      <c r="U31" s="45">
        <v>13.4</v>
      </c>
    </row>
    <row r="32" spans="1:21" x14ac:dyDescent="0.25">
      <c r="A32" s="43">
        <v>21</v>
      </c>
      <c r="B32" s="45">
        <v>195.6</v>
      </c>
      <c r="C32" s="45">
        <v>99.6</v>
      </c>
      <c r="D32" s="45">
        <v>67.599999999999994</v>
      </c>
      <c r="E32" s="45">
        <v>51.6</v>
      </c>
      <c r="F32" s="45">
        <v>42.1</v>
      </c>
      <c r="G32" s="45">
        <v>35.700000000000003</v>
      </c>
      <c r="H32" s="45">
        <v>31.1</v>
      </c>
      <c r="I32" s="45">
        <v>27.7</v>
      </c>
      <c r="J32" s="45">
        <v>25.1</v>
      </c>
      <c r="K32" s="45">
        <v>23</v>
      </c>
      <c r="L32" s="45">
        <v>21.2</v>
      </c>
      <c r="M32" s="45">
        <v>19.8</v>
      </c>
      <c r="N32" s="45">
        <v>18.600000000000001</v>
      </c>
      <c r="O32" s="45">
        <v>17.600000000000001</v>
      </c>
      <c r="P32" s="45">
        <v>16.7</v>
      </c>
      <c r="Q32" s="45">
        <v>15.9</v>
      </c>
      <c r="R32" s="45">
        <v>15.2</v>
      </c>
      <c r="S32" s="45">
        <v>14.6</v>
      </c>
      <c r="T32" s="45">
        <v>14.1</v>
      </c>
      <c r="U32" s="45">
        <v>13.6</v>
      </c>
    </row>
    <row r="33" spans="1:21" x14ac:dyDescent="0.25">
      <c r="A33" s="43">
        <v>22</v>
      </c>
      <c r="B33" s="45">
        <v>198.4</v>
      </c>
      <c r="C33" s="45">
        <v>101</v>
      </c>
      <c r="D33" s="45">
        <v>68.599999999999994</v>
      </c>
      <c r="E33" s="45">
        <v>52.4</v>
      </c>
      <c r="F33" s="45">
        <v>42.7</v>
      </c>
      <c r="G33" s="45">
        <v>36.200000000000003</v>
      </c>
      <c r="H33" s="45">
        <v>31.6</v>
      </c>
      <c r="I33" s="45">
        <v>28.1</v>
      </c>
      <c r="J33" s="45">
        <v>25.4</v>
      </c>
      <c r="K33" s="45">
        <v>23.3</v>
      </c>
      <c r="L33" s="45">
        <v>21.6</v>
      </c>
      <c r="M33" s="45">
        <v>20.100000000000001</v>
      </c>
      <c r="N33" s="45">
        <v>18.899999999999999</v>
      </c>
      <c r="O33" s="45">
        <v>17.8</v>
      </c>
      <c r="P33" s="45">
        <v>16.899999999999999</v>
      </c>
      <c r="Q33" s="45">
        <v>16.100000000000001</v>
      </c>
      <c r="R33" s="45">
        <v>15.4</v>
      </c>
      <c r="S33" s="45">
        <v>14.8</v>
      </c>
      <c r="T33" s="45">
        <v>14.3</v>
      </c>
      <c r="U33" s="45">
        <v>13.8</v>
      </c>
    </row>
    <row r="34" spans="1:21" x14ac:dyDescent="0.25">
      <c r="A34" s="43">
        <v>23</v>
      </c>
      <c r="B34" s="45">
        <v>201.2</v>
      </c>
      <c r="C34" s="45">
        <v>102.5</v>
      </c>
      <c r="D34" s="45">
        <v>69.599999999999994</v>
      </c>
      <c r="E34" s="45">
        <v>53.1</v>
      </c>
      <c r="F34" s="45">
        <v>43.3</v>
      </c>
      <c r="G34" s="45">
        <v>36.700000000000003</v>
      </c>
      <c r="H34" s="45">
        <v>32</v>
      </c>
      <c r="I34" s="45">
        <v>28.5</v>
      </c>
      <c r="J34" s="45">
        <v>25.8</v>
      </c>
      <c r="K34" s="45">
        <v>23.6</v>
      </c>
      <c r="L34" s="45">
        <v>21.9</v>
      </c>
      <c r="M34" s="45">
        <v>20.399999999999999</v>
      </c>
      <c r="N34" s="45">
        <v>19.2</v>
      </c>
      <c r="O34" s="45">
        <v>18.100000000000001</v>
      </c>
      <c r="P34" s="45">
        <v>17.2</v>
      </c>
      <c r="Q34" s="45">
        <v>16.399999999999999</v>
      </c>
      <c r="R34" s="45">
        <v>15.7</v>
      </c>
      <c r="S34" s="45">
        <v>15</v>
      </c>
      <c r="T34" s="45">
        <v>14.5</v>
      </c>
      <c r="U34" s="45">
        <v>14</v>
      </c>
    </row>
    <row r="35" spans="1:21" x14ac:dyDescent="0.25">
      <c r="A35" s="43">
        <v>24</v>
      </c>
      <c r="B35" s="45">
        <v>204.1</v>
      </c>
      <c r="C35" s="45">
        <v>104</v>
      </c>
      <c r="D35" s="45">
        <v>70.599999999999994</v>
      </c>
      <c r="E35" s="45">
        <v>53.9</v>
      </c>
      <c r="F35" s="45">
        <v>43.9</v>
      </c>
      <c r="G35" s="45">
        <v>37.200000000000003</v>
      </c>
      <c r="H35" s="45">
        <v>32.5</v>
      </c>
      <c r="I35" s="45">
        <v>28.9</v>
      </c>
      <c r="J35" s="45">
        <v>26.2</v>
      </c>
      <c r="K35" s="45">
        <v>24</v>
      </c>
      <c r="L35" s="45">
        <v>22.2</v>
      </c>
      <c r="M35" s="45">
        <v>20.7</v>
      </c>
      <c r="N35" s="45">
        <v>19.399999999999999</v>
      </c>
      <c r="O35" s="45">
        <v>18.399999999999999</v>
      </c>
      <c r="P35" s="45">
        <v>17.399999999999999</v>
      </c>
      <c r="Q35" s="45">
        <v>16.600000000000001</v>
      </c>
      <c r="R35" s="45">
        <v>15.9</v>
      </c>
      <c r="S35" s="45">
        <v>15.3</v>
      </c>
      <c r="T35" s="45">
        <v>14.7</v>
      </c>
      <c r="U35" s="45">
        <v>14.2</v>
      </c>
    </row>
    <row r="36" spans="1:21" x14ac:dyDescent="0.25">
      <c r="A36" s="43">
        <v>25</v>
      </c>
      <c r="B36" s="45">
        <v>207.1</v>
      </c>
      <c r="C36" s="45">
        <v>105.5</v>
      </c>
      <c r="D36" s="45">
        <v>71.599999999999994</v>
      </c>
      <c r="E36" s="45">
        <v>54.7</v>
      </c>
      <c r="F36" s="45">
        <v>44.5</v>
      </c>
      <c r="G36" s="45">
        <v>37.799999999999997</v>
      </c>
      <c r="H36" s="45">
        <v>33</v>
      </c>
      <c r="I36" s="45">
        <v>29.4</v>
      </c>
      <c r="J36" s="45">
        <v>26.6</v>
      </c>
      <c r="K36" s="45">
        <v>24.3</v>
      </c>
      <c r="L36" s="45">
        <v>22.5</v>
      </c>
      <c r="M36" s="45">
        <v>21</v>
      </c>
      <c r="N36" s="45">
        <v>19.7</v>
      </c>
      <c r="O36" s="45">
        <v>18.600000000000001</v>
      </c>
      <c r="P36" s="45">
        <v>17.7</v>
      </c>
      <c r="Q36" s="45">
        <v>16.899999999999999</v>
      </c>
      <c r="R36" s="45">
        <v>16.100000000000001</v>
      </c>
      <c r="S36" s="45">
        <v>15.5</v>
      </c>
      <c r="T36" s="45">
        <v>14.9</v>
      </c>
      <c r="U36" s="45">
        <v>14.4</v>
      </c>
    </row>
    <row r="37" spans="1:21" x14ac:dyDescent="0.25">
      <c r="A37" s="43">
        <v>26</v>
      </c>
      <c r="B37" s="45">
        <v>210</v>
      </c>
      <c r="C37" s="45">
        <v>107</v>
      </c>
      <c r="D37" s="45">
        <v>72.599999999999994</v>
      </c>
      <c r="E37" s="45">
        <v>55.5</v>
      </c>
      <c r="F37" s="45">
        <v>45.2</v>
      </c>
      <c r="G37" s="45">
        <v>38.299999999999997</v>
      </c>
      <c r="H37" s="45">
        <v>33.4</v>
      </c>
      <c r="I37" s="45">
        <v>29.8</v>
      </c>
      <c r="J37" s="45">
        <v>26.9</v>
      </c>
      <c r="K37" s="45">
        <v>24.7</v>
      </c>
      <c r="L37" s="45">
        <v>22.8</v>
      </c>
      <c r="M37" s="45">
        <v>21.3</v>
      </c>
      <c r="N37" s="45">
        <v>20</v>
      </c>
      <c r="O37" s="45">
        <v>18.899999999999999</v>
      </c>
      <c r="P37" s="45">
        <v>17.899999999999999</v>
      </c>
      <c r="Q37" s="45">
        <v>17.100000000000001</v>
      </c>
      <c r="R37" s="45">
        <v>16.399999999999999</v>
      </c>
      <c r="S37" s="45">
        <v>15.7</v>
      </c>
      <c r="T37" s="45">
        <v>15.1</v>
      </c>
      <c r="U37" s="45">
        <v>14.6</v>
      </c>
    </row>
    <row r="38" spans="1:21" x14ac:dyDescent="0.25">
      <c r="A38" s="43">
        <v>27</v>
      </c>
      <c r="B38" s="45">
        <v>213.1</v>
      </c>
      <c r="C38" s="45">
        <v>108.5</v>
      </c>
      <c r="D38" s="45">
        <v>73.7</v>
      </c>
      <c r="E38" s="45">
        <v>56.3</v>
      </c>
      <c r="F38" s="45">
        <v>45.8</v>
      </c>
      <c r="G38" s="45">
        <v>38.9</v>
      </c>
      <c r="H38" s="45">
        <v>33.9</v>
      </c>
      <c r="I38" s="45">
        <v>30.2</v>
      </c>
      <c r="J38" s="45">
        <v>27.3</v>
      </c>
      <c r="K38" s="45">
        <v>25</v>
      </c>
      <c r="L38" s="45">
        <v>23.2</v>
      </c>
      <c r="M38" s="45">
        <v>21.6</v>
      </c>
      <c r="N38" s="45">
        <v>20.3</v>
      </c>
      <c r="O38" s="45">
        <v>19.2</v>
      </c>
      <c r="P38" s="45">
        <v>18.2</v>
      </c>
      <c r="Q38" s="45">
        <v>17.3</v>
      </c>
      <c r="R38" s="45">
        <v>16.600000000000001</v>
      </c>
      <c r="S38" s="45">
        <v>15.9</v>
      </c>
      <c r="T38" s="45">
        <v>15.4</v>
      </c>
      <c r="U38" s="45">
        <v>14.8</v>
      </c>
    </row>
    <row r="39" spans="1:21" x14ac:dyDescent="0.25">
      <c r="A39" s="43">
        <v>28</v>
      </c>
      <c r="B39" s="45">
        <v>216.1</v>
      </c>
      <c r="C39" s="45">
        <v>110.1</v>
      </c>
      <c r="D39" s="45">
        <v>74.7</v>
      </c>
      <c r="E39" s="45">
        <v>57.1</v>
      </c>
      <c r="F39" s="45">
        <v>46.5</v>
      </c>
      <c r="G39" s="45">
        <v>39.4</v>
      </c>
      <c r="H39" s="45">
        <v>34.4</v>
      </c>
      <c r="I39" s="45">
        <v>30.7</v>
      </c>
      <c r="J39" s="45">
        <v>27.7</v>
      </c>
      <c r="K39" s="45">
        <v>25.4</v>
      </c>
      <c r="L39" s="45">
        <v>23.5</v>
      </c>
      <c r="M39" s="45">
        <v>21.9</v>
      </c>
      <c r="N39" s="45">
        <v>20.6</v>
      </c>
      <c r="O39" s="45">
        <v>19.399999999999999</v>
      </c>
      <c r="P39" s="45">
        <v>18.5</v>
      </c>
      <c r="Q39" s="45">
        <v>17.600000000000001</v>
      </c>
      <c r="R39" s="45">
        <v>16.899999999999999</v>
      </c>
      <c r="S39" s="45">
        <v>16.2</v>
      </c>
      <c r="T39" s="45">
        <v>15.6</v>
      </c>
      <c r="U39" s="45">
        <v>15.1</v>
      </c>
    </row>
    <row r="40" spans="1:21" x14ac:dyDescent="0.25">
      <c r="A40" s="43">
        <v>29</v>
      </c>
      <c r="B40" s="45">
        <v>219.2</v>
      </c>
      <c r="C40" s="45">
        <v>111.6</v>
      </c>
      <c r="D40" s="45">
        <v>75.8</v>
      </c>
      <c r="E40" s="45">
        <v>57.9</v>
      </c>
      <c r="F40" s="45">
        <v>47.2</v>
      </c>
      <c r="G40" s="45">
        <v>40</v>
      </c>
      <c r="H40" s="45">
        <v>34.9</v>
      </c>
      <c r="I40" s="45">
        <v>31.1</v>
      </c>
      <c r="J40" s="45">
        <v>28.1</v>
      </c>
      <c r="K40" s="45">
        <v>25.8</v>
      </c>
      <c r="L40" s="45">
        <v>23.8</v>
      </c>
      <c r="M40" s="45">
        <v>22.2</v>
      </c>
      <c r="N40" s="45">
        <v>20.9</v>
      </c>
      <c r="O40" s="45">
        <v>19.7</v>
      </c>
      <c r="P40" s="45">
        <v>18.7</v>
      </c>
      <c r="Q40" s="45">
        <v>17.899999999999999</v>
      </c>
      <c r="R40" s="45">
        <v>17.100000000000001</v>
      </c>
      <c r="S40" s="45">
        <v>16.399999999999999</v>
      </c>
      <c r="T40" s="45">
        <v>15.8</v>
      </c>
      <c r="U40" s="45">
        <v>15.3</v>
      </c>
    </row>
    <row r="41" spans="1:21" x14ac:dyDescent="0.25">
      <c r="A41" s="43">
        <v>30</v>
      </c>
      <c r="B41" s="45">
        <v>222.3</v>
      </c>
      <c r="C41" s="45">
        <v>113.2</v>
      </c>
      <c r="D41" s="45">
        <v>76.900000000000006</v>
      </c>
      <c r="E41" s="45">
        <v>58.7</v>
      </c>
      <c r="F41" s="45">
        <v>47.8</v>
      </c>
      <c r="G41" s="45">
        <v>40.6</v>
      </c>
      <c r="H41" s="45">
        <v>35.4</v>
      </c>
      <c r="I41" s="45">
        <v>31.5</v>
      </c>
      <c r="J41" s="45">
        <v>28.5</v>
      </c>
      <c r="K41" s="45">
        <v>26.1</v>
      </c>
      <c r="L41" s="45">
        <v>24.2</v>
      </c>
      <c r="M41" s="45">
        <v>22.6</v>
      </c>
      <c r="N41" s="45">
        <v>21.2</v>
      </c>
      <c r="O41" s="45">
        <v>20</v>
      </c>
      <c r="P41" s="45">
        <v>19</v>
      </c>
      <c r="Q41" s="45">
        <v>18.100000000000001</v>
      </c>
      <c r="R41" s="45">
        <v>17.399999999999999</v>
      </c>
      <c r="S41" s="45">
        <v>16.7</v>
      </c>
      <c r="T41" s="45">
        <v>16.100000000000001</v>
      </c>
      <c r="U41" s="45">
        <v>15.5</v>
      </c>
    </row>
    <row r="42" spans="1:21" x14ac:dyDescent="0.25">
      <c r="A42" s="43">
        <v>31</v>
      </c>
      <c r="B42" s="45">
        <v>225.5</v>
      </c>
      <c r="C42" s="45">
        <v>114.8</v>
      </c>
      <c r="D42" s="45">
        <v>78</v>
      </c>
      <c r="E42" s="45">
        <v>59.6</v>
      </c>
      <c r="F42" s="45">
        <v>48.5</v>
      </c>
      <c r="G42" s="45">
        <v>41.2</v>
      </c>
      <c r="H42" s="45">
        <v>35.9</v>
      </c>
      <c r="I42" s="45">
        <v>32</v>
      </c>
      <c r="J42" s="45">
        <v>29</v>
      </c>
      <c r="K42" s="45">
        <v>26.5</v>
      </c>
      <c r="L42" s="45">
        <v>24.5</v>
      </c>
      <c r="M42" s="45">
        <v>22.9</v>
      </c>
      <c r="N42" s="45">
        <v>21.5</v>
      </c>
      <c r="O42" s="45">
        <v>20.3</v>
      </c>
      <c r="P42" s="45">
        <v>19.3</v>
      </c>
      <c r="Q42" s="45">
        <v>18.399999999999999</v>
      </c>
      <c r="R42" s="45">
        <v>17.600000000000001</v>
      </c>
      <c r="S42" s="45">
        <v>16.899999999999999</v>
      </c>
      <c r="T42" s="45">
        <v>16.3</v>
      </c>
      <c r="U42" s="45">
        <v>15.7</v>
      </c>
    </row>
    <row r="43" spans="1:21" x14ac:dyDescent="0.25">
      <c r="A43" s="43">
        <v>32</v>
      </c>
      <c r="B43" s="45">
        <v>228.7</v>
      </c>
      <c r="C43" s="45">
        <v>116.5</v>
      </c>
      <c r="D43" s="45">
        <v>79.099999999999994</v>
      </c>
      <c r="E43" s="45">
        <v>60.4</v>
      </c>
      <c r="F43" s="45">
        <v>49.2</v>
      </c>
      <c r="G43" s="45">
        <v>41.8</v>
      </c>
      <c r="H43" s="45">
        <v>36.4</v>
      </c>
      <c r="I43" s="45">
        <v>32.5</v>
      </c>
      <c r="J43" s="45">
        <v>29.4</v>
      </c>
      <c r="K43" s="45">
        <v>26.9</v>
      </c>
      <c r="L43" s="45">
        <v>24.9</v>
      </c>
      <c r="M43" s="45">
        <v>23.2</v>
      </c>
      <c r="N43" s="45">
        <v>21.8</v>
      </c>
      <c r="O43" s="45">
        <v>20.6</v>
      </c>
      <c r="P43" s="45">
        <v>19.600000000000001</v>
      </c>
      <c r="Q43" s="45">
        <v>18.7</v>
      </c>
      <c r="R43" s="45">
        <v>17.899999999999999</v>
      </c>
      <c r="S43" s="45">
        <v>17.2</v>
      </c>
      <c r="T43" s="45">
        <v>16.5</v>
      </c>
      <c r="U43" s="45">
        <v>16</v>
      </c>
    </row>
    <row r="44" spans="1:21" x14ac:dyDescent="0.25">
      <c r="A44" s="43">
        <v>33</v>
      </c>
      <c r="B44" s="45">
        <v>232</v>
      </c>
      <c r="C44" s="45">
        <v>118.1</v>
      </c>
      <c r="D44" s="45">
        <v>80.2</v>
      </c>
      <c r="E44" s="45">
        <v>61.3</v>
      </c>
      <c r="F44" s="45">
        <v>49.9</v>
      </c>
      <c r="G44" s="45">
        <v>42.4</v>
      </c>
      <c r="H44" s="45">
        <v>37</v>
      </c>
      <c r="I44" s="45">
        <v>32.9</v>
      </c>
      <c r="J44" s="45">
        <v>29.8</v>
      </c>
      <c r="K44" s="45">
        <v>27.3</v>
      </c>
      <c r="L44" s="45">
        <v>25.3</v>
      </c>
      <c r="M44" s="45">
        <v>23.6</v>
      </c>
      <c r="N44" s="45">
        <v>22.1</v>
      </c>
      <c r="O44" s="45">
        <v>20.9</v>
      </c>
      <c r="P44" s="45">
        <v>19.899999999999999</v>
      </c>
      <c r="Q44" s="45">
        <v>18.899999999999999</v>
      </c>
      <c r="R44" s="45">
        <v>18.100000000000001</v>
      </c>
      <c r="S44" s="45">
        <v>17.399999999999999</v>
      </c>
      <c r="T44" s="45">
        <v>16.8</v>
      </c>
      <c r="U44" s="45">
        <v>16.2</v>
      </c>
    </row>
    <row r="45" spans="1:21" x14ac:dyDescent="0.25">
      <c r="A45" s="43">
        <v>34</v>
      </c>
      <c r="B45" s="45">
        <v>235.3</v>
      </c>
      <c r="C45" s="45">
        <v>119.8</v>
      </c>
      <c r="D45" s="45">
        <v>81.400000000000006</v>
      </c>
      <c r="E45" s="45">
        <v>62.2</v>
      </c>
      <c r="F45" s="45">
        <v>50.6</v>
      </c>
      <c r="G45" s="45">
        <v>43</v>
      </c>
      <c r="H45" s="45">
        <v>37.5</v>
      </c>
      <c r="I45" s="45">
        <v>33.4</v>
      </c>
      <c r="J45" s="45">
        <v>30.2</v>
      </c>
      <c r="K45" s="45">
        <v>27.7</v>
      </c>
      <c r="L45" s="45">
        <v>25.6</v>
      </c>
      <c r="M45" s="45">
        <v>23.9</v>
      </c>
      <c r="N45" s="45">
        <v>22.5</v>
      </c>
      <c r="O45" s="45">
        <v>21.2</v>
      </c>
      <c r="P45" s="45">
        <v>20.100000000000001</v>
      </c>
      <c r="Q45" s="45">
        <v>19.2</v>
      </c>
      <c r="R45" s="45">
        <v>18.399999999999999</v>
      </c>
      <c r="S45" s="45">
        <v>17.7</v>
      </c>
      <c r="T45" s="45">
        <v>17</v>
      </c>
      <c r="U45" s="45">
        <v>16.5</v>
      </c>
    </row>
    <row r="46" spans="1:21" x14ac:dyDescent="0.25">
      <c r="A46" s="43">
        <v>35</v>
      </c>
      <c r="B46" s="45">
        <v>238.6</v>
      </c>
      <c r="C46" s="45">
        <v>121.5</v>
      </c>
      <c r="D46" s="45">
        <v>82.5</v>
      </c>
      <c r="E46" s="45">
        <v>63</v>
      </c>
      <c r="F46" s="45">
        <v>51.4</v>
      </c>
      <c r="G46" s="45">
        <v>43.6</v>
      </c>
      <c r="H46" s="45">
        <v>38</v>
      </c>
      <c r="I46" s="45">
        <v>33.9</v>
      </c>
      <c r="J46" s="45">
        <v>30.7</v>
      </c>
      <c r="K46" s="45">
        <v>28.1</v>
      </c>
      <c r="L46" s="45">
        <v>26</v>
      </c>
      <c r="M46" s="45">
        <v>24.3</v>
      </c>
      <c r="N46" s="45">
        <v>22.8</v>
      </c>
      <c r="O46" s="45">
        <v>21.5</v>
      </c>
      <c r="P46" s="45">
        <v>20.399999999999999</v>
      </c>
      <c r="Q46" s="45">
        <v>19.5</v>
      </c>
      <c r="R46" s="45">
        <v>18.7</v>
      </c>
      <c r="S46" s="45">
        <v>17.899999999999999</v>
      </c>
      <c r="T46" s="45">
        <v>17.3</v>
      </c>
      <c r="U46" s="45">
        <v>16.7</v>
      </c>
    </row>
    <row r="47" spans="1:21" x14ac:dyDescent="0.25">
      <c r="A47" s="43">
        <v>36</v>
      </c>
      <c r="B47" s="45">
        <v>242</v>
      </c>
      <c r="C47" s="45">
        <v>123.2</v>
      </c>
      <c r="D47" s="45">
        <v>83.7</v>
      </c>
      <c r="E47" s="45">
        <v>63.9</v>
      </c>
      <c r="F47" s="45">
        <v>52.1</v>
      </c>
      <c r="G47" s="45">
        <v>44.2</v>
      </c>
      <c r="H47" s="45">
        <v>38.6</v>
      </c>
      <c r="I47" s="45">
        <v>34.4</v>
      </c>
      <c r="J47" s="45">
        <v>31.1</v>
      </c>
      <c r="K47" s="45">
        <v>28.5</v>
      </c>
      <c r="L47" s="45">
        <v>26.4</v>
      </c>
      <c r="M47" s="45">
        <v>24.6</v>
      </c>
      <c r="N47" s="45">
        <v>23.1</v>
      </c>
      <c r="O47" s="45">
        <v>21.8</v>
      </c>
      <c r="P47" s="45">
        <v>20.7</v>
      </c>
      <c r="Q47" s="45">
        <v>19.8</v>
      </c>
      <c r="R47" s="45">
        <v>18.899999999999999</v>
      </c>
      <c r="S47" s="45">
        <v>18.2</v>
      </c>
      <c r="T47" s="45">
        <v>17.5</v>
      </c>
      <c r="U47" s="45">
        <v>17</v>
      </c>
    </row>
    <row r="48" spans="1:21" x14ac:dyDescent="0.25">
      <c r="A48" s="43">
        <v>37</v>
      </c>
      <c r="B48" s="45">
        <v>245.4</v>
      </c>
      <c r="C48" s="45">
        <v>125</v>
      </c>
      <c r="D48" s="45">
        <v>84.9</v>
      </c>
      <c r="E48" s="45">
        <v>64.8</v>
      </c>
      <c r="F48" s="45">
        <v>52.8</v>
      </c>
      <c r="G48" s="45">
        <v>44.8</v>
      </c>
      <c r="H48" s="45">
        <v>39.1</v>
      </c>
      <c r="I48" s="45">
        <v>34.9</v>
      </c>
      <c r="J48" s="45">
        <v>31.6</v>
      </c>
      <c r="K48" s="45">
        <v>28.9</v>
      </c>
      <c r="L48" s="45">
        <v>26.8</v>
      </c>
      <c r="M48" s="45">
        <v>25</v>
      </c>
      <c r="N48" s="45">
        <v>23.5</v>
      </c>
      <c r="O48" s="45">
        <v>22.2</v>
      </c>
      <c r="P48" s="45">
        <v>21.1</v>
      </c>
      <c r="Q48" s="45">
        <v>20.100000000000001</v>
      </c>
      <c r="R48" s="45">
        <v>19.2</v>
      </c>
      <c r="S48" s="45">
        <v>18.5</v>
      </c>
      <c r="T48" s="45">
        <v>17.8</v>
      </c>
      <c r="U48" s="45">
        <v>17.2</v>
      </c>
    </row>
    <row r="49" spans="1:21" x14ac:dyDescent="0.25">
      <c r="A49" s="43">
        <v>38</v>
      </c>
      <c r="B49" s="45">
        <v>248.8</v>
      </c>
      <c r="C49" s="45">
        <v>126.8</v>
      </c>
      <c r="D49" s="45">
        <v>86.1</v>
      </c>
      <c r="E49" s="45">
        <v>65.8</v>
      </c>
      <c r="F49" s="45">
        <v>53.6</v>
      </c>
      <c r="G49" s="45">
        <v>45.5</v>
      </c>
      <c r="H49" s="45">
        <v>39.700000000000003</v>
      </c>
      <c r="I49" s="45">
        <v>35.4</v>
      </c>
      <c r="J49" s="45">
        <v>32</v>
      </c>
      <c r="K49" s="45">
        <v>29.3</v>
      </c>
      <c r="L49" s="45">
        <v>27.1</v>
      </c>
      <c r="M49" s="45">
        <v>25.3</v>
      </c>
      <c r="N49" s="45">
        <v>23.8</v>
      </c>
      <c r="O49" s="45">
        <v>22.5</v>
      </c>
      <c r="P49" s="45">
        <v>21.4</v>
      </c>
      <c r="Q49" s="45">
        <v>20.399999999999999</v>
      </c>
      <c r="R49" s="45">
        <v>19.5</v>
      </c>
      <c r="S49" s="45">
        <v>18.8</v>
      </c>
      <c r="T49" s="45">
        <v>18.100000000000001</v>
      </c>
      <c r="U49" s="45">
        <v>17.5</v>
      </c>
    </row>
    <row r="50" spans="1:21" x14ac:dyDescent="0.25">
      <c r="A50" s="43">
        <v>39</v>
      </c>
      <c r="B50" s="45">
        <v>252.3</v>
      </c>
      <c r="C50" s="45">
        <v>128.5</v>
      </c>
      <c r="D50" s="45">
        <v>87.3</v>
      </c>
      <c r="E50" s="45">
        <v>66.7</v>
      </c>
      <c r="F50" s="45">
        <v>54.4</v>
      </c>
      <c r="G50" s="45">
        <v>46.1</v>
      </c>
      <c r="H50" s="45">
        <v>40.299999999999997</v>
      </c>
      <c r="I50" s="45">
        <v>35.9</v>
      </c>
      <c r="J50" s="45">
        <v>32.5</v>
      </c>
      <c r="K50" s="45">
        <v>29.8</v>
      </c>
      <c r="L50" s="45">
        <v>27.5</v>
      </c>
      <c r="M50" s="45">
        <v>25.7</v>
      </c>
      <c r="N50" s="45">
        <v>24.2</v>
      </c>
      <c r="O50" s="45">
        <v>22.8</v>
      </c>
      <c r="P50" s="45">
        <v>21.7</v>
      </c>
      <c r="Q50" s="45">
        <v>20.7</v>
      </c>
      <c r="R50" s="45">
        <v>19.8</v>
      </c>
      <c r="S50" s="45">
        <v>19.100000000000001</v>
      </c>
      <c r="T50" s="45">
        <v>18.399999999999999</v>
      </c>
      <c r="U50" s="45">
        <v>17.8</v>
      </c>
    </row>
    <row r="51" spans="1:21" x14ac:dyDescent="0.25">
      <c r="A51" s="43">
        <v>40</v>
      </c>
      <c r="B51" s="45">
        <v>255.9</v>
      </c>
      <c r="C51" s="45">
        <v>130.4</v>
      </c>
      <c r="D51" s="45">
        <v>88.5</v>
      </c>
      <c r="E51" s="45">
        <v>67.7</v>
      </c>
      <c r="F51" s="45">
        <v>55.1</v>
      </c>
      <c r="G51" s="45">
        <v>46.8</v>
      </c>
      <c r="H51" s="45">
        <v>40.9</v>
      </c>
      <c r="I51" s="45">
        <v>36.4</v>
      </c>
      <c r="J51" s="45">
        <v>32.9</v>
      </c>
      <c r="K51" s="45">
        <v>30.2</v>
      </c>
      <c r="L51" s="45">
        <v>27.9</v>
      </c>
      <c r="M51" s="45">
        <v>26.1</v>
      </c>
      <c r="N51" s="45">
        <v>24.5</v>
      </c>
      <c r="O51" s="45">
        <v>23.2</v>
      </c>
      <c r="P51" s="45">
        <v>22</v>
      </c>
      <c r="Q51" s="45">
        <v>21</v>
      </c>
      <c r="R51" s="45">
        <v>20.100000000000001</v>
      </c>
      <c r="S51" s="45">
        <v>19.399999999999999</v>
      </c>
      <c r="T51" s="45">
        <v>18.7</v>
      </c>
      <c r="U51" s="45">
        <v>18</v>
      </c>
    </row>
    <row r="52" spans="1:21" x14ac:dyDescent="0.25">
      <c r="A52" s="43">
        <v>41</v>
      </c>
      <c r="B52" s="45">
        <v>259.5</v>
      </c>
      <c r="C52" s="45">
        <v>132.19999999999999</v>
      </c>
      <c r="D52" s="45">
        <v>89.8</v>
      </c>
      <c r="E52" s="45">
        <v>68.599999999999994</v>
      </c>
      <c r="F52" s="45">
        <v>55.9</v>
      </c>
      <c r="G52" s="45">
        <v>47.5</v>
      </c>
      <c r="H52" s="45">
        <v>41.4</v>
      </c>
      <c r="I52" s="45">
        <v>36.9</v>
      </c>
      <c r="J52" s="45">
        <v>33.4</v>
      </c>
      <c r="K52" s="45">
        <v>30.6</v>
      </c>
      <c r="L52" s="45">
        <v>28.4</v>
      </c>
      <c r="M52" s="45">
        <v>26.5</v>
      </c>
      <c r="N52" s="45">
        <v>24.9</v>
      </c>
      <c r="O52" s="45">
        <v>23.5</v>
      </c>
      <c r="P52" s="45">
        <v>22.4</v>
      </c>
      <c r="Q52" s="45">
        <v>21.3</v>
      </c>
      <c r="R52" s="45">
        <v>20.399999999999999</v>
      </c>
      <c r="S52" s="45">
        <v>19.7</v>
      </c>
      <c r="T52" s="45">
        <v>19</v>
      </c>
      <c r="U52" s="45">
        <v>18.3</v>
      </c>
    </row>
    <row r="53" spans="1:21" x14ac:dyDescent="0.25">
      <c r="A53" s="43">
        <v>42</v>
      </c>
      <c r="B53" s="45">
        <v>263.2</v>
      </c>
      <c r="C53" s="45">
        <v>134.1</v>
      </c>
      <c r="D53" s="45">
        <v>91.1</v>
      </c>
      <c r="E53" s="45">
        <v>69.599999999999994</v>
      </c>
      <c r="F53" s="45">
        <v>56.7</v>
      </c>
      <c r="G53" s="45">
        <v>48.2</v>
      </c>
      <c r="H53" s="45">
        <v>42</v>
      </c>
      <c r="I53" s="45">
        <v>37.5</v>
      </c>
      <c r="J53" s="45">
        <v>33.9</v>
      </c>
      <c r="K53" s="45">
        <v>31.1</v>
      </c>
      <c r="L53" s="45">
        <v>28.8</v>
      </c>
      <c r="M53" s="45">
        <v>26.9</v>
      </c>
      <c r="N53" s="45">
        <v>25.3</v>
      </c>
      <c r="O53" s="45">
        <v>23.9</v>
      </c>
      <c r="P53" s="45">
        <v>22.7</v>
      </c>
      <c r="Q53" s="45">
        <v>21.7</v>
      </c>
      <c r="R53" s="45">
        <v>20.8</v>
      </c>
      <c r="S53" s="45">
        <v>20</v>
      </c>
      <c r="T53" s="45">
        <v>19.3</v>
      </c>
      <c r="U53" s="45">
        <v>18.600000000000001</v>
      </c>
    </row>
    <row r="54" spans="1:21" x14ac:dyDescent="0.25">
      <c r="A54" s="43">
        <v>43</v>
      </c>
      <c r="B54" s="45">
        <v>266.89999999999998</v>
      </c>
      <c r="C54" s="45">
        <v>136</v>
      </c>
      <c r="D54" s="45">
        <v>92.4</v>
      </c>
      <c r="E54" s="45">
        <v>70.599999999999994</v>
      </c>
      <c r="F54" s="45">
        <v>57.5</v>
      </c>
      <c r="G54" s="45">
        <v>48.8</v>
      </c>
      <c r="H54" s="45">
        <v>42.6</v>
      </c>
      <c r="I54" s="45">
        <v>38</v>
      </c>
      <c r="J54" s="45">
        <v>34.4</v>
      </c>
      <c r="K54" s="45">
        <v>31.5</v>
      </c>
      <c r="L54" s="45">
        <v>29.2</v>
      </c>
      <c r="M54" s="45">
        <v>27.3</v>
      </c>
      <c r="N54" s="45">
        <v>25.6</v>
      </c>
      <c r="O54" s="45">
        <v>24.2</v>
      </c>
      <c r="P54" s="45">
        <v>23</v>
      </c>
      <c r="Q54" s="45">
        <v>22</v>
      </c>
      <c r="R54" s="45">
        <v>21.1</v>
      </c>
      <c r="S54" s="45">
        <v>20.3</v>
      </c>
      <c r="T54" s="45">
        <v>19.600000000000001</v>
      </c>
      <c r="U54" s="45">
        <v>18.899999999999999</v>
      </c>
    </row>
    <row r="55" spans="1:21" x14ac:dyDescent="0.25">
      <c r="A55" s="43">
        <v>44</v>
      </c>
      <c r="B55" s="45">
        <v>270.60000000000002</v>
      </c>
      <c r="C55" s="45">
        <v>137.9</v>
      </c>
      <c r="D55" s="45">
        <v>93.7</v>
      </c>
      <c r="E55" s="45">
        <v>71.599999999999994</v>
      </c>
      <c r="F55" s="45">
        <v>58.4</v>
      </c>
      <c r="G55" s="45">
        <v>49.5</v>
      </c>
      <c r="H55" s="45">
        <v>43.3</v>
      </c>
      <c r="I55" s="45">
        <v>38.6</v>
      </c>
      <c r="J55" s="45">
        <v>34.9</v>
      </c>
      <c r="K55" s="45">
        <v>32</v>
      </c>
      <c r="L55" s="45">
        <v>29.6</v>
      </c>
      <c r="M55" s="45">
        <v>27.7</v>
      </c>
      <c r="N55" s="45">
        <v>26</v>
      </c>
      <c r="O55" s="45">
        <v>24.6</v>
      </c>
      <c r="P55" s="45">
        <v>23.4</v>
      </c>
      <c r="Q55" s="45">
        <v>22.4</v>
      </c>
      <c r="R55" s="45">
        <v>21.4</v>
      </c>
      <c r="S55" s="45">
        <v>20.6</v>
      </c>
      <c r="T55" s="45">
        <v>19.899999999999999</v>
      </c>
      <c r="U55" s="45">
        <v>19.3</v>
      </c>
    </row>
    <row r="56" spans="1:21" x14ac:dyDescent="0.25">
      <c r="A56" s="43">
        <v>45</v>
      </c>
      <c r="B56" s="45">
        <v>274.39999999999998</v>
      </c>
      <c r="C56" s="45">
        <v>139.9</v>
      </c>
      <c r="D56" s="45">
        <v>95</v>
      </c>
      <c r="E56" s="45">
        <v>72.599999999999994</v>
      </c>
      <c r="F56" s="45">
        <v>59.2</v>
      </c>
      <c r="G56" s="45">
        <v>50.3</v>
      </c>
      <c r="H56" s="45">
        <v>43.9</v>
      </c>
      <c r="I56" s="45">
        <v>39.1</v>
      </c>
      <c r="J56" s="45">
        <v>35.4</v>
      </c>
      <c r="K56" s="45">
        <v>32.5</v>
      </c>
      <c r="L56" s="45">
        <v>30.1</v>
      </c>
      <c r="M56" s="45">
        <v>28.1</v>
      </c>
      <c r="N56" s="45">
        <v>26.4</v>
      </c>
      <c r="O56" s="45">
        <v>25</v>
      </c>
      <c r="P56" s="45">
        <v>23.8</v>
      </c>
      <c r="Q56" s="45">
        <v>22.7</v>
      </c>
      <c r="R56" s="45">
        <v>21.8</v>
      </c>
      <c r="S56" s="45">
        <v>21</v>
      </c>
      <c r="T56" s="45">
        <v>20.2</v>
      </c>
      <c r="U56" s="45">
        <v>19.600000000000001</v>
      </c>
    </row>
    <row r="57" spans="1:21" x14ac:dyDescent="0.25">
      <c r="A57" s="43">
        <v>46</v>
      </c>
      <c r="B57" s="45">
        <v>278.3</v>
      </c>
      <c r="C57" s="45">
        <v>141.80000000000001</v>
      </c>
      <c r="D57" s="45">
        <v>96.4</v>
      </c>
      <c r="E57" s="45">
        <v>73.7</v>
      </c>
      <c r="F57" s="45">
        <v>60</v>
      </c>
      <c r="G57" s="45">
        <v>51</v>
      </c>
      <c r="H57" s="45">
        <v>44.5</v>
      </c>
      <c r="I57" s="45">
        <v>39.700000000000003</v>
      </c>
      <c r="J57" s="45">
        <v>36</v>
      </c>
      <c r="K57" s="45">
        <v>33</v>
      </c>
      <c r="L57" s="45">
        <v>30.6</v>
      </c>
      <c r="M57" s="45">
        <v>28.6</v>
      </c>
      <c r="N57" s="45">
        <v>26.9</v>
      </c>
      <c r="O57" s="45">
        <v>25.4</v>
      </c>
      <c r="P57" s="45">
        <v>24.2</v>
      </c>
      <c r="Q57" s="45">
        <v>23.1</v>
      </c>
      <c r="R57" s="45">
        <v>22.2</v>
      </c>
      <c r="S57" s="45">
        <v>21.3</v>
      </c>
      <c r="T57" s="45">
        <v>20.6</v>
      </c>
      <c r="U57" s="45">
        <v>19.899999999999999</v>
      </c>
    </row>
    <row r="58" spans="1:21" x14ac:dyDescent="0.25">
      <c r="A58" s="43">
        <v>47</v>
      </c>
      <c r="B58" s="45">
        <v>282.2</v>
      </c>
      <c r="C58" s="45">
        <v>143.80000000000001</v>
      </c>
      <c r="D58" s="45">
        <v>97.7</v>
      </c>
      <c r="E58" s="45">
        <v>74.7</v>
      </c>
      <c r="F58" s="45">
        <v>60.9</v>
      </c>
      <c r="G58" s="45">
        <v>51.7</v>
      </c>
      <c r="H58" s="45">
        <v>45.2</v>
      </c>
      <c r="I58" s="45">
        <v>40.299999999999997</v>
      </c>
      <c r="J58" s="45">
        <v>36.5</v>
      </c>
      <c r="K58" s="45">
        <v>33.5</v>
      </c>
      <c r="L58" s="45">
        <v>31</v>
      </c>
      <c r="M58" s="45">
        <v>29</v>
      </c>
      <c r="N58" s="45">
        <v>27.3</v>
      </c>
      <c r="O58" s="45">
        <v>25.8</v>
      </c>
      <c r="P58" s="45">
        <v>24.6</v>
      </c>
      <c r="Q58" s="45">
        <v>23.5</v>
      </c>
      <c r="R58" s="45">
        <v>22.5</v>
      </c>
      <c r="S58" s="45">
        <v>21.7</v>
      </c>
      <c r="T58" s="45">
        <v>21</v>
      </c>
      <c r="U58" s="45">
        <v>20.3</v>
      </c>
    </row>
    <row r="59" spans="1:21" x14ac:dyDescent="0.25">
      <c r="A59" s="43">
        <v>48</v>
      </c>
      <c r="B59" s="45">
        <v>286.2</v>
      </c>
      <c r="C59" s="45">
        <v>145.9</v>
      </c>
      <c r="D59" s="45">
        <v>99.1</v>
      </c>
      <c r="E59" s="45">
        <v>75.8</v>
      </c>
      <c r="F59" s="45">
        <v>61.8</v>
      </c>
      <c r="G59" s="45">
        <v>52.5</v>
      </c>
      <c r="H59" s="45">
        <v>45.9</v>
      </c>
      <c r="I59" s="45">
        <v>40.9</v>
      </c>
      <c r="J59" s="45">
        <v>37.1</v>
      </c>
      <c r="K59" s="45">
        <v>34</v>
      </c>
      <c r="L59" s="45">
        <v>31.5</v>
      </c>
      <c r="M59" s="45">
        <v>29.5</v>
      </c>
      <c r="N59" s="45">
        <v>27.8</v>
      </c>
      <c r="O59" s="45">
        <v>26.3</v>
      </c>
      <c r="P59" s="45">
        <v>25</v>
      </c>
      <c r="Q59" s="45">
        <v>23.9</v>
      </c>
      <c r="R59" s="45">
        <v>22.9</v>
      </c>
      <c r="S59" s="45">
        <v>22.1</v>
      </c>
      <c r="T59" s="45">
        <v>21.4</v>
      </c>
      <c r="U59" s="45"/>
    </row>
    <row r="60" spans="1:21" x14ac:dyDescent="0.25">
      <c r="A60" s="43">
        <v>49</v>
      </c>
      <c r="B60" s="45">
        <v>290.3</v>
      </c>
      <c r="C60" s="45">
        <v>148</v>
      </c>
      <c r="D60" s="45">
        <v>100.6</v>
      </c>
      <c r="E60" s="45">
        <v>76.900000000000006</v>
      </c>
      <c r="F60" s="45">
        <v>62.7</v>
      </c>
      <c r="G60" s="45">
        <v>53.3</v>
      </c>
      <c r="H60" s="45">
        <v>46.6</v>
      </c>
      <c r="I60" s="45">
        <v>41.6</v>
      </c>
      <c r="J60" s="45">
        <v>37.700000000000003</v>
      </c>
      <c r="K60" s="45">
        <v>34.6</v>
      </c>
      <c r="L60" s="45">
        <v>32.1</v>
      </c>
      <c r="M60" s="45">
        <v>30</v>
      </c>
      <c r="N60" s="45">
        <v>28.2</v>
      </c>
      <c r="O60" s="45">
        <v>26.7</v>
      </c>
      <c r="P60" s="45">
        <v>25.4</v>
      </c>
      <c r="Q60" s="45">
        <v>24.3</v>
      </c>
      <c r="R60" s="45">
        <v>23.4</v>
      </c>
      <c r="S60" s="45">
        <v>22.5</v>
      </c>
      <c r="T60" s="45"/>
      <c r="U60" s="45"/>
    </row>
    <row r="61" spans="1:21" x14ac:dyDescent="0.25">
      <c r="A61" s="43">
        <v>50</v>
      </c>
      <c r="B61" s="45">
        <v>294.5</v>
      </c>
      <c r="C61" s="45">
        <v>150.19999999999999</v>
      </c>
      <c r="D61" s="45">
        <v>102.1</v>
      </c>
      <c r="E61" s="45">
        <v>78.099999999999994</v>
      </c>
      <c r="F61" s="45">
        <v>63.7</v>
      </c>
      <c r="G61" s="45">
        <v>54.2</v>
      </c>
      <c r="H61" s="45">
        <v>47.3</v>
      </c>
      <c r="I61" s="45">
        <v>42.3</v>
      </c>
      <c r="J61" s="45">
        <v>38.299999999999997</v>
      </c>
      <c r="K61" s="45">
        <v>35.200000000000003</v>
      </c>
      <c r="L61" s="45">
        <v>32.6</v>
      </c>
      <c r="M61" s="45">
        <v>30.5</v>
      </c>
      <c r="N61" s="45">
        <v>28.7</v>
      </c>
      <c r="O61" s="45">
        <v>27.2</v>
      </c>
      <c r="P61" s="45">
        <v>25.9</v>
      </c>
      <c r="Q61" s="45">
        <v>24.8</v>
      </c>
      <c r="R61" s="45">
        <v>23.8</v>
      </c>
      <c r="S61" s="45"/>
      <c r="T61" s="45"/>
      <c r="U61" s="45"/>
    </row>
    <row r="62" spans="1:21" x14ac:dyDescent="0.25">
      <c r="A62" s="43">
        <v>51</v>
      </c>
      <c r="B62" s="45">
        <v>298.7</v>
      </c>
      <c r="C62" s="45">
        <v>152.4</v>
      </c>
      <c r="D62" s="45">
        <v>103.6</v>
      </c>
      <c r="E62" s="45">
        <v>79.3</v>
      </c>
      <c r="F62" s="45">
        <v>64.7</v>
      </c>
      <c r="G62" s="45">
        <v>55</v>
      </c>
      <c r="H62" s="45">
        <v>48.1</v>
      </c>
      <c r="I62" s="45">
        <v>42.9</v>
      </c>
      <c r="J62" s="45">
        <v>38.9</v>
      </c>
      <c r="K62" s="45">
        <v>35.799999999999997</v>
      </c>
      <c r="L62" s="45">
        <v>33.200000000000003</v>
      </c>
      <c r="M62" s="45">
        <v>31</v>
      </c>
      <c r="N62" s="45">
        <v>29.2</v>
      </c>
      <c r="O62" s="45">
        <v>27.7</v>
      </c>
      <c r="P62" s="45">
        <v>26.4</v>
      </c>
      <c r="Q62" s="45">
        <v>25.2</v>
      </c>
      <c r="R62" s="45"/>
      <c r="S62" s="45"/>
      <c r="T62" s="45"/>
      <c r="U62" s="45"/>
    </row>
    <row r="63" spans="1:21" x14ac:dyDescent="0.25">
      <c r="A63" s="43">
        <v>52</v>
      </c>
      <c r="B63" s="45">
        <v>303</v>
      </c>
      <c r="C63" s="45">
        <v>154.6</v>
      </c>
      <c r="D63" s="45">
        <v>105.2</v>
      </c>
      <c r="E63" s="45">
        <v>80.5</v>
      </c>
      <c r="F63" s="45">
        <v>65.7</v>
      </c>
      <c r="G63" s="45">
        <v>55.9</v>
      </c>
      <c r="H63" s="45">
        <v>48.9</v>
      </c>
      <c r="I63" s="45">
        <v>43.6</v>
      </c>
      <c r="J63" s="45">
        <v>39.6</v>
      </c>
      <c r="K63" s="45">
        <v>36.4</v>
      </c>
      <c r="L63" s="45">
        <v>33.700000000000003</v>
      </c>
      <c r="M63" s="45">
        <v>31.6</v>
      </c>
      <c r="N63" s="45">
        <v>29.7</v>
      </c>
      <c r="O63" s="45">
        <v>28.2</v>
      </c>
      <c r="P63" s="45">
        <v>26.9</v>
      </c>
      <c r="Q63" s="45"/>
      <c r="R63" s="45"/>
      <c r="S63" s="45"/>
      <c r="T63" s="45"/>
      <c r="U63" s="45"/>
    </row>
    <row r="64" spans="1:21" x14ac:dyDescent="0.25">
      <c r="A64" s="43">
        <v>53</v>
      </c>
      <c r="B64" s="45">
        <v>307.39999999999998</v>
      </c>
      <c r="C64" s="45">
        <v>156.9</v>
      </c>
      <c r="D64" s="45">
        <v>106.7</v>
      </c>
      <c r="E64" s="45">
        <v>81.7</v>
      </c>
      <c r="F64" s="45">
        <v>66.7</v>
      </c>
      <c r="G64" s="45">
        <v>56.7</v>
      </c>
      <c r="H64" s="45">
        <v>49.7</v>
      </c>
      <c r="I64" s="45">
        <v>44.4</v>
      </c>
      <c r="J64" s="45">
        <v>40.200000000000003</v>
      </c>
      <c r="K64" s="45">
        <v>37</v>
      </c>
      <c r="L64" s="45">
        <v>34.299999999999997</v>
      </c>
      <c r="M64" s="45">
        <v>32.1</v>
      </c>
      <c r="N64" s="45">
        <v>30.3</v>
      </c>
      <c r="O64" s="45">
        <v>28.7</v>
      </c>
      <c r="P64" s="45"/>
      <c r="Q64" s="45"/>
      <c r="R64" s="45"/>
      <c r="S64" s="45"/>
      <c r="T64" s="45"/>
      <c r="U64" s="45"/>
    </row>
    <row r="65" spans="1:21" x14ac:dyDescent="0.25">
      <c r="A65" s="43">
        <v>54</v>
      </c>
      <c r="B65" s="45">
        <v>311.8</v>
      </c>
      <c r="C65" s="45">
        <v>159.19999999999999</v>
      </c>
      <c r="D65" s="45">
        <v>108.3</v>
      </c>
      <c r="E65" s="45">
        <v>82.9</v>
      </c>
      <c r="F65" s="45">
        <v>67.8</v>
      </c>
      <c r="G65" s="45">
        <v>57.7</v>
      </c>
      <c r="H65" s="45">
        <v>50.5</v>
      </c>
      <c r="I65" s="45">
        <v>45.1</v>
      </c>
      <c r="J65" s="45">
        <v>40.9</v>
      </c>
      <c r="K65" s="45">
        <v>37.6</v>
      </c>
      <c r="L65" s="45">
        <v>34.9</v>
      </c>
      <c r="M65" s="45">
        <v>32.700000000000003</v>
      </c>
      <c r="N65" s="45">
        <v>30.8</v>
      </c>
      <c r="O65" s="45"/>
      <c r="P65" s="45"/>
      <c r="Q65" s="45"/>
      <c r="R65" s="45"/>
      <c r="S65" s="45"/>
      <c r="T65" s="45"/>
      <c r="U65" s="45"/>
    </row>
    <row r="66" spans="1:21" x14ac:dyDescent="0.25">
      <c r="A66" s="43">
        <v>55</v>
      </c>
      <c r="B66" s="45">
        <v>316.3</v>
      </c>
      <c r="C66" s="45">
        <v>161.5</v>
      </c>
      <c r="D66" s="45">
        <v>110</v>
      </c>
      <c r="E66" s="45">
        <v>84.2</v>
      </c>
      <c r="F66" s="45">
        <v>68.8</v>
      </c>
      <c r="G66" s="45">
        <v>58.6</v>
      </c>
      <c r="H66" s="45">
        <v>51.3</v>
      </c>
      <c r="I66" s="45">
        <v>45.8</v>
      </c>
      <c r="J66" s="45">
        <v>41.6</v>
      </c>
      <c r="K66" s="45">
        <v>38.299999999999997</v>
      </c>
      <c r="L66" s="45">
        <v>35.5</v>
      </c>
      <c r="M66" s="45">
        <v>33.299999999999997</v>
      </c>
      <c r="N66" s="45"/>
      <c r="O66" s="45"/>
      <c r="P66" s="45"/>
      <c r="Q66" s="45"/>
      <c r="R66" s="45"/>
      <c r="S66" s="45"/>
      <c r="T66" s="45"/>
      <c r="U66" s="45"/>
    </row>
    <row r="67" spans="1:21" x14ac:dyDescent="0.25">
      <c r="A67" s="43">
        <v>56</v>
      </c>
      <c r="B67" s="45">
        <v>320.89999999999998</v>
      </c>
      <c r="C67" s="45">
        <v>163.9</v>
      </c>
      <c r="D67" s="45">
        <v>111.6</v>
      </c>
      <c r="E67" s="45">
        <v>85.5</v>
      </c>
      <c r="F67" s="45">
        <v>69.900000000000006</v>
      </c>
      <c r="G67" s="45">
        <v>59.5</v>
      </c>
      <c r="H67" s="45">
        <v>52.1</v>
      </c>
      <c r="I67" s="45">
        <v>46.6</v>
      </c>
      <c r="J67" s="45">
        <v>42.3</v>
      </c>
      <c r="K67" s="45">
        <v>38.9</v>
      </c>
      <c r="L67" s="45">
        <v>36.200000000000003</v>
      </c>
      <c r="M67" s="45"/>
      <c r="N67" s="45"/>
      <c r="O67" s="45"/>
      <c r="P67" s="45"/>
      <c r="Q67" s="45"/>
      <c r="R67" s="45"/>
      <c r="S67" s="45"/>
      <c r="T67" s="45"/>
      <c r="U67" s="45"/>
    </row>
    <row r="68" spans="1:21" x14ac:dyDescent="0.25">
      <c r="A68" s="43">
        <v>57</v>
      </c>
      <c r="B68" s="45">
        <v>325.7</v>
      </c>
      <c r="C68" s="45">
        <v>166.4</v>
      </c>
      <c r="D68" s="45">
        <v>113.4</v>
      </c>
      <c r="E68" s="45">
        <v>86.9</v>
      </c>
      <c r="F68" s="45">
        <v>71</v>
      </c>
      <c r="G68" s="45">
        <v>60.5</v>
      </c>
      <c r="H68" s="45">
        <v>53</v>
      </c>
      <c r="I68" s="45">
        <v>47.4</v>
      </c>
      <c r="J68" s="45">
        <v>43.1</v>
      </c>
      <c r="K68" s="45">
        <v>39.700000000000003</v>
      </c>
      <c r="L68" s="45"/>
      <c r="M68" s="45"/>
      <c r="N68" s="45"/>
      <c r="O68" s="45"/>
      <c r="P68" s="45"/>
      <c r="Q68" s="45"/>
      <c r="R68" s="45"/>
      <c r="S68" s="45"/>
      <c r="T68" s="45"/>
      <c r="U68" s="45"/>
    </row>
    <row r="69" spans="1:21" x14ac:dyDescent="0.25">
      <c r="A69" s="43">
        <v>58</v>
      </c>
      <c r="B69" s="45">
        <v>330.6</v>
      </c>
      <c r="C69" s="45">
        <v>168.9</v>
      </c>
      <c r="D69" s="45">
        <v>115.1</v>
      </c>
      <c r="E69" s="45">
        <v>88.3</v>
      </c>
      <c r="F69" s="45">
        <v>72.2</v>
      </c>
      <c r="G69" s="45">
        <v>61.5</v>
      </c>
      <c r="H69" s="45">
        <v>53.9</v>
      </c>
      <c r="I69" s="45">
        <v>48.2</v>
      </c>
      <c r="J69" s="45">
        <v>43.9</v>
      </c>
      <c r="K69" s="45"/>
      <c r="L69" s="45"/>
      <c r="M69" s="45"/>
      <c r="N69" s="45"/>
      <c r="O69" s="45"/>
      <c r="P69" s="45"/>
      <c r="Q69" s="45"/>
      <c r="R69" s="45"/>
      <c r="S69" s="45"/>
      <c r="T69" s="45"/>
      <c r="U69" s="45"/>
    </row>
    <row r="70" spans="1:21" x14ac:dyDescent="0.25">
      <c r="A70" s="43">
        <v>59</v>
      </c>
      <c r="B70" s="45">
        <v>335.6</v>
      </c>
      <c r="C70" s="45">
        <v>171.6</v>
      </c>
      <c r="D70" s="45">
        <v>117</v>
      </c>
      <c r="E70" s="45">
        <v>89.7</v>
      </c>
      <c r="F70" s="45">
        <v>73.400000000000006</v>
      </c>
      <c r="G70" s="45">
        <v>62.5</v>
      </c>
      <c r="H70" s="45">
        <v>54.8</v>
      </c>
      <c r="I70" s="45">
        <v>49.1</v>
      </c>
      <c r="J70" s="45"/>
      <c r="K70" s="45"/>
      <c r="L70" s="45"/>
      <c r="M70" s="45"/>
      <c r="N70" s="45"/>
      <c r="O70" s="45"/>
      <c r="P70" s="45"/>
      <c r="Q70" s="45"/>
      <c r="R70" s="45"/>
      <c r="S70" s="45"/>
      <c r="T70" s="45"/>
      <c r="U70" s="45"/>
    </row>
    <row r="71" spans="1:21" x14ac:dyDescent="0.25">
      <c r="A71" s="43">
        <v>60</v>
      </c>
      <c r="B71" s="45">
        <v>340.8</v>
      </c>
      <c r="C71" s="45">
        <v>174.3</v>
      </c>
      <c r="D71" s="45">
        <v>118.9</v>
      </c>
      <c r="E71" s="45">
        <v>91.2</v>
      </c>
      <c r="F71" s="45">
        <v>74.599999999999994</v>
      </c>
      <c r="G71" s="45">
        <v>63.6</v>
      </c>
      <c r="H71" s="45">
        <v>55.9</v>
      </c>
      <c r="I71" s="45"/>
      <c r="J71" s="45"/>
      <c r="K71" s="45"/>
      <c r="L71" s="45"/>
      <c r="M71" s="45"/>
      <c r="N71" s="45"/>
      <c r="O71" s="45"/>
      <c r="P71" s="45"/>
      <c r="Q71" s="45"/>
      <c r="R71" s="45"/>
      <c r="S71" s="45"/>
      <c r="T71" s="45"/>
      <c r="U71" s="45"/>
    </row>
    <row r="72" spans="1:21" x14ac:dyDescent="0.25">
      <c r="A72" s="43">
        <v>61</v>
      </c>
      <c r="B72" s="45">
        <v>346.3</v>
      </c>
      <c r="C72" s="45">
        <v>177.2</v>
      </c>
      <c r="D72" s="45">
        <v>120.9</v>
      </c>
      <c r="E72" s="45">
        <v>92.7</v>
      </c>
      <c r="F72" s="45">
        <v>75.900000000000006</v>
      </c>
      <c r="G72" s="45">
        <v>64.8</v>
      </c>
      <c r="H72" s="45"/>
      <c r="I72" s="45"/>
      <c r="J72" s="45"/>
      <c r="K72" s="45"/>
      <c r="L72" s="45"/>
      <c r="M72" s="45"/>
      <c r="N72" s="45"/>
      <c r="O72" s="45"/>
      <c r="P72" s="45"/>
      <c r="Q72" s="45"/>
      <c r="R72" s="45"/>
      <c r="S72" s="45"/>
      <c r="T72" s="45"/>
      <c r="U72" s="45"/>
    </row>
    <row r="73" spans="1:21" x14ac:dyDescent="0.25">
      <c r="A73" s="43">
        <v>62</v>
      </c>
      <c r="B73" s="45">
        <v>352</v>
      </c>
      <c r="C73" s="45">
        <v>180.2</v>
      </c>
      <c r="D73" s="45">
        <v>122.9</v>
      </c>
      <c r="E73" s="45">
        <v>94.4</v>
      </c>
      <c r="F73" s="45">
        <v>77.400000000000006</v>
      </c>
      <c r="G73" s="45"/>
      <c r="H73" s="45"/>
      <c r="I73" s="45"/>
      <c r="J73" s="45"/>
      <c r="K73" s="45"/>
      <c r="L73" s="45"/>
      <c r="M73" s="45"/>
      <c r="N73" s="45"/>
      <c r="O73" s="45"/>
      <c r="P73" s="45"/>
      <c r="Q73" s="45"/>
      <c r="R73" s="45"/>
      <c r="S73" s="45"/>
      <c r="T73" s="45"/>
      <c r="U73" s="45"/>
    </row>
    <row r="74" spans="1:21" x14ac:dyDescent="0.25">
      <c r="A74" s="43">
        <v>63</v>
      </c>
      <c r="B74" s="45">
        <v>358</v>
      </c>
      <c r="C74" s="45">
        <v>183.3</v>
      </c>
      <c r="D74" s="45">
        <v>125.1</v>
      </c>
      <c r="E74" s="45">
        <v>96.2</v>
      </c>
      <c r="F74" s="45"/>
      <c r="G74" s="45"/>
      <c r="H74" s="45"/>
      <c r="I74" s="45"/>
      <c r="J74" s="45"/>
      <c r="K74" s="45"/>
      <c r="L74" s="45"/>
      <c r="M74" s="45"/>
      <c r="N74" s="45"/>
      <c r="O74" s="45"/>
      <c r="P74" s="45"/>
      <c r="Q74" s="45"/>
      <c r="R74" s="45"/>
      <c r="S74" s="45"/>
      <c r="T74" s="45"/>
      <c r="U74" s="45"/>
    </row>
    <row r="75" spans="1:21" x14ac:dyDescent="0.25">
      <c r="A75" s="43">
        <v>64</v>
      </c>
      <c r="B75" s="45">
        <v>364.4</v>
      </c>
      <c r="C75" s="45">
        <v>186.6</v>
      </c>
      <c r="D75" s="45">
        <v>127.5</v>
      </c>
      <c r="E75" s="45"/>
      <c r="F75" s="45"/>
      <c r="G75" s="45"/>
      <c r="H75" s="45"/>
      <c r="I75" s="45"/>
      <c r="J75" s="45"/>
      <c r="K75" s="45"/>
      <c r="L75" s="45"/>
      <c r="M75" s="45"/>
      <c r="N75" s="45"/>
      <c r="O75" s="45"/>
      <c r="P75" s="45"/>
      <c r="Q75" s="45"/>
      <c r="R75" s="45"/>
      <c r="S75" s="45"/>
      <c r="T75" s="45"/>
      <c r="U75" s="45"/>
    </row>
    <row r="76" spans="1:21" x14ac:dyDescent="0.25">
      <c r="A76" s="43">
        <v>65</v>
      </c>
      <c r="B76" s="45">
        <v>371.1</v>
      </c>
      <c r="C76" s="45">
        <v>190.1</v>
      </c>
      <c r="D76" s="45"/>
      <c r="E76" s="45"/>
      <c r="F76" s="45"/>
      <c r="G76" s="45"/>
      <c r="H76" s="45"/>
      <c r="I76" s="45"/>
      <c r="J76" s="45"/>
      <c r="K76" s="45"/>
      <c r="L76" s="45"/>
      <c r="M76" s="45"/>
      <c r="N76" s="45"/>
      <c r="O76" s="45"/>
      <c r="P76" s="45"/>
      <c r="Q76" s="45"/>
      <c r="R76" s="45"/>
      <c r="S76" s="45"/>
      <c r="T76" s="45"/>
      <c r="U76" s="45"/>
    </row>
    <row r="77" spans="1:21" x14ac:dyDescent="0.25">
      <c r="A77" s="43">
        <v>66</v>
      </c>
      <c r="B77" s="45">
        <v>378</v>
      </c>
      <c r="C77" s="45"/>
      <c r="D77" s="45"/>
      <c r="E77" s="45"/>
      <c r="F77" s="45"/>
      <c r="G77" s="45"/>
      <c r="H77" s="45"/>
      <c r="I77" s="45"/>
      <c r="J77" s="45"/>
      <c r="K77" s="45"/>
      <c r="L77" s="45"/>
      <c r="M77" s="45"/>
      <c r="N77" s="45"/>
      <c r="O77" s="45"/>
      <c r="P77" s="45"/>
      <c r="Q77" s="45"/>
      <c r="R77" s="45"/>
      <c r="S77" s="45"/>
      <c r="T77" s="45"/>
      <c r="U77" s="45"/>
    </row>
  </sheetData>
  <sheetProtection algorithmName="SHA-512" hashValue="R4h5G1UgoiBDD0Cf1H4AGZGN38pXXyLWBI9ANMqL7dxeW0DYNbJ+SONKFfOrc+SjDTRzu75oYFzRMMXblzoGkA==" saltValue="WDko0qrGDBUM4+i2kwbLZg==" spinCount="100000" sheet="1" objects="1" scenarios="1"/>
  <conditionalFormatting sqref="A6:A21">
    <cfRule type="expression" dxfId="269" priority="1" stopIfTrue="1">
      <formula>MOD(ROW(),2)=0</formula>
    </cfRule>
    <cfRule type="expression" dxfId="268" priority="2" stopIfTrue="1">
      <formula>MOD(ROW(),2)&lt;&gt;0</formula>
    </cfRule>
  </conditionalFormatting>
  <conditionalFormatting sqref="B6:M21">
    <cfRule type="expression" dxfId="267" priority="3" stopIfTrue="1">
      <formula>MOD(ROW(),2)=0</formula>
    </cfRule>
    <cfRule type="expression" dxfId="266" priority="4" stopIfTrue="1">
      <formula>MOD(ROW(),2)&lt;&gt;0</formula>
    </cfRule>
  </conditionalFormatting>
  <conditionalFormatting sqref="A26:A77">
    <cfRule type="expression" dxfId="265" priority="5" stopIfTrue="1">
      <formula>MOD(ROW(),2)=0</formula>
    </cfRule>
    <cfRule type="expression" dxfId="264" priority="6" stopIfTrue="1">
      <formula>MOD(ROW(),2)&lt;&gt;0</formula>
    </cfRule>
  </conditionalFormatting>
  <conditionalFormatting sqref="B26:U77">
    <cfRule type="expression" dxfId="263" priority="7" stopIfTrue="1">
      <formula>MOD(ROW(),2)=0</formula>
    </cfRule>
    <cfRule type="expression" dxfId="262" priority="8" stopIfTrue="1">
      <formula>MOD(ROW(),2)&lt;&gt;0</formula>
    </cfRule>
  </conditionalFormatting>
  <pageMargins left="0.7" right="0.7" top="0.75" bottom="0.75" header="0.3" footer="0.3"/>
  <tableParts count="1">
    <tablePart r:id="rId1"/>
  </tableParts>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7F8B2B-7A0E-4E8D-8F12-E9C13F6DC95A}">
  <sheetPr codeName="Sheet81"/>
  <dimension ref="A1:U78"/>
  <sheetViews>
    <sheetView showGridLines="0" workbookViewId="0">
      <selection activeCell="A6" sqref="A6"/>
    </sheetView>
  </sheetViews>
  <sheetFormatPr defaultRowHeight="12.5" x14ac:dyDescent="0.25"/>
  <cols>
    <col min="1" max="1" width="31.54296875" customWidth="1"/>
    <col min="2" max="21"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Added pension - x-715</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153</v>
      </c>
      <c r="C8" s="49"/>
      <c r="D8" s="49"/>
      <c r="E8" s="49"/>
      <c r="F8" s="49"/>
      <c r="G8" s="49"/>
      <c r="H8" s="49"/>
      <c r="I8" s="49"/>
      <c r="J8" s="49"/>
      <c r="K8" s="49"/>
      <c r="L8" s="49"/>
      <c r="M8" s="49"/>
    </row>
    <row r="9" spans="1:13" x14ac:dyDescent="0.25">
      <c r="A9" s="40" t="s">
        <v>141</v>
      </c>
      <c r="B9" s="49" t="s">
        <v>368</v>
      </c>
      <c r="C9" s="49"/>
      <c r="D9" s="49"/>
      <c r="E9" s="49"/>
      <c r="F9" s="49"/>
      <c r="G9" s="49"/>
      <c r="H9" s="49"/>
      <c r="I9" s="49"/>
      <c r="J9" s="49"/>
      <c r="K9" s="49"/>
      <c r="L9" s="49"/>
      <c r="M9" s="49"/>
    </row>
    <row r="10" spans="1:13" x14ac:dyDescent="0.25">
      <c r="A10" s="40" t="s">
        <v>6</v>
      </c>
      <c r="B10" s="49" t="s">
        <v>407</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374</v>
      </c>
      <c r="C12" s="49"/>
      <c r="D12" s="49"/>
      <c r="E12" s="49"/>
      <c r="F12" s="49"/>
      <c r="G12" s="49"/>
      <c r="H12" s="49"/>
      <c r="I12" s="49"/>
      <c r="J12" s="49"/>
      <c r="K12" s="49"/>
      <c r="L12" s="49"/>
      <c r="M12" s="49"/>
    </row>
    <row r="13" spans="1:13" x14ac:dyDescent="0.25">
      <c r="A13" s="40" t="s">
        <v>494</v>
      </c>
      <c r="B13" s="49">
        <v>0</v>
      </c>
      <c r="C13" s="49"/>
      <c r="D13" s="49"/>
      <c r="E13" s="49"/>
      <c r="F13" s="49"/>
      <c r="G13" s="49"/>
      <c r="H13" s="49"/>
      <c r="I13" s="49"/>
      <c r="J13" s="49"/>
      <c r="K13" s="49"/>
      <c r="L13" s="49"/>
      <c r="M13" s="49"/>
    </row>
    <row r="14" spans="1:13" x14ac:dyDescent="0.25">
      <c r="A14" s="40" t="s">
        <v>145</v>
      </c>
      <c r="B14" s="49">
        <v>715</v>
      </c>
      <c r="C14" s="49"/>
      <c r="D14" s="49"/>
      <c r="E14" s="49"/>
      <c r="F14" s="49"/>
      <c r="G14" s="49"/>
      <c r="H14" s="49"/>
      <c r="I14" s="49"/>
      <c r="J14" s="49"/>
      <c r="K14" s="49"/>
      <c r="L14" s="49"/>
      <c r="M14" s="49"/>
    </row>
    <row r="15" spans="1:13" x14ac:dyDescent="0.25">
      <c r="A15" s="40" t="s">
        <v>495</v>
      </c>
      <c r="B15" s="49" t="s">
        <v>408</v>
      </c>
      <c r="C15" s="49"/>
      <c r="D15" s="49"/>
      <c r="E15" s="49"/>
      <c r="F15" s="49"/>
      <c r="G15" s="49"/>
      <c r="H15" s="49"/>
      <c r="I15" s="49"/>
      <c r="J15" s="49"/>
      <c r="K15" s="49"/>
      <c r="L15" s="49"/>
      <c r="M15" s="49"/>
    </row>
    <row r="16" spans="1:13" x14ac:dyDescent="0.25">
      <c r="A16" s="40" t="s">
        <v>147</v>
      </c>
      <c r="B16" s="49" t="s">
        <v>409</v>
      </c>
      <c r="C16" s="49"/>
      <c r="D16" s="49"/>
      <c r="E16" s="49"/>
      <c r="F16" s="49"/>
      <c r="G16" s="49"/>
      <c r="H16" s="49"/>
      <c r="I16" s="49"/>
      <c r="J16" s="49"/>
      <c r="K16" s="49"/>
      <c r="L16" s="49"/>
      <c r="M16" s="49"/>
    </row>
    <row r="17" spans="1:21" x14ac:dyDescent="0.25">
      <c r="A17" s="41" t="s">
        <v>496</v>
      </c>
      <c r="B17" s="49"/>
      <c r="C17" s="49"/>
      <c r="D17" s="49"/>
      <c r="E17" s="49"/>
      <c r="F17" s="49"/>
      <c r="G17" s="49"/>
      <c r="H17" s="49"/>
      <c r="I17" s="49"/>
      <c r="J17" s="49"/>
      <c r="K17" s="49"/>
      <c r="L17" s="49"/>
      <c r="M17" s="49"/>
    </row>
    <row r="18" spans="1:21" x14ac:dyDescent="0.25">
      <c r="A18" s="40" t="s">
        <v>149</v>
      </c>
      <c r="B18" s="50">
        <v>45202</v>
      </c>
      <c r="C18" s="50"/>
      <c r="D18" s="50"/>
      <c r="E18" s="50"/>
      <c r="F18" s="50"/>
      <c r="G18" s="50"/>
      <c r="H18" s="50"/>
      <c r="I18" s="50"/>
      <c r="J18" s="50"/>
      <c r="K18" s="50"/>
      <c r="L18" s="50"/>
      <c r="M18" s="50"/>
    </row>
    <row r="19" spans="1:21" x14ac:dyDescent="0.25">
      <c r="A19" s="40" t="s">
        <v>150</v>
      </c>
      <c r="B19" s="50">
        <v>45383</v>
      </c>
      <c r="C19" s="50"/>
      <c r="D19" s="50"/>
      <c r="E19" s="50"/>
      <c r="F19" s="50"/>
      <c r="G19" s="50"/>
      <c r="H19" s="50"/>
      <c r="I19" s="50"/>
      <c r="J19" s="50"/>
      <c r="K19" s="50"/>
      <c r="L19" s="50"/>
      <c r="M19" s="50"/>
    </row>
    <row r="20" spans="1:21" x14ac:dyDescent="0.25">
      <c r="A20" s="40" t="s">
        <v>151</v>
      </c>
      <c r="B20" s="49" t="s">
        <v>160</v>
      </c>
      <c r="C20" s="49"/>
      <c r="D20" s="49"/>
      <c r="E20" s="49"/>
      <c r="F20" s="49"/>
      <c r="G20" s="49"/>
      <c r="H20" s="49"/>
      <c r="I20" s="49"/>
      <c r="J20" s="49"/>
      <c r="K20" s="49"/>
      <c r="L20" s="49"/>
      <c r="M20" s="49"/>
    </row>
    <row r="21" spans="1:21" x14ac:dyDescent="0.25">
      <c r="A21" s="40" t="s">
        <v>497</v>
      </c>
      <c r="B21" s="49" t="s">
        <v>68</v>
      </c>
      <c r="C21" s="49"/>
      <c r="D21" s="49"/>
      <c r="E21" s="49"/>
      <c r="F21" s="49"/>
      <c r="G21" s="49"/>
      <c r="H21" s="49"/>
      <c r="I21" s="49"/>
      <c r="J21" s="49"/>
      <c r="K21" s="49"/>
      <c r="L21" s="49"/>
      <c r="M21" s="49"/>
    </row>
    <row r="23" spans="1:21" x14ac:dyDescent="0.25">
      <c r="A23" s="23" t="str">
        <f>HYPERLINK("#'Factor List'!A1", "Back to Factor List")</f>
        <v>Back to Factor List</v>
      </c>
      <c r="B23" s="23" t="str">
        <f>HYPERLINK("#'Assumptions'!A1", "Assumptions")</f>
        <v>Assumptions</v>
      </c>
    </row>
    <row r="26" spans="1:21" s="59" customFormat="1" ht="13" x14ac:dyDescent="0.25">
      <c r="A26" s="58" t="s">
        <v>263</v>
      </c>
      <c r="B26" s="58" t="s">
        <v>562</v>
      </c>
      <c r="C26" s="58" t="s">
        <v>563</v>
      </c>
      <c r="D26" s="58" t="s">
        <v>564</v>
      </c>
      <c r="E26" s="58" t="s">
        <v>565</v>
      </c>
      <c r="F26" s="58" t="s">
        <v>566</v>
      </c>
      <c r="G26" s="58" t="s">
        <v>567</v>
      </c>
      <c r="H26" s="58" t="s">
        <v>568</v>
      </c>
      <c r="I26" s="58" t="s">
        <v>569</v>
      </c>
      <c r="J26" s="58" t="s">
        <v>570</v>
      </c>
      <c r="K26" s="58" t="s">
        <v>571</v>
      </c>
      <c r="L26" s="58" t="s">
        <v>572</v>
      </c>
      <c r="M26" s="58" t="s">
        <v>573</v>
      </c>
      <c r="N26" s="58" t="s">
        <v>574</v>
      </c>
      <c r="O26" s="58" t="s">
        <v>575</v>
      </c>
      <c r="P26" s="58" t="s">
        <v>576</v>
      </c>
      <c r="Q26" s="58" t="s">
        <v>577</v>
      </c>
      <c r="R26" s="58" t="s">
        <v>578</v>
      </c>
      <c r="S26" s="58" t="s">
        <v>579</v>
      </c>
      <c r="T26" s="58" t="s">
        <v>580</v>
      </c>
      <c r="U26" s="58" t="s">
        <v>581</v>
      </c>
    </row>
    <row r="27" spans="1:21" x14ac:dyDescent="0.25">
      <c r="A27" s="43">
        <v>16</v>
      </c>
      <c r="B27" s="45">
        <v>173.9</v>
      </c>
      <c r="C27" s="45">
        <v>88.6</v>
      </c>
      <c r="D27" s="45">
        <v>60.1</v>
      </c>
      <c r="E27" s="45">
        <v>45.9</v>
      </c>
      <c r="F27" s="45">
        <v>37.4</v>
      </c>
      <c r="G27" s="45">
        <v>31.7</v>
      </c>
      <c r="H27" s="45">
        <v>27.7</v>
      </c>
      <c r="I27" s="45">
        <v>24.7</v>
      </c>
      <c r="J27" s="45">
        <v>22.3</v>
      </c>
      <c r="K27" s="45">
        <v>20.399999999999999</v>
      </c>
      <c r="L27" s="45">
        <v>18.899999999999999</v>
      </c>
      <c r="M27" s="45">
        <v>17.600000000000001</v>
      </c>
      <c r="N27" s="45">
        <v>16.5</v>
      </c>
      <c r="O27" s="45">
        <v>15.6</v>
      </c>
      <c r="P27" s="45">
        <v>14.8</v>
      </c>
      <c r="Q27" s="45">
        <v>14.1</v>
      </c>
      <c r="R27" s="45">
        <v>13.5</v>
      </c>
      <c r="S27" s="45">
        <v>13</v>
      </c>
      <c r="T27" s="45">
        <v>12.5</v>
      </c>
      <c r="U27" s="45">
        <v>12.1</v>
      </c>
    </row>
    <row r="28" spans="1:21" x14ac:dyDescent="0.25">
      <c r="A28" s="43">
        <v>17</v>
      </c>
      <c r="B28" s="45">
        <v>176.5</v>
      </c>
      <c r="C28" s="45">
        <v>89.9</v>
      </c>
      <c r="D28" s="45">
        <v>61</v>
      </c>
      <c r="E28" s="45">
        <v>46.6</v>
      </c>
      <c r="F28" s="45">
        <v>38</v>
      </c>
      <c r="G28" s="45">
        <v>32.200000000000003</v>
      </c>
      <c r="H28" s="45">
        <v>28.1</v>
      </c>
      <c r="I28" s="45">
        <v>25</v>
      </c>
      <c r="J28" s="45">
        <v>22.6</v>
      </c>
      <c r="K28" s="45">
        <v>20.7</v>
      </c>
      <c r="L28" s="45">
        <v>19.2</v>
      </c>
      <c r="M28" s="45">
        <v>17.899999999999999</v>
      </c>
      <c r="N28" s="45">
        <v>16.8</v>
      </c>
      <c r="O28" s="45">
        <v>15.9</v>
      </c>
      <c r="P28" s="45">
        <v>15</v>
      </c>
      <c r="Q28" s="45">
        <v>14.3</v>
      </c>
      <c r="R28" s="45">
        <v>13.7</v>
      </c>
      <c r="S28" s="45">
        <v>13.2</v>
      </c>
      <c r="T28" s="45">
        <v>12.7</v>
      </c>
      <c r="U28" s="45">
        <v>12.3</v>
      </c>
    </row>
    <row r="29" spans="1:21" x14ac:dyDescent="0.25">
      <c r="A29" s="43">
        <v>18</v>
      </c>
      <c r="B29" s="45">
        <v>179.1</v>
      </c>
      <c r="C29" s="45">
        <v>91.2</v>
      </c>
      <c r="D29" s="45">
        <v>61.9</v>
      </c>
      <c r="E29" s="45">
        <v>47.3</v>
      </c>
      <c r="F29" s="45">
        <v>38.5</v>
      </c>
      <c r="G29" s="45">
        <v>32.700000000000003</v>
      </c>
      <c r="H29" s="45">
        <v>28.5</v>
      </c>
      <c r="I29" s="45">
        <v>25.4</v>
      </c>
      <c r="J29" s="45">
        <v>23</v>
      </c>
      <c r="K29" s="45">
        <v>21</v>
      </c>
      <c r="L29" s="45">
        <v>19.5</v>
      </c>
      <c r="M29" s="45">
        <v>18.100000000000001</v>
      </c>
      <c r="N29" s="45">
        <v>17</v>
      </c>
      <c r="O29" s="45">
        <v>16.100000000000001</v>
      </c>
      <c r="P29" s="45">
        <v>15.3</v>
      </c>
      <c r="Q29" s="45">
        <v>14.6</v>
      </c>
      <c r="R29" s="45">
        <v>13.9</v>
      </c>
      <c r="S29" s="45">
        <v>13.4</v>
      </c>
      <c r="T29" s="45">
        <v>12.9</v>
      </c>
      <c r="U29" s="45">
        <v>12.4</v>
      </c>
    </row>
    <row r="30" spans="1:21" x14ac:dyDescent="0.25">
      <c r="A30" s="43">
        <v>19</v>
      </c>
      <c r="B30" s="45">
        <v>181.7</v>
      </c>
      <c r="C30" s="45">
        <v>92.5</v>
      </c>
      <c r="D30" s="45">
        <v>62.8</v>
      </c>
      <c r="E30" s="45">
        <v>48</v>
      </c>
      <c r="F30" s="45">
        <v>39.1</v>
      </c>
      <c r="G30" s="45">
        <v>33.1</v>
      </c>
      <c r="H30" s="45">
        <v>28.9</v>
      </c>
      <c r="I30" s="45">
        <v>25.8</v>
      </c>
      <c r="J30" s="45">
        <v>23.3</v>
      </c>
      <c r="K30" s="45">
        <v>21.3</v>
      </c>
      <c r="L30" s="45">
        <v>19.7</v>
      </c>
      <c r="M30" s="45">
        <v>18.399999999999999</v>
      </c>
      <c r="N30" s="45">
        <v>17.3</v>
      </c>
      <c r="O30" s="45">
        <v>16.3</v>
      </c>
      <c r="P30" s="45">
        <v>15.5</v>
      </c>
      <c r="Q30" s="45">
        <v>14.8</v>
      </c>
      <c r="R30" s="45">
        <v>14.1</v>
      </c>
      <c r="S30" s="45">
        <v>13.6</v>
      </c>
      <c r="T30" s="45">
        <v>13.1</v>
      </c>
      <c r="U30" s="45">
        <v>12.6</v>
      </c>
    </row>
    <row r="31" spans="1:21" x14ac:dyDescent="0.25">
      <c r="A31" s="43">
        <v>20</v>
      </c>
      <c r="B31" s="45">
        <v>184.3</v>
      </c>
      <c r="C31" s="45">
        <v>93.8</v>
      </c>
      <c r="D31" s="45">
        <v>63.7</v>
      </c>
      <c r="E31" s="45">
        <v>48.7</v>
      </c>
      <c r="F31" s="45">
        <v>39.6</v>
      </c>
      <c r="G31" s="45">
        <v>33.6</v>
      </c>
      <c r="H31" s="45">
        <v>29.3</v>
      </c>
      <c r="I31" s="45">
        <v>26.1</v>
      </c>
      <c r="J31" s="45">
        <v>23.6</v>
      </c>
      <c r="K31" s="45">
        <v>21.6</v>
      </c>
      <c r="L31" s="45">
        <v>20</v>
      </c>
      <c r="M31" s="45">
        <v>18.7</v>
      </c>
      <c r="N31" s="45">
        <v>17.5</v>
      </c>
      <c r="O31" s="45">
        <v>16.600000000000001</v>
      </c>
      <c r="P31" s="45">
        <v>15.7</v>
      </c>
      <c r="Q31" s="45">
        <v>15</v>
      </c>
      <c r="R31" s="45">
        <v>14.3</v>
      </c>
      <c r="S31" s="45">
        <v>13.8</v>
      </c>
      <c r="T31" s="45">
        <v>13.3</v>
      </c>
      <c r="U31" s="45">
        <v>12.8</v>
      </c>
    </row>
    <row r="32" spans="1:21" x14ac:dyDescent="0.25">
      <c r="A32" s="43">
        <v>21</v>
      </c>
      <c r="B32" s="45">
        <v>186.9</v>
      </c>
      <c r="C32" s="45">
        <v>95.2</v>
      </c>
      <c r="D32" s="45">
        <v>64.599999999999994</v>
      </c>
      <c r="E32" s="45">
        <v>49.4</v>
      </c>
      <c r="F32" s="45">
        <v>40.200000000000003</v>
      </c>
      <c r="G32" s="45">
        <v>34.1</v>
      </c>
      <c r="H32" s="45">
        <v>29.8</v>
      </c>
      <c r="I32" s="45">
        <v>26.5</v>
      </c>
      <c r="J32" s="45">
        <v>24</v>
      </c>
      <c r="K32" s="45">
        <v>22</v>
      </c>
      <c r="L32" s="45">
        <v>20.3</v>
      </c>
      <c r="M32" s="45">
        <v>18.899999999999999</v>
      </c>
      <c r="N32" s="45">
        <v>17.8</v>
      </c>
      <c r="O32" s="45">
        <v>16.8</v>
      </c>
      <c r="P32" s="45">
        <v>15.9</v>
      </c>
      <c r="Q32" s="45">
        <v>15.2</v>
      </c>
      <c r="R32" s="45">
        <v>14.6</v>
      </c>
      <c r="S32" s="45">
        <v>14</v>
      </c>
      <c r="T32" s="45">
        <v>13.5</v>
      </c>
      <c r="U32" s="45">
        <v>13</v>
      </c>
    </row>
    <row r="33" spans="1:21" x14ac:dyDescent="0.25">
      <c r="A33" s="43">
        <v>22</v>
      </c>
      <c r="B33" s="45">
        <v>189.6</v>
      </c>
      <c r="C33" s="45">
        <v>96.6</v>
      </c>
      <c r="D33" s="45">
        <v>65.599999999999994</v>
      </c>
      <c r="E33" s="45">
        <v>50.1</v>
      </c>
      <c r="F33" s="45">
        <v>40.799999999999997</v>
      </c>
      <c r="G33" s="45">
        <v>34.6</v>
      </c>
      <c r="H33" s="45">
        <v>30.2</v>
      </c>
      <c r="I33" s="45">
        <v>26.9</v>
      </c>
      <c r="J33" s="45">
        <v>24.3</v>
      </c>
      <c r="K33" s="45">
        <v>22.3</v>
      </c>
      <c r="L33" s="45">
        <v>20.6</v>
      </c>
      <c r="M33" s="45">
        <v>19.2</v>
      </c>
      <c r="N33" s="45">
        <v>18</v>
      </c>
      <c r="O33" s="45">
        <v>17</v>
      </c>
      <c r="P33" s="45">
        <v>16.2</v>
      </c>
      <c r="Q33" s="45">
        <v>15.4</v>
      </c>
      <c r="R33" s="45">
        <v>14.8</v>
      </c>
      <c r="S33" s="45">
        <v>14.2</v>
      </c>
      <c r="T33" s="45">
        <v>13.7</v>
      </c>
      <c r="U33" s="45">
        <v>13.2</v>
      </c>
    </row>
    <row r="34" spans="1:21" x14ac:dyDescent="0.25">
      <c r="A34" s="43">
        <v>23</v>
      </c>
      <c r="B34" s="45">
        <v>192.3</v>
      </c>
      <c r="C34" s="45">
        <v>97.9</v>
      </c>
      <c r="D34" s="45">
        <v>66.5</v>
      </c>
      <c r="E34" s="45">
        <v>50.8</v>
      </c>
      <c r="F34" s="45">
        <v>41.4</v>
      </c>
      <c r="G34" s="45">
        <v>35.1</v>
      </c>
      <c r="H34" s="45">
        <v>30.6</v>
      </c>
      <c r="I34" s="45">
        <v>27.3</v>
      </c>
      <c r="J34" s="45">
        <v>24.7</v>
      </c>
      <c r="K34" s="45">
        <v>22.6</v>
      </c>
      <c r="L34" s="45">
        <v>20.9</v>
      </c>
      <c r="M34" s="45">
        <v>19.5</v>
      </c>
      <c r="N34" s="45">
        <v>18.3</v>
      </c>
      <c r="O34" s="45">
        <v>17.3</v>
      </c>
      <c r="P34" s="45">
        <v>16.399999999999999</v>
      </c>
      <c r="Q34" s="45">
        <v>15.6</v>
      </c>
      <c r="R34" s="45">
        <v>15</v>
      </c>
      <c r="S34" s="45">
        <v>14.4</v>
      </c>
      <c r="T34" s="45">
        <v>13.9</v>
      </c>
      <c r="U34" s="45">
        <v>13.4</v>
      </c>
    </row>
    <row r="35" spans="1:21" x14ac:dyDescent="0.25">
      <c r="A35" s="43">
        <v>24</v>
      </c>
      <c r="B35" s="45">
        <v>195.1</v>
      </c>
      <c r="C35" s="45">
        <v>99.3</v>
      </c>
      <c r="D35" s="45">
        <v>67.400000000000006</v>
      </c>
      <c r="E35" s="45">
        <v>51.5</v>
      </c>
      <c r="F35" s="45">
        <v>42</v>
      </c>
      <c r="G35" s="45">
        <v>35.6</v>
      </c>
      <c r="H35" s="45">
        <v>31.1</v>
      </c>
      <c r="I35" s="45">
        <v>27.7</v>
      </c>
      <c r="J35" s="45">
        <v>25</v>
      </c>
      <c r="K35" s="45">
        <v>22.9</v>
      </c>
      <c r="L35" s="45">
        <v>21.2</v>
      </c>
      <c r="M35" s="45">
        <v>19.8</v>
      </c>
      <c r="N35" s="45">
        <v>18.600000000000001</v>
      </c>
      <c r="O35" s="45">
        <v>17.5</v>
      </c>
      <c r="P35" s="45">
        <v>16.600000000000001</v>
      </c>
      <c r="Q35" s="45">
        <v>15.9</v>
      </c>
      <c r="R35" s="45">
        <v>15.2</v>
      </c>
      <c r="S35" s="45">
        <v>14.6</v>
      </c>
      <c r="T35" s="45">
        <v>14.1</v>
      </c>
      <c r="U35" s="45">
        <v>13.6</v>
      </c>
    </row>
    <row r="36" spans="1:21" x14ac:dyDescent="0.25">
      <c r="A36" s="43">
        <v>25</v>
      </c>
      <c r="B36" s="45">
        <v>197.9</v>
      </c>
      <c r="C36" s="45">
        <v>100.8</v>
      </c>
      <c r="D36" s="45">
        <v>68.400000000000006</v>
      </c>
      <c r="E36" s="45">
        <v>52.2</v>
      </c>
      <c r="F36" s="45">
        <v>42.6</v>
      </c>
      <c r="G36" s="45">
        <v>36.1</v>
      </c>
      <c r="H36" s="45">
        <v>31.5</v>
      </c>
      <c r="I36" s="45">
        <v>28.1</v>
      </c>
      <c r="J36" s="45">
        <v>25.4</v>
      </c>
      <c r="K36" s="45">
        <v>23.2</v>
      </c>
      <c r="L36" s="45">
        <v>21.5</v>
      </c>
      <c r="M36" s="45">
        <v>20.100000000000001</v>
      </c>
      <c r="N36" s="45">
        <v>18.8</v>
      </c>
      <c r="O36" s="45">
        <v>17.8</v>
      </c>
      <c r="P36" s="45">
        <v>16.899999999999999</v>
      </c>
      <c r="Q36" s="45">
        <v>16.100000000000001</v>
      </c>
      <c r="R36" s="45">
        <v>15.4</v>
      </c>
      <c r="S36" s="45">
        <v>14.8</v>
      </c>
      <c r="T36" s="45">
        <v>14.3</v>
      </c>
      <c r="U36" s="45">
        <v>13.8</v>
      </c>
    </row>
    <row r="37" spans="1:21" x14ac:dyDescent="0.25">
      <c r="A37" s="43">
        <v>26</v>
      </c>
      <c r="B37" s="45">
        <v>200.7</v>
      </c>
      <c r="C37" s="45">
        <v>102.2</v>
      </c>
      <c r="D37" s="45">
        <v>69.400000000000006</v>
      </c>
      <c r="E37" s="45">
        <v>53</v>
      </c>
      <c r="F37" s="45">
        <v>43.2</v>
      </c>
      <c r="G37" s="45">
        <v>36.6</v>
      </c>
      <c r="H37" s="45">
        <v>32</v>
      </c>
      <c r="I37" s="45">
        <v>28.5</v>
      </c>
      <c r="J37" s="45">
        <v>25.7</v>
      </c>
      <c r="K37" s="45">
        <v>23.6</v>
      </c>
      <c r="L37" s="45">
        <v>21.8</v>
      </c>
      <c r="M37" s="45">
        <v>20.3</v>
      </c>
      <c r="N37" s="45">
        <v>19.100000000000001</v>
      </c>
      <c r="O37" s="45">
        <v>18</v>
      </c>
      <c r="P37" s="45">
        <v>17.100000000000001</v>
      </c>
      <c r="Q37" s="45">
        <v>16.3</v>
      </c>
      <c r="R37" s="45">
        <v>15.6</v>
      </c>
      <c r="S37" s="45">
        <v>15</v>
      </c>
      <c r="T37" s="45">
        <v>14.5</v>
      </c>
      <c r="U37" s="45">
        <v>14</v>
      </c>
    </row>
    <row r="38" spans="1:21" x14ac:dyDescent="0.25">
      <c r="A38" s="43">
        <v>27</v>
      </c>
      <c r="B38" s="45">
        <v>203.5</v>
      </c>
      <c r="C38" s="45">
        <v>103.7</v>
      </c>
      <c r="D38" s="45">
        <v>70.400000000000006</v>
      </c>
      <c r="E38" s="45">
        <v>53.7</v>
      </c>
      <c r="F38" s="45">
        <v>43.8</v>
      </c>
      <c r="G38" s="45">
        <v>37.1</v>
      </c>
      <c r="H38" s="45">
        <v>32.4</v>
      </c>
      <c r="I38" s="45">
        <v>28.9</v>
      </c>
      <c r="J38" s="45">
        <v>26.1</v>
      </c>
      <c r="K38" s="45">
        <v>23.9</v>
      </c>
      <c r="L38" s="45">
        <v>22.1</v>
      </c>
      <c r="M38" s="45">
        <v>20.6</v>
      </c>
      <c r="N38" s="45">
        <v>19.399999999999999</v>
      </c>
      <c r="O38" s="45">
        <v>18.3</v>
      </c>
      <c r="P38" s="45">
        <v>17.399999999999999</v>
      </c>
      <c r="Q38" s="45">
        <v>16.600000000000001</v>
      </c>
      <c r="R38" s="45">
        <v>15.9</v>
      </c>
      <c r="S38" s="45">
        <v>15.2</v>
      </c>
      <c r="T38" s="45">
        <v>14.7</v>
      </c>
      <c r="U38" s="45">
        <v>14.2</v>
      </c>
    </row>
    <row r="39" spans="1:21" x14ac:dyDescent="0.25">
      <c r="A39" s="43">
        <v>28</v>
      </c>
      <c r="B39" s="45">
        <v>206.4</v>
      </c>
      <c r="C39" s="45">
        <v>105.1</v>
      </c>
      <c r="D39" s="45">
        <v>71.400000000000006</v>
      </c>
      <c r="E39" s="45">
        <v>54.5</v>
      </c>
      <c r="F39" s="45">
        <v>44.4</v>
      </c>
      <c r="G39" s="45">
        <v>37.700000000000003</v>
      </c>
      <c r="H39" s="45">
        <v>32.9</v>
      </c>
      <c r="I39" s="45">
        <v>29.3</v>
      </c>
      <c r="J39" s="45">
        <v>26.5</v>
      </c>
      <c r="K39" s="45">
        <v>24.3</v>
      </c>
      <c r="L39" s="45">
        <v>22.4</v>
      </c>
      <c r="M39" s="45">
        <v>20.9</v>
      </c>
      <c r="N39" s="45">
        <v>19.7</v>
      </c>
      <c r="O39" s="45">
        <v>18.600000000000001</v>
      </c>
      <c r="P39" s="45">
        <v>17.600000000000001</v>
      </c>
      <c r="Q39" s="45">
        <v>16.8</v>
      </c>
      <c r="R39" s="45">
        <v>16.100000000000001</v>
      </c>
      <c r="S39" s="45">
        <v>15.5</v>
      </c>
      <c r="T39" s="45">
        <v>14.9</v>
      </c>
      <c r="U39" s="45">
        <v>14.4</v>
      </c>
    </row>
    <row r="40" spans="1:21" x14ac:dyDescent="0.25">
      <c r="A40" s="43">
        <v>29</v>
      </c>
      <c r="B40" s="45">
        <v>209.4</v>
      </c>
      <c r="C40" s="45">
        <v>106.6</v>
      </c>
      <c r="D40" s="45">
        <v>72.400000000000006</v>
      </c>
      <c r="E40" s="45">
        <v>55.3</v>
      </c>
      <c r="F40" s="45">
        <v>45</v>
      </c>
      <c r="G40" s="45">
        <v>38.200000000000003</v>
      </c>
      <c r="H40" s="45">
        <v>33.299999999999997</v>
      </c>
      <c r="I40" s="45">
        <v>29.7</v>
      </c>
      <c r="J40" s="45">
        <v>26.9</v>
      </c>
      <c r="K40" s="45">
        <v>24.6</v>
      </c>
      <c r="L40" s="45">
        <v>22.8</v>
      </c>
      <c r="M40" s="45">
        <v>21.2</v>
      </c>
      <c r="N40" s="45">
        <v>19.899999999999999</v>
      </c>
      <c r="O40" s="45">
        <v>18.8</v>
      </c>
      <c r="P40" s="45">
        <v>17.899999999999999</v>
      </c>
      <c r="Q40" s="45">
        <v>17.100000000000001</v>
      </c>
      <c r="R40" s="45">
        <v>16.3</v>
      </c>
      <c r="S40" s="45">
        <v>15.7</v>
      </c>
      <c r="T40" s="45">
        <v>15.1</v>
      </c>
      <c r="U40" s="45">
        <v>14.6</v>
      </c>
    </row>
    <row r="41" spans="1:21" x14ac:dyDescent="0.25">
      <c r="A41" s="43">
        <v>30</v>
      </c>
      <c r="B41" s="45">
        <v>212.3</v>
      </c>
      <c r="C41" s="45">
        <v>108.1</v>
      </c>
      <c r="D41" s="45">
        <v>73.400000000000006</v>
      </c>
      <c r="E41" s="45">
        <v>56.1</v>
      </c>
      <c r="F41" s="45">
        <v>45.7</v>
      </c>
      <c r="G41" s="45">
        <v>38.799999999999997</v>
      </c>
      <c r="H41" s="45">
        <v>33.799999999999997</v>
      </c>
      <c r="I41" s="45">
        <v>30.1</v>
      </c>
      <c r="J41" s="45">
        <v>27.3</v>
      </c>
      <c r="K41" s="45">
        <v>25</v>
      </c>
      <c r="L41" s="45">
        <v>23.1</v>
      </c>
      <c r="M41" s="45">
        <v>21.5</v>
      </c>
      <c r="N41" s="45">
        <v>20.2</v>
      </c>
      <c r="O41" s="45">
        <v>19.100000000000001</v>
      </c>
      <c r="P41" s="45">
        <v>18.2</v>
      </c>
      <c r="Q41" s="45">
        <v>17.3</v>
      </c>
      <c r="R41" s="45">
        <v>16.600000000000001</v>
      </c>
      <c r="S41" s="45">
        <v>15.9</v>
      </c>
      <c r="T41" s="45">
        <v>15.3</v>
      </c>
      <c r="U41" s="45">
        <v>14.8</v>
      </c>
    </row>
    <row r="42" spans="1:21" x14ac:dyDescent="0.25">
      <c r="A42" s="43">
        <v>31</v>
      </c>
      <c r="B42" s="45">
        <v>215.3</v>
      </c>
      <c r="C42" s="45">
        <v>109.7</v>
      </c>
      <c r="D42" s="45">
        <v>74.5</v>
      </c>
      <c r="E42" s="45">
        <v>56.9</v>
      </c>
      <c r="F42" s="45">
        <v>46.3</v>
      </c>
      <c r="G42" s="45">
        <v>39.299999999999997</v>
      </c>
      <c r="H42" s="45">
        <v>34.299999999999997</v>
      </c>
      <c r="I42" s="45">
        <v>30.6</v>
      </c>
      <c r="J42" s="45">
        <v>27.7</v>
      </c>
      <c r="K42" s="45">
        <v>25.3</v>
      </c>
      <c r="L42" s="45">
        <v>23.4</v>
      </c>
      <c r="M42" s="45">
        <v>21.9</v>
      </c>
      <c r="N42" s="45">
        <v>20.5</v>
      </c>
      <c r="O42" s="45">
        <v>19.399999999999999</v>
      </c>
      <c r="P42" s="45">
        <v>18.399999999999999</v>
      </c>
      <c r="Q42" s="45">
        <v>17.600000000000001</v>
      </c>
      <c r="R42" s="45">
        <v>16.8</v>
      </c>
      <c r="S42" s="45">
        <v>16.2</v>
      </c>
      <c r="T42" s="45">
        <v>15.6</v>
      </c>
      <c r="U42" s="45">
        <v>15</v>
      </c>
    </row>
    <row r="43" spans="1:21" x14ac:dyDescent="0.25">
      <c r="A43" s="43">
        <v>32</v>
      </c>
      <c r="B43" s="45">
        <v>218.4</v>
      </c>
      <c r="C43" s="45">
        <v>111.2</v>
      </c>
      <c r="D43" s="45">
        <v>75.5</v>
      </c>
      <c r="E43" s="45">
        <v>57.7</v>
      </c>
      <c r="F43" s="45">
        <v>47</v>
      </c>
      <c r="G43" s="45">
        <v>39.9</v>
      </c>
      <c r="H43" s="45">
        <v>34.799999999999997</v>
      </c>
      <c r="I43" s="45">
        <v>31</v>
      </c>
      <c r="J43" s="45">
        <v>28</v>
      </c>
      <c r="K43" s="45">
        <v>25.7</v>
      </c>
      <c r="L43" s="45">
        <v>23.8</v>
      </c>
      <c r="M43" s="45">
        <v>22.2</v>
      </c>
      <c r="N43" s="45">
        <v>20.8</v>
      </c>
      <c r="O43" s="45">
        <v>19.7</v>
      </c>
      <c r="P43" s="45">
        <v>18.7</v>
      </c>
      <c r="Q43" s="45">
        <v>17.8</v>
      </c>
      <c r="R43" s="45">
        <v>17.100000000000001</v>
      </c>
      <c r="S43" s="45">
        <v>16.399999999999999</v>
      </c>
      <c r="T43" s="45">
        <v>15.8</v>
      </c>
      <c r="U43" s="45">
        <v>15.3</v>
      </c>
    </row>
    <row r="44" spans="1:21" x14ac:dyDescent="0.25">
      <c r="A44" s="43">
        <v>33</v>
      </c>
      <c r="B44" s="45">
        <v>221.5</v>
      </c>
      <c r="C44" s="45">
        <v>112.8</v>
      </c>
      <c r="D44" s="45">
        <v>76.599999999999994</v>
      </c>
      <c r="E44" s="45">
        <v>58.5</v>
      </c>
      <c r="F44" s="45">
        <v>47.7</v>
      </c>
      <c r="G44" s="45">
        <v>40.4</v>
      </c>
      <c r="H44" s="45">
        <v>35.299999999999997</v>
      </c>
      <c r="I44" s="45">
        <v>31.4</v>
      </c>
      <c r="J44" s="45">
        <v>28.4</v>
      </c>
      <c r="K44" s="45">
        <v>26.1</v>
      </c>
      <c r="L44" s="45">
        <v>24.1</v>
      </c>
      <c r="M44" s="45">
        <v>22.5</v>
      </c>
      <c r="N44" s="45">
        <v>21.1</v>
      </c>
      <c r="O44" s="45">
        <v>20</v>
      </c>
      <c r="P44" s="45">
        <v>19</v>
      </c>
      <c r="Q44" s="45">
        <v>18.100000000000001</v>
      </c>
      <c r="R44" s="45">
        <v>17.3</v>
      </c>
      <c r="S44" s="45">
        <v>16.600000000000001</v>
      </c>
      <c r="T44" s="45">
        <v>16</v>
      </c>
      <c r="U44" s="45">
        <v>15.5</v>
      </c>
    </row>
    <row r="45" spans="1:21" x14ac:dyDescent="0.25">
      <c r="A45" s="43">
        <v>34</v>
      </c>
      <c r="B45" s="45">
        <v>224.6</v>
      </c>
      <c r="C45" s="45">
        <v>114.4</v>
      </c>
      <c r="D45" s="45">
        <v>77.7</v>
      </c>
      <c r="E45" s="45">
        <v>59.3</v>
      </c>
      <c r="F45" s="45">
        <v>48.3</v>
      </c>
      <c r="G45" s="45">
        <v>41</v>
      </c>
      <c r="H45" s="45">
        <v>35.799999999999997</v>
      </c>
      <c r="I45" s="45">
        <v>31.9</v>
      </c>
      <c r="J45" s="45">
        <v>28.9</v>
      </c>
      <c r="K45" s="45">
        <v>26.4</v>
      </c>
      <c r="L45" s="45">
        <v>24.5</v>
      </c>
      <c r="M45" s="45">
        <v>22.8</v>
      </c>
      <c r="N45" s="45">
        <v>21.4</v>
      </c>
      <c r="O45" s="45">
        <v>20.3</v>
      </c>
      <c r="P45" s="45">
        <v>19.2</v>
      </c>
      <c r="Q45" s="45">
        <v>18.3</v>
      </c>
      <c r="R45" s="45">
        <v>17.600000000000001</v>
      </c>
      <c r="S45" s="45">
        <v>16.899999999999999</v>
      </c>
      <c r="T45" s="45">
        <v>16.3</v>
      </c>
      <c r="U45" s="45">
        <v>15.7</v>
      </c>
    </row>
    <row r="46" spans="1:21" x14ac:dyDescent="0.25">
      <c r="A46" s="43">
        <v>35</v>
      </c>
      <c r="B46" s="45">
        <v>227.7</v>
      </c>
      <c r="C46" s="45">
        <v>116</v>
      </c>
      <c r="D46" s="45">
        <v>78.8</v>
      </c>
      <c r="E46" s="45">
        <v>60.2</v>
      </c>
      <c r="F46" s="45">
        <v>49</v>
      </c>
      <c r="G46" s="45">
        <v>41.6</v>
      </c>
      <c r="H46" s="45">
        <v>36.299999999999997</v>
      </c>
      <c r="I46" s="45">
        <v>32.299999999999997</v>
      </c>
      <c r="J46" s="45">
        <v>29.3</v>
      </c>
      <c r="K46" s="45">
        <v>26.8</v>
      </c>
      <c r="L46" s="45">
        <v>24.8</v>
      </c>
      <c r="M46" s="45">
        <v>23.1</v>
      </c>
      <c r="N46" s="45">
        <v>21.7</v>
      </c>
      <c r="O46" s="45">
        <v>20.5</v>
      </c>
      <c r="P46" s="45">
        <v>19.5</v>
      </c>
      <c r="Q46" s="45">
        <v>18.600000000000001</v>
      </c>
      <c r="R46" s="45">
        <v>17.8</v>
      </c>
      <c r="S46" s="45">
        <v>17.100000000000001</v>
      </c>
      <c r="T46" s="45">
        <v>16.5</v>
      </c>
      <c r="U46" s="45">
        <v>15.9</v>
      </c>
    </row>
    <row r="47" spans="1:21" x14ac:dyDescent="0.25">
      <c r="A47" s="43">
        <v>36</v>
      </c>
      <c r="B47" s="45">
        <v>230.9</v>
      </c>
      <c r="C47" s="45">
        <v>117.6</v>
      </c>
      <c r="D47" s="45">
        <v>79.900000000000006</v>
      </c>
      <c r="E47" s="45">
        <v>61</v>
      </c>
      <c r="F47" s="45">
        <v>49.7</v>
      </c>
      <c r="G47" s="45">
        <v>42.2</v>
      </c>
      <c r="H47" s="45">
        <v>36.799999999999997</v>
      </c>
      <c r="I47" s="45">
        <v>32.799999999999997</v>
      </c>
      <c r="J47" s="45">
        <v>29.7</v>
      </c>
      <c r="K47" s="45">
        <v>27.2</v>
      </c>
      <c r="L47" s="45">
        <v>25.2</v>
      </c>
      <c r="M47" s="45">
        <v>23.5</v>
      </c>
      <c r="N47" s="45">
        <v>22.1</v>
      </c>
      <c r="O47" s="45">
        <v>20.8</v>
      </c>
      <c r="P47" s="45">
        <v>19.8</v>
      </c>
      <c r="Q47" s="45">
        <v>18.899999999999999</v>
      </c>
      <c r="R47" s="45">
        <v>18.100000000000001</v>
      </c>
      <c r="S47" s="45">
        <v>17.399999999999999</v>
      </c>
      <c r="T47" s="45">
        <v>16.7</v>
      </c>
      <c r="U47" s="45">
        <v>16.2</v>
      </c>
    </row>
    <row r="48" spans="1:21" x14ac:dyDescent="0.25">
      <c r="A48" s="43">
        <v>37</v>
      </c>
      <c r="B48" s="45">
        <v>234.1</v>
      </c>
      <c r="C48" s="45">
        <v>119.3</v>
      </c>
      <c r="D48" s="45">
        <v>81</v>
      </c>
      <c r="E48" s="45">
        <v>61.9</v>
      </c>
      <c r="F48" s="45">
        <v>50.4</v>
      </c>
      <c r="G48" s="45">
        <v>42.8</v>
      </c>
      <c r="H48" s="45">
        <v>37.299999999999997</v>
      </c>
      <c r="I48" s="45">
        <v>33.299999999999997</v>
      </c>
      <c r="J48" s="45">
        <v>30.1</v>
      </c>
      <c r="K48" s="45">
        <v>27.6</v>
      </c>
      <c r="L48" s="45">
        <v>25.5</v>
      </c>
      <c r="M48" s="45">
        <v>23.8</v>
      </c>
      <c r="N48" s="45">
        <v>22.4</v>
      </c>
      <c r="O48" s="45">
        <v>21.1</v>
      </c>
      <c r="P48" s="45">
        <v>20.100000000000001</v>
      </c>
      <c r="Q48" s="45">
        <v>19.2</v>
      </c>
      <c r="R48" s="45">
        <v>18.399999999999999</v>
      </c>
      <c r="S48" s="45">
        <v>17.600000000000001</v>
      </c>
      <c r="T48" s="45">
        <v>17</v>
      </c>
      <c r="U48" s="45">
        <v>16.399999999999999</v>
      </c>
    </row>
    <row r="49" spans="1:21" x14ac:dyDescent="0.25">
      <c r="A49" s="43">
        <v>38</v>
      </c>
      <c r="B49" s="45">
        <v>237.4</v>
      </c>
      <c r="C49" s="45">
        <v>120.9</v>
      </c>
      <c r="D49" s="45">
        <v>82.1</v>
      </c>
      <c r="E49" s="45">
        <v>62.7</v>
      </c>
      <c r="F49" s="45">
        <v>51.1</v>
      </c>
      <c r="G49" s="45">
        <v>43.4</v>
      </c>
      <c r="H49" s="45">
        <v>37.9</v>
      </c>
      <c r="I49" s="45">
        <v>33.700000000000003</v>
      </c>
      <c r="J49" s="45">
        <v>30.5</v>
      </c>
      <c r="K49" s="45">
        <v>28</v>
      </c>
      <c r="L49" s="45">
        <v>25.9</v>
      </c>
      <c r="M49" s="45">
        <v>24.2</v>
      </c>
      <c r="N49" s="45">
        <v>22.7</v>
      </c>
      <c r="O49" s="45">
        <v>21.5</v>
      </c>
      <c r="P49" s="45">
        <v>20.399999999999999</v>
      </c>
      <c r="Q49" s="45">
        <v>19.399999999999999</v>
      </c>
      <c r="R49" s="45">
        <v>18.600000000000001</v>
      </c>
      <c r="S49" s="45">
        <v>17.899999999999999</v>
      </c>
      <c r="T49" s="45">
        <v>17.3</v>
      </c>
      <c r="U49" s="45">
        <v>16.7</v>
      </c>
    </row>
    <row r="50" spans="1:21" x14ac:dyDescent="0.25">
      <c r="A50" s="43">
        <v>39</v>
      </c>
      <c r="B50" s="45">
        <v>240.7</v>
      </c>
      <c r="C50" s="45">
        <v>122.6</v>
      </c>
      <c r="D50" s="45">
        <v>83.3</v>
      </c>
      <c r="E50" s="45">
        <v>63.6</v>
      </c>
      <c r="F50" s="45">
        <v>51.9</v>
      </c>
      <c r="G50" s="45">
        <v>44</v>
      </c>
      <c r="H50" s="45">
        <v>38.4</v>
      </c>
      <c r="I50" s="45">
        <v>34.200000000000003</v>
      </c>
      <c r="J50" s="45">
        <v>31</v>
      </c>
      <c r="K50" s="45">
        <v>28.4</v>
      </c>
      <c r="L50" s="45">
        <v>26.3</v>
      </c>
      <c r="M50" s="45">
        <v>24.5</v>
      </c>
      <c r="N50" s="45">
        <v>23</v>
      </c>
      <c r="O50" s="45">
        <v>21.8</v>
      </c>
      <c r="P50" s="45">
        <v>20.7</v>
      </c>
      <c r="Q50" s="45">
        <v>19.7</v>
      </c>
      <c r="R50" s="45">
        <v>18.899999999999999</v>
      </c>
      <c r="S50" s="45">
        <v>18.2</v>
      </c>
      <c r="T50" s="45">
        <v>17.5</v>
      </c>
      <c r="U50" s="45">
        <v>16.899999999999999</v>
      </c>
    </row>
    <row r="51" spans="1:21" x14ac:dyDescent="0.25">
      <c r="A51" s="43">
        <v>40</v>
      </c>
      <c r="B51" s="45">
        <v>244.1</v>
      </c>
      <c r="C51" s="45">
        <v>124.4</v>
      </c>
      <c r="D51" s="45">
        <v>84.5</v>
      </c>
      <c r="E51" s="45">
        <v>64.5</v>
      </c>
      <c r="F51" s="45">
        <v>52.6</v>
      </c>
      <c r="G51" s="45">
        <v>44.6</v>
      </c>
      <c r="H51" s="45">
        <v>39</v>
      </c>
      <c r="I51" s="45">
        <v>34.700000000000003</v>
      </c>
      <c r="J51" s="45">
        <v>31.4</v>
      </c>
      <c r="K51" s="45">
        <v>28.8</v>
      </c>
      <c r="L51" s="45">
        <v>26.7</v>
      </c>
      <c r="M51" s="45">
        <v>24.9</v>
      </c>
      <c r="N51" s="45">
        <v>23.4</v>
      </c>
      <c r="O51" s="45">
        <v>22.1</v>
      </c>
      <c r="P51" s="45">
        <v>21</v>
      </c>
      <c r="Q51" s="45">
        <v>20</v>
      </c>
      <c r="R51" s="45">
        <v>19.2</v>
      </c>
      <c r="S51" s="45">
        <v>18.5</v>
      </c>
      <c r="T51" s="45">
        <v>17.8</v>
      </c>
      <c r="U51" s="45">
        <v>17.2</v>
      </c>
    </row>
    <row r="52" spans="1:21" x14ac:dyDescent="0.25">
      <c r="A52" s="43">
        <v>41</v>
      </c>
      <c r="B52" s="45">
        <v>247.5</v>
      </c>
      <c r="C52" s="45">
        <v>126.1</v>
      </c>
      <c r="D52" s="45">
        <v>85.6</v>
      </c>
      <c r="E52" s="45">
        <v>65.400000000000006</v>
      </c>
      <c r="F52" s="45">
        <v>53.3</v>
      </c>
      <c r="G52" s="45">
        <v>45.3</v>
      </c>
      <c r="H52" s="45">
        <v>39.5</v>
      </c>
      <c r="I52" s="45">
        <v>35.200000000000003</v>
      </c>
      <c r="J52" s="45">
        <v>31.9</v>
      </c>
      <c r="K52" s="45">
        <v>29.2</v>
      </c>
      <c r="L52" s="45">
        <v>27</v>
      </c>
      <c r="M52" s="45">
        <v>25.2</v>
      </c>
      <c r="N52" s="45">
        <v>23.7</v>
      </c>
      <c r="O52" s="45">
        <v>22.4</v>
      </c>
      <c r="P52" s="45">
        <v>21.3</v>
      </c>
      <c r="Q52" s="45">
        <v>20.3</v>
      </c>
      <c r="R52" s="45">
        <v>19.5</v>
      </c>
      <c r="S52" s="45">
        <v>18.7</v>
      </c>
      <c r="T52" s="45">
        <v>18.100000000000001</v>
      </c>
      <c r="U52" s="45">
        <v>17.5</v>
      </c>
    </row>
    <row r="53" spans="1:21" x14ac:dyDescent="0.25">
      <c r="A53" s="43">
        <v>42</v>
      </c>
      <c r="B53" s="45">
        <v>250.9</v>
      </c>
      <c r="C53" s="45">
        <v>127.9</v>
      </c>
      <c r="D53" s="45">
        <v>86.9</v>
      </c>
      <c r="E53" s="45">
        <v>66.400000000000006</v>
      </c>
      <c r="F53" s="45">
        <v>54.1</v>
      </c>
      <c r="G53" s="45">
        <v>45.9</v>
      </c>
      <c r="H53" s="45">
        <v>40.1</v>
      </c>
      <c r="I53" s="45">
        <v>35.700000000000003</v>
      </c>
      <c r="J53" s="45">
        <v>32.299999999999997</v>
      </c>
      <c r="K53" s="45">
        <v>29.6</v>
      </c>
      <c r="L53" s="45">
        <v>27.4</v>
      </c>
      <c r="M53" s="45">
        <v>25.6</v>
      </c>
      <c r="N53" s="45">
        <v>24.1</v>
      </c>
      <c r="O53" s="45">
        <v>22.8</v>
      </c>
      <c r="P53" s="45">
        <v>21.6</v>
      </c>
      <c r="Q53" s="45">
        <v>20.7</v>
      </c>
      <c r="R53" s="45">
        <v>19.8</v>
      </c>
      <c r="S53" s="45">
        <v>19</v>
      </c>
      <c r="T53" s="45">
        <v>18.399999999999999</v>
      </c>
      <c r="U53" s="45">
        <v>17.8</v>
      </c>
    </row>
    <row r="54" spans="1:21" x14ac:dyDescent="0.25">
      <c r="A54" s="43">
        <v>43</v>
      </c>
      <c r="B54" s="45">
        <v>254.4</v>
      </c>
      <c r="C54" s="45">
        <v>129.6</v>
      </c>
      <c r="D54" s="45">
        <v>88.1</v>
      </c>
      <c r="E54" s="45">
        <v>67.3</v>
      </c>
      <c r="F54" s="45">
        <v>54.9</v>
      </c>
      <c r="G54" s="45">
        <v>46.6</v>
      </c>
      <c r="H54" s="45">
        <v>40.700000000000003</v>
      </c>
      <c r="I54" s="45">
        <v>36.200000000000003</v>
      </c>
      <c r="J54" s="45">
        <v>32.799999999999997</v>
      </c>
      <c r="K54" s="45">
        <v>30.1</v>
      </c>
      <c r="L54" s="45">
        <v>27.8</v>
      </c>
      <c r="M54" s="45">
        <v>26</v>
      </c>
      <c r="N54" s="45">
        <v>24.4</v>
      </c>
      <c r="O54" s="45">
        <v>23.1</v>
      </c>
      <c r="P54" s="45">
        <v>22</v>
      </c>
      <c r="Q54" s="45">
        <v>21</v>
      </c>
      <c r="R54" s="45">
        <v>20.100000000000001</v>
      </c>
      <c r="S54" s="45">
        <v>19.3</v>
      </c>
      <c r="T54" s="45">
        <v>18.7</v>
      </c>
      <c r="U54" s="45">
        <v>18.100000000000001</v>
      </c>
    </row>
    <row r="55" spans="1:21" x14ac:dyDescent="0.25">
      <c r="A55" s="43">
        <v>44</v>
      </c>
      <c r="B55" s="45">
        <v>258</v>
      </c>
      <c r="C55" s="45">
        <v>131.5</v>
      </c>
      <c r="D55" s="45">
        <v>89.3</v>
      </c>
      <c r="E55" s="45">
        <v>68.3</v>
      </c>
      <c r="F55" s="45">
        <v>55.6</v>
      </c>
      <c r="G55" s="45">
        <v>47.2</v>
      </c>
      <c r="H55" s="45">
        <v>41.2</v>
      </c>
      <c r="I55" s="45">
        <v>36.799999999999997</v>
      </c>
      <c r="J55" s="45">
        <v>33.299999999999997</v>
      </c>
      <c r="K55" s="45">
        <v>30.5</v>
      </c>
      <c r="L55" s="45">
        <v>28.3</v>
      </c>
      <c r="M55" s="45">
        <v>26.4</v>
      </c>
      <c r="N55" s="45">
        <v>24.8</v>
      </c>
      <c r="O55" s="45">
        <v>23.5</v>
      </c>
      <c r="P55" s="45">
        <v>22.3</v>
      </c>
      <c r="Q55" s="45">
        <v>21.3</v>
      </c>
      <c r="R55" s="45">
        <v>20.399999999999999</v>
      </c>
      <c r="S55" s="45">
        <v>19.7</v>
      </c>
      <c r="T55" s="45">
        <v>19</v>
      </c>
      <c r="U55" s="45">
        <v>18.399999999999999</v>
      </c>
    </row>
    <row r="56" spans="1:21" x14ac:dyDescent="0.25">
      <c r="A56" s="43">
        <v>45</v>
      </c>
      <c r="B56" s="45">
        <v>261.60000000000002</v>
      </c>
      <c r="C56" s="45">
        <v>133.30000000000001</v>
      </c>
      <c r="D56" s="45">
        <v>90.6</v>
      </c>
      <c r="E56" s="45">
        <v>69.2</v>
      </c>
      <c r="F56" s="45">
        <v>56.4</v>
      </c>
      <c r="G56" s="45">
        <v>47.9</v>
      </c>
      <c r="H56" s="45">
        <v>41.8</v>
      </c>
      <c r="I56" s="45">
        <v>37.299999999999997</v>
      </c>
      <c r="J56" s="45">
        <v>33.799999999999997</v>
      </c>
      <c r="K56" s="45">
        <v>31</v>
      </c>
      <c r="L56" s="45">
        <v>28.7</v>
      </c>
      <c r="M56" s="45">
        <v>26.8</v>
      </c>
      <c r="N56" s="45">
        <v>25.2</v>
      </c>
      <c r="O56" s="45">
        <v>23.8</v>
      </c>
      <c r="P56" s="45">
        <v>22.7</v>
      </c>
      <c r="Q56" s="45">
        <v>21.7</v>
      </c>
      <c r="R56" s="45">
        <v>20.8</v>
      </c>
      <c r="S56" s="45">
        <v>20</v>
      </c>
      <c r="T56" s="45">
        <v>19.3</v>
      </c>
      <c r="U56" s="45">
        <v>18.7</v>
      </c>
    </row>
    <row r="57" spans="1:21" x14ac:dyDescent="0.25">
      <c r="A57" s="43">
        <v>46</v>
      </c>
      <c r="B57" s="45">
        <v>265.2</v>
      </c>
      <c r="C57" s="45">
        <v>135.19999999999999</v>
      </c>
      <c r="D57" s="45">
        <v>91.8</v>
      </c>
      <c r="E57" s="45">
        <v>70.2</v>
      </c>
      <c r="F57" s="45">
        <v>57.2</v>
      </c>
      <c r="G57" s="45">
        <v>48.6</v>
      </c>
      <c r="H57" s="45">
        <v>42.4</v>
      </c>
      <c r="I57" s="45">
        <v>37.799999999999997</v>
      </c>
      <c r="J57" s="45">
        <v>34.299999999999997</v>
      </c>
      <c r="K57" s="45">
        <v>31.4</v>
      </c>
      <c r="L57" s="45">
        <v>29.1</v>
      </c>
      <c r="M57" s="45">
        <v>27.2</v>
      </c>
      <c r="N57" s="45">
        <v>25.6</v>
      </c>
      <c r="O57" s="45">
        <v>24.2</v>
      </c>
      <c r="P57" s="45">
        <v>23</v>
      </c>
      <c r="Q57" s="45">
        <v>22</v>
      </c>
      <c r="R57" s="45">
        <v>21.1</v>
      </c>
      <c r="S57" s="45">
        <v>20.3</v>
      </c>
      <c r="T57" s="45">
        <v>19.600000000000001</v>
      </c>
      <c r="U57" s="45">
        <v>19</v>
      </c>
    </row>
    <row r="58" spans="1:21" x14ac:dyDescent="0.25">
      <c r="A58" s="43">
        <v>47</v>
      </c>
      <c r="B58" s="45">
        <v>268.89999999999998</v>
      </c>
      <c r="C58" s="45">
        <v>137</v>
      </c>
      <c r="D58" s="45">
        <v>93.1</v>
      </c>
      <c r="E58" s="45">
        <v>71.2</v>
      </c>
      <c r="F58" s="45">
        <v>58</v>
      </c>
      <c r="G58" s="45">
        <v>49.3</v>
      </c>
      <c r="H58" s="45">
        <v>43.1</v>
      </c>
      <c r="I58" s="45">
        <v>38.4</v>
      </c>
      <c r="J58" s="45">
        <v>34.799999999999997</v>
      </c>
      <c r="K58" s="45">
        <v>31.9</v>
      </c>
      <c r="L58" s="45">
        <v>29.6</v>
      </c>
      <c r="M58" s="45">
        <v>27.6</v>
      </c>
      <c r="N58" s="45">
        <v>26</v>
      </c>
      <c r="O58" s="45">
        <v>24.6</v>
      </c>
      <c r="P58" s="45">
        <v>23.4</v>
      </c>
      <c r="Q58" s="45">
        <v>22.4</v>
      </c>
      <c r="R58" s="45">
        <v>21.5</v>
      </c>
      <c r="S58" s="45">
        <v>20.7</v>
      </c>
      <c r="T58" s="45">
        <v>20</v>
      </c>
      <c r="U58" s="45">
        <v>19.3</v>
      </c>
    </row>
    <row r="59" spans="1:21" x14ac:dyDescent="0.25">
      <c r="A59" s="43">
        <v>48</v>
      </c>
      <c r="B59" s="45">
        <v>272.7</v>
      </c>
      <c r="C59" s="45">
        <v>139</v>
      </c>
      <c r="D59" s="45">
        <v>94.4</v>
      </c>
      <c r="E59" s="45">
        <v>72.2</v>
      </c>
      <c r="F59" s="45">
        <v>58.9</v>
      </c>
      <c r="G59" s="45">
        <v>50</v>
      </c>
      <c r="H59" s="45">
        <v>43.7</v>
      </c>
      <c r="I59" s="45">
        <v>39</v>
      </c>
      <c r="J59" s="45">
        <v>35.299999999999997</v>
      </c>
      <c r="K59" s="45">
        <v>32.4</v>
      </c>
      <c r="L59" s="45">
        <v>30.1</v>
      </c>
      <c r="M59" s="45">
        <v>28.1</v>
      </c>
      <c r="N59" s="45">
        <v>26.4</v>
      </c>
      <c r="O59" s="45">
        <v>25</v>
      </c>
      <c r="P59" s="45">
        <v>23.8</v>
      </c>
      <c r="Q59" s="45">
        <v>22.8</v>
      </c>
      <c r="R59" s="45">
        <v>21.9</v>
      </c>
      <c r="S59" s="45">
        <v>21</v>
      </c>
      <c r="T59" s="45">
        <v>20.3</v>
      </c>
      <c r="U59" s="45">
        <v>19.7</v>
      </c>
    </row>
    <row r="60" spans="1:21" x14ac:dyDescent="0.25">
      <c r="A60" s="43">
        <v>49</v>
      </c>
      <c r="B60" s="45">
        <v>276.5</v>
      </c>
      <c r="C60" s="45">
        <v>140.9</v>
      </c>
      <c r="D60" s="45">
        <v>95.8</v>
      </c>
      <c r="E60" s="45">
        <v>73.3</v>
      </c>
      <c r="F60" s="45">
        <v>59.8</v>
      </c>
      <c r="G60" s="45">
        <v>50.8</v>
      </c>
      <c r="H60" s="45">
        <v>44.4</v>
      </c>
      <c r="I60" s="45">
        <v>39.6</v>
      </c>
      <c r="J60" s="45">
        <v>35.9</v>
      </c>
      <c r="K60" s="45">
        <v>32.9</v>
      </c>
      <c r="L60" s="45">
        <v>30.5</v>
      </c>
      <c r="M60" s="45">
        <v>28.6</v>
      </c>
      <c r="N60" s="45">
        <v>26.9</v>
      </c>
      <c r="O60" s="45">
        <v>25.5</v>
      </c>
      <c r="P60" s="45">
        <v>24.2</v>
      </c>
      <c r="Q60" s="45">
        <v>23.2</v>
      </c>
      <c r="R60" s="45">
        <v>22.2</v>
      </c>
      <c r="S60" s="45">
        <v>21.4</v>
      </c>
      <c r="T60" s="45">
        <v>20.7</v>
      </c>
      <c r="U60" s="45"/>
    </row>
    <row r="61" spans="1:21" x14ac:dyDescent="0.25">
      <c r="A61" s="43">
        <v>50</v>
      </c>
      <c r="B61" s="45">
        <v>280.39999999999998</v>
      </c>
      <c r="C61" s="45">
        <v>143</v>
      </c>
      <c r="D61" s="45">
        <v>97.2</v>
      </c>
      <c r="E61" s="45">
        <v>74.400000000000006</v>
      </c>
      <c r="F61" s="45">
        <v>60.7</v>
      </c>
      <c r="G61" s="45">
        <v>51.6</v>
      </c>
      <c r="H61" s="45">
        <v>45.1</v>
      </c>
      <c r="I61" s="45">
        <v>40.200000000000003</v>
      </c>
      <c r="J61" s="45">
        <v>36.5</v>
      </c>
      <c r="K61" s="45">
        <v>33.5</v>
      </c>
      <c r="L61" s="45">
        <v>31.1</v>
      </c>
      <c r="M61" s="45">
        <v>29</v>
      </c>
      <c r="N61" s="45">
        <v>27.3</v>
      </c>
      <c r="O61" s="45">
        <v>25.9</v>
      </c>
      <c r="P61" s="45">
        <v>24.7</v>
      </c>
      <c r="Q61" s="45">
        <v>23.6</v>
      </c>
      <c r="R61" s="45">
        <v>22.6</v>
      </c>
      <c r="S61" s="45">
        <v>21.8</v>
      </c>
      <c r="T61" s="45"/>
      <c r="U61" s="45"/>
    </row>
    <row r="62" spans="1:21" x14ac:dyDescent="0.25">
      <c r="A62" s="43">
        <v>51</v>
      </c>
      <c r="B62" s="45">
        <v>284.39999999999998</v>
      </c>
      <c r="C62" s="45">
        <v>145</v>
      </c>
      <c r="D62" s="45">
        <v>98.6</v>
      </c>
      <c r="E62" s="45">
        <v>75.5</v>
      </c>
      <c r="F62" s="45">
        <v>61.6</v>
      </c>
      <c r="G62" s="45">
        <v>52.4</v>
      </c>
      <c r="H62" s="45">
        <v>45.8</v>
      </c>
      <c r="I62" s="45">
        <v>40.9</v>
      </c>
      <c r="J62" s="45">
        <v>37.1</v>
      </c>
      <c r="K62" s="45">
        <v>34</v>
      </c>
      <c r="L62" s="45">
        <v>31.6</v>
      </c>
      <c r="M62" s="45">
        <v>29.5</v>
      </c>
      <c r="N62" s="45">
        <v>27.8</v>
      </c>
      <c r="O62" s="45">
        <v>26.4</v>
      </c>
      <c r="P62" s="45">
        <v>25.1</v>
      </c>
      <c r="Q62" s="45">
        <v>24</v>
      </c>
      <c r="R62" s="45">
        <v>23.1</v>
      </c>
      <c r="S62" s="45"/>
      <c r="T62" s="45"/>
      <c r="U62" s="45"/>
    </row>
    <row r="63" spans="1:21" x14ac:dyDescent="0.25">
      <c r="A63" s="43">
        <v>52</v>
      </c>
      <c r="B63" s="45">
        <v>288.39999999999998</v>
      </c>
      <c r="C63" s="45">
        <v>147.1</v>
      </c>
      <c r="D63" s="45">
        <v>100.1</v>
      </c>
      <c r="E63" s="45">
        <v>76.599999999999994</v>
      </c>
      <c r="F63" s="45">
        <v>62.5</v>
      </c>
      <c r="G63" s="45">
        <v>53.2</v>
      </c>
      <c r="H63" s="45">
        <v>46.5</v>
      </c>
      <c r="I63" s="45">
        <v>41.5</v>
      </c>
      <c r="J63" s="45">
        <v>37.700000000000003</v>
      </c>
      <c r="K63" s="45">
        <v>34.6</v>
      </c>
      <c r="L63" s="45">
        <v>32.1</v>
      </c>
      <c r="M63" s="45">
        <v>30</v>
      </c>
      <c r="N63" s="45">
        <v>28.3</v>
      </c>
      <c r="O63" s="45">
        <v>26.8</v>
      </c>
      <c r="P63" s="45">
        <v>25.6</v>
      </c>
      <c r="Q63" s="45">
        <v>24.5</v>
      </c>
      <c r="R63" s="45"/>
      <c r="S63" s="45"/>
      <c r="T63" s="45"/>
      <c r="U63" s="45"/>
    </row>
    <row r="64" spans="1:21" x14ac:dyDescent="0.25">
      <c r="A64" s="43">
        <v>53</v>
      </c>
      <c r="B64" s="45">
        <v>292.5</v>
      </c>
      <c r="C64" s="45">
        <v>149.19999999999999</v>
      </c>
      <c r="D64" s="45">
        <v>101.5</v>
      </c>
      <c r="E64" s="45">
        <v>77.7</v>
      </c>
      <c r="F64" s="45">
        <v>63.5</v>
      </c>
      <c r="G64" s="45">
        <v>54</v>
      </c>
      <c r="H64" s="45">
        <v>47.2</v>
      </c>
      <c r="I64" s="45">
        <v>42.2</v>
      </c>
      <c r="J64" s="45">
        <v>38.299999999999997</v>
      </c>
      <c r="K64" s="45">
        <v>35.200000000000003</v>
      </c>
      <c r="L64" s="45">
        <v>32.700000000000003</v>
      </c>
      <c r="M64" s="45">
        <v>30.6</v>
      </c>
      <c r="N64" s="45">
        <v>28.8</v>
      </c>
      <c r="O64" s="45">
        <v>27.3</v>
      </c>
      <c r="P64" s="45">
        <v>26</v>
      </c>
      <c r="Q64" s="45"/>
      <c r="R64" s="45"/>
      <c r="S64" s="45"/>
      <c r="T64" s="45"/>
      <c r="U64" s="45"/>
    </row>
    <row r="65" spans="1:21" x14ac:dyDescent="0.25">
      <c r="A65" s="43">
        <v>54</v>
      </c>
      <c r="B65" s="45">
        <v>296.60000000000002</v>
      </c>
      <c r="C65" s="45">
        <v>151.4</v>
      </c>
      <c r="D65" s="45">
        <v>103</v>
      </c>
      <c r="E65" s="45">
        <v>78.900000000000006</v>
      </c>
      <c r="F65" s="45">
        <v>64.400000000000006</v>
      </c>
      <c r="G65" s="45">
        <v>54.8</v>
      </c>
      <c r="H65" s="45">
        <v>48</v>
      </c>
      <c r="I65" s="45">
        <v>42.9</v>
      </c>
      <c r="J65" s="45">
        <v>38.9</v>
      </c>
      <c r="K65" s="45">
        <v>35.799999999999997</v>
      </c>
      <c r="L65" s="45">
        <v>33.200000000000003</v>
      </c>
      <c r="M65" s="45">
        <v>31.1</v>
      </c>
      <c r="N65" s="45">
        <v>29.3</v>
      </c>
      <c r="O65" s="45">
        <v>27.8</v>
      </c>
      <c r="P65" s="45"/>
      <c r="Q65" s="45"/>
      <c r="R65" s="45"/>
      <c r="S65" s="45"/>
      <c r="T65" s="45"/>
      <c r="U65" s="45"/>
    </row>
    <row r="66" spans="1:21" x14ac:dyDescent="0.25">
      <c r="A66" s="43">
        <v>55</v>
      </c>
      <c r="B66" s="45">
        <v>300.8</v>
      </c>
      <c r="C66" s="45">
        <v>153.6</v>
      </c>
      <c r="D66" s="45">
        <v>104.6</v>
      </c>
      <c r="E66" s="45">
        <v>80.099999999999994</v>
      </c>
      <c r="F66" s="45">
        <v>65.400000000000006</v>
      </c>
      <c r="G66" s="45">
        <v>55.7</v>
      </c>
      <c r="H66" s="45">
        <v>48.8</v>
      </c>
      <c r="I66" s="45">
        <v>43.6</v>
      </c>
      <c r="J66" s="45">
        <v>39.6</v>
      </c>
      <c r="K66" s="45">
        <v>36.4</v>
      </c>
      <c r="L66" s="45">
        <v>33.799999999999997</v>
      </c>
      <c r="M66" s="45">
        <v>31.6</v>
      </c>
      <c r="N66" s="45">
        <v>29.9</v>
      </c>
      <c r="O66" s="45"/>
      <c r="P66" s="45"/>
      <c r="Q66" s="45"/>
      <c r="R66" s="45"/>
      <c r="S66" s="45"/>
      <c r="T66" s="45"/>
      <c r="U66" s="45"/>
    </row>
    <row r="67" spans="1:21" x14ac:dyDescent="0.25">
      <c r="A67" s="43">
        <v>56</v>
      </c>
      <c r="B67" s="45">
        <v>305.10000000000002</v>
      </c>
      <c r="C67" s="45">
        <v>155.80000000000001</v>
      </c>
      <c r="D67" s="45">
        <v>106.1</v>
      </c>
      <c r="E67" s="45">
        <v>81.3</v>
      </c>
      <c r="F67" s="45">
        <v>66.5</v>
      </c>
      <c r="G67" s="45">
        <v>56.6</v>
      </c>
      <c r="H67" s="45">
        <v>49.6</v>
      </c>
      <c r="I67" s="45">
        <v>44.3</v>
      </c>
      <c r="J67" s="45">
        <v>40.200000000000003</v>
      </c>
      <c r="K67" s="45">
        <v>37</v>
      </c>
      <c r="L67" s="45">
        <v>34.4</v>
      </c>
      <c r="M67" s="45">
        <v>32.200000000000003</v>
      </c>
      <c r="N67" s="45"/>
      <c r="O67" s="45"/>
      <c r="P67" s="45"/>
      <c r="Q67" s="45"/>
      <c r="R67" s="45"/>
      <c r="S67" s="45"/>
      <c r="T67" s="45"/>
      <c r="U67" s="45"/>
    </row>
    <row r="68" spans="1:21" x14ac:dyDescent="0.25">
      <c r="A68" s="43">
        <v>57</v>
      </c>
      <c r="B68" s="45">
        <v>309.5</v>
      </c>
      <c r="C68" s="45">
        <v>158.1</v>
      </c>
      <c r="D68" s="45">
        <v>107.7</v>
      </c>
      <c r="E68" s="45">
        <v>82.6</v>
      </c>
      <c r="F68" s="45">
        <v>67.5</v>
      </c>
      <c r="G68" s="45">
        <v>57.5</v>
      </c>
      <c r="H68" s="45">
        <v>50.4</v>
      </c>
      <c r="I68" s="45">
        <v>45</v>
      </c>
      <c r="J68" s="45">
        <v>40.9</v>
      </c>
      <c r="K68" s="45">
        <v>37.6</v>
      </c>
      <c r="L68" s="45">
        <v>35</v>
      </c>
      <c r="M68" s="45"/>
      <c r="N68" s="45"/>
      <c r="O68" s="45"/>
      <c r="P68" s="45"/>
      <c r="Q68" s="45"/>
      <c r="R68" s="45"/>
      <c r="S68" s="45"/>
      <c r="T68" s="45"/>
      <c r="U68" s="45"/>
    </row>
    <row r="69" spans="1:21" x14ac:dyDescent="0.25">
      <c r="A69" s="43">
        <v>58</v>
      </c>
      <c r="B69" s="45">
        <v>314</v>
      </c>
      <c r="C69" s="45">
        <v>160.5</v>
      </c>
      <c r="D69" s="45">
        <v>109.4</v>
      </c>
      <c r="E69" s="45">
        <v>83.8</v>
      </c>
      <c r="F69" s="45">
        <v>68.599999999999994</v>
      </c>
      <c r="G69" s="45">
        <v>58.4</v>
      </c>
      <c r="H69" s="45">
        <v>51.2</v>
      </c>
      <c r="I69" s="45">
        <v>45.8</v>
      </c>
      <c r="J69" s="45">
        <v>41.6</v>
      </c>
      <c r="K69" s="45">
        <v>38.4</v>
      </c>
      <c r="L69" s="45"/>
      <c r="M69" s="45"/>
      <c r="N69" s="45"/>
      <c r="O69" s="45"/>
      <c r="P69" s="45"/>
      <c r="Q69" s="45"/>
      <c r="R69" s="45"/>
      <c r="S69" s="45"/>
      <c r="T69" s="45"/>
      <c r="U69" s="45"/>
    </row>
    <row r="70" spans="1:21" x14ac:dyDescent="0.25">
      <c r="A70" s="43">
        <v>59</v>
      </c>
      <c r="B70" s="45">
        <v>318.60000000000002</v>
      </c>
      <c r="C70" s="45">
        <v>162.9</v>
      </c>
      <c r="D70" s="45">
        <v>111.1</v>
      </c>
      <c r="E70" s="45">
        <v>85.2</v>
      </c>
      <c r="F70" s="45">
        <v>69.7</v>
      </c>
      <c r="G70" s="45">
        <v>59.4</v>
      </c>
      <c r="H70" s="45">
        <v>52.1</v>
      </c>
      <c r="I70" s="45">
        <v>46.6</v>
      </c>
      <c r="J70" s="45">
        <v>42.4</v>
      </c>
      <c r="K70" s="45"/>
      <c r="L70" s="45"/>
      <c r="M70" s="45"/>
      <c r="N70" s="45"/>
      <c r="O70" s="45"/>
      <c r="P70" s="45"/>
      <c r="Q70" s="45"/>
      <c r="R70" s="45"/>
      <c r="S70" s="45"/>
      <c r="T70" s="45"/>
      <c r="U70" s="45"/>
    </row>
    <row r="71" spans="1:21" x14ac:dyDescent="0.25">
      <c r="A71" s="43">
        <v>60</v>
      </c>
      <c r="B71" s="45">
        <v>323.5</v>
      </c>
      <c r="C71" s="45">
        <v>165.4</v>
      </c>
      <c r="D71" s="45">
        <v>112.8</v>
      </c>
      <c r="E71" s="45">
        <v>86.5</v>
      </c>
      <c r="F71" s="45">
        <v>70.8</v>
      </c>
      <c r="G71" s="45">
        <v>60.4</v>
      </c>
      <c r="H71" s="45">
        <v>52.9</v>
      </c>
      <c r="I71" s="45">
        <v>47.5</v>
      </c>
      <c r="J71" s="45"/>
      <c r="K71" s="45"/>
      <c r="L71" s="45"/>
      <c r="M71" s="45"/>
      <c r="N71" s="45"/>
      <c r="O71" s="45"/>
      <c r="P71" s="45"/>
      <c r="Q71" s="45"/>
      <c r="R71" s="45"/>
      <c r="S71" s="45"/>
      <c r="T71" s="45"/>
      <c r="U71" s="45"/>
    </row>
    <row r="72" spans="1:21" x14ac:dyDescent="0.25">
      <c r="A72" s="43">
        <v>61</v>
      </c>
      <c r="B72" s="45">
        <v>328.5</v>
      </c>
      <c r="C72" s="45">
        <v>168.1</v>
      </c>
      <c r="D72" s="45">
        <v>114.6</v>
      </c>
      <c r="E72" s="45">
        <v>88</v>
      </c>
      <c r="F72" s="45">
        <v>72</v>
      </c>
      <c r="G72" s="45">
        <v>61.4</v>
      </c>
      <c r="H72" s="45">
        <v>54</v>
      </c>
      <c r="I72" s="45"/>
      <c r="J72" s="45"/>
      <c r="K72" s="45"/>
      <c r="L72" s="45"/>
      <c r="M72" s="45"/>
      <c r="N72" s="45"/>
      <c r="O72" s="45"/>
      <c r="P72" s="45"/>
      <c r="Q72" s="45"/>
      <c r="R72" s="45"/>
      <c r="S72" s="45"/>
      <c r="T72" s="45"/>
      <c r="U72" s="45"/>
    </row>
    <row r="73" spans="1:21" x14ac:dyDescent="0.25">
      <c r="A73" s="43">
        <v>62</v>
      </c>
      <c r="B73" s="45">
        <v>333.7</v>
      </c>
      <c r="C73" s="45">
        <v>170.8</v>
      </c>
      <c r="D73" s="45">
        <v>116.5</v>
      </c>
      <c r="E73" s="45">
        <v>89.5</v>
      </c>
      <c r="F73" s="45">
        <v>73.3</v>
      </c>
      <c r="G73" s="45">
        <v>62.6</v>
      </c>
      <c r="H73" s="45"/>
      <c r="I73" s="45"/>
      <c r="J73" s="45"/>
      <c r="K73" s="45"/>
      <c r="L73" s="45"/>
      <c r="M73" s="45"/>
      <c r="N73" s="45"/>
      <c r="O73" s="45"/>
      <c r="P73" s="45"/>
      <c r="Q73" s="45"/>
      <c r="R73" s="45"/>
      <c r="S73" s="45"/>
      <c r="T73" s="45"/>
      <c r="U73" s="45"/>
    </row>
    <row r="74" spans="1:21" x14ac:dyDescent="0.25">
      <c r="A74" s="43">
        <v>63</v>
      </c>
      <c r="B74" s="45">
        <v>339.3</v>
      </c>
      <c r="C74" s="45">
        <v>173.7</v>
      </c>
      <c r="D74" s="45">
        <v>118.6</v>
      </c>
      <c r="E74" s="45">
        <v>91</v>
      </c>
      <c r="F74" s="45">
        <v>74.7</v>
      </c>
      <c r="G74" s="45"/>
      <c r="H74" s="45"/>
      <c r="I74" s="45"/>
      <c r="J74" s="45"/>
      <c r="K74" s="45"/>
      <c r="L74" s="45"/>
      <c r="M74" s="45"/>
      <c r="N74" s="45"/>
      <c r="O74" s="45"/>
      <c r="P74" s="45"/>
      <c r="Q74" s="45"/>
      <c r="R74" s="45"/>
      <c r="S74" s="45"/>
      <c r="T74" s="45"/>
      <c r="U74" s="45"/>
    </row>
    <row r="75" spans="1:21" x14ac:dyDescent="0.25">
      <c r="A75" s="43">
        <v>64</v>
      </c>
      <c r="B75" s="45">
        <v>345.1</v>
      </c>
      <c r="C75" s="45">
        <v>176.7</v>
      </c>
      <c r="D75" s="45">
        <v>120.7</v>
      </c>
      <c r="E75" s="45">
        <v>92.8</v>
      </c>
      <c r="F75" s="45"/>
      <c r="G75" s="45"/>
      <c r="H75" s="45"/>
      <c r="I75" s="45"/>
      <c r="J75" s="45"/>
      <c r="K75" s="45"/>
      <c r="L75" s="45"/>
      <c r="M75" s="45"/>
      <c r="N75" s="45"/>
      <c r="O75" s="45"/>
      <c r="P75" s="45"/>
      <c r="Q75" s="45"/>
      <c r="R75" s="45"/>
      <c r="S75" s="45"/>
      <c r="T75" s="45"/>
      <c r="U75" s="45"/>
    </row>
    <row r="76" spans="1:21" x14ac:dyDescent="0.25">
      <c r="A76" s="43">
        <v>65</v>
      </c>
      <c r="B76" s="45">
        <v>351.3</v>
      </c>
      <c r="C76" s="45">
        <v>180</v>
      </c>
      <c r="D76" s="45">
        <v>123</v>
      </c>
      <c r="E76" s="45"/>
      <c r="F76" s="45"/>
      <c r="G76" s="45"/>
      <c r="H76" s="45"/>
      <c r="I76" s="45"/>
      <c r="J76" s="45"/>
      <c r="K76" s="45"/>
      <c r="L76" s="45"/>
      <c r="M76" s="45"/>
      <c r="N76" s="45"/>
      <c r="O76" s="45"/>
      <c r="P76" s="45"/>
      <c r="Q76" s="45"/>
      <c r="R76" s="45"/>
      <c r="S76" s="45"/>
      <c r="T76" s="45"/>
      <c r="U76" s="45"/>
    </row>
    <row r="77" spans="1:21" x14ac:dyDescent="0.25">
      <c r="A77" s="43">
        <v>66</v>
      </c>
      <c r="B77" s="45">
        <v>357.8</v>
      </c>
      <c r="C77" s="45">
        <v>183.4</v>
      </c>
      <c r="D77" s="45"/>
      <c r="E77" s="45"/>
      <c r="F77" s="45"/>
      <c r="G77" s="45"/>
      <c r="H77" s="45"/>
      <c r="I77" s="45"/>
      <c r="J77" s="45"/>
      <c r="K77" s="45"/>
      <c r="L77" s="45"/>
      <c r="M77" s="45"/>
      <c r="N77" s="45"/>
      <c r="O77" s="45"/>
      <c r="P77" s="45"/>
      <c r="Q77" s="45"/>
      <c r="R77" s="45"/>
      <c r="S77" s="45"/>
      <c r="T77" s="45"/>
      <c r="U77" s="45"/>
    </row>
    <row r="78" spans="1:21" x14ac:dyDescent="0.25">
      <c r="A78" s="43">
        <v>67</v>
      </c>
      <c r="B78" s="45">
        <v>364.7</v>
      </c>
      <c r="C78" s="45"/>
      <c r="D78" s="45"/>
      <c r="E78" s="45"/>
      <c r="F78" s="45"/>
      <c r="G78" s="45"/>
      <c r="H78" s="45"/>
      <c r="I78" s="45"/>
      <c r="J78" s="45"/>
      <c r="K78" s="45"/>
      <c r="L78" s="45"/>
      <c r="M78" s="45"/>
      <c r="N78" s="45"/>
      <c r="O78" s="45"/>
      <c r="P78" s="45"/>
      <c r="Q78" s="45"/>
      <c r="R78" s="45"/>
      <c r="S78" s="45"/>
      <c r="T78" s="45"/>
      <c r="U78" s="45"/>
    </row>
  </sheetData>
  <sheetProtection algorithmName="SHA-512" hashValue="5rq47q5tNBLLhXXO9LeENlLSd8IkEVijpeI6MXzuVb4iwQl1kjcRUPeNcGmRilhorPWrDgOLqRRNUSiddcsP/Q==" saltValue="zzz07IpTQvFsuRbHs0Cp3g==" spinCount="100000" sheet="1" objects="1" scenarios="1"/>
  <conditionalFormatting sqref="A6:A21">
    <cfRule type="expression" dxfId="259" priority="1" stopIfTrue="1">
      <formula>MOD(ROW(),2)=0</formula>
    </cfRule>
    <cfRule type="expression" dxfId="258" priority="2" stopIfTrue="1">
      <formula>MOD(ROW(),2)&lt;&gt;0</formula>
    </cfRule>
  </conditionalFormatting>
  <conditionalFormatting sqref="B6:M21">
    <cfRule type="expression" dxfId="257" priority="3" stopIfTrue="1">
      <formula>MOD(ROW(),2)=0</formula>
    </cfRule>
    <cfRule type="expression" dxfId="256" priority="4" stopIfTrue="1">
      <formula>MOD(ROW(),2)&lt;&gt;0</formula>
    </cfRule>
  </conditionalFormatting>
  <conditionalFormatting sqref="A26:A78">
    <cfRule type="expression" dxfId="255" priority="5" stopIfTrue="1">
      <formula>MOD(ROW(),2)=0</formula>
    </cfRule>
    <cfRule type="expression" dxfId="254" priority="6" stopIfTrue="1">
      <formula>MOD(ROW(),2)&lt;&gt;0</formula>
    </cfRule>
  </conditionalFormatting>
  <conditionalFormatting sqref="B26:U78">
    <cfRule type="expression" dxfId="253" priority="7" stopIfTrue="1">
      <formula>MOD(ROW(),2)=0</formula>
    </cfRule>
    <cfRule type="expression" dxfId="252" priority="8" stopIfTrue="1">
      <formula>MOD(ROW(),2)&lt;&gt;0</formula>
    </cfRule>
  </conditionalFormatting>
  <pageMargins left="0.7" right="0.7" top="0.75" bottom="0.75" header="0.3" footer="0.3"/>
  <tableParts count="1">
    <tablePart r:id="rId1"/>
  </tableParts>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43F9AE-4E28-4D81-BDE4-B6AE74AB4FF6}">
  <sheetPr codeName="Sheet82"/>
  <dimension ref="A1:U75"/>
  <sheetViews>
    <sheetView showGridLines="0" workbookViewId="0">
      <selection activeCell="A6" sqref="A6"/>
    </sheetView>
  </sheetViews>
  <sheetFormatPr defaultRowHeight="12.5" x14ac:dyDescent="0.25"/>
  <cols>
    <col min="1" max="1" width="31.54296875" customWidth="1"/>
    <col min="2" max="21"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Added pension - x-716</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153</v>
      </c>
      <c r="C8" s="49"/>
      <c r="D8" s="49"/>
      <c r="E8" s="49"/>
      <c r="F8" s="49"/>
      <c r="G8" s="49"/>
      <c r="H8" s="49"/>
      <c r="I8" s="49"/>
      <c r="J8" s="49"/>
      <c r="K8" s="49"/>
      <c r="L8" s="49"/>
      <c r="M8" s="49"/>
    </row>
    <row r="9" spans="1:13" x14ac:dyDescent="0.25">
      <c r="A9" s="40" t="s">
        <v>141</v>
      </c>
      <c r="B9" s="49" t="s">
        <v>368</v>
      </c>
      <c r="C9" s="49"/>
      <c r="D9" s="49"/>
      <c r="E9" s="49"/>
      <c r="F9" s="49"/>
      <c r="G9" s="49"/>
      <c r="H9" s="49"/>
      <c r="I9" s="49"/>
      <c r="J9" s="49"/>
      <c r="K9" s="49"/>
      <c r="L9" s="49"/>
      <c r="M9" s="49"/>
    </row>
    <row r="10" spans="1:13" x14ac:dyDescent="0.25">
      <c r="A10" s="40" t="s">
        <v>6</v>
      </c>
      <c r="B10" s="49" t="s">
        <v>410</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374</v>
      </c>
      <c r="C12" s="49"/>
      <c r="D12" s="49"/>
      <c r="E12" s="49"/>
      <c r="F12" s="49"/>
      <c r="G12" s="49"/>
      <c r="H12" s="49"/>
      <c r="I12" s="49"/>
      <c r="J12" s="49"/>
      <c r="K12" s="49"/>
      <c r="L12" s="49"/>
      <c r="M12" s="49"/>
    </row>
    <row r="13" spans="1:13" x14ac:dyDescent="0.25">
      <c r="A13" s="40" t="s">
        <v>494</v>
      </c>
      <c r="B13" s="49">
        <v>0</v>
      </c>
      <c r="C13" s="49"/>
      <c r="D13" s="49"/>
      <c r="E13" s="49"/>
      <c r="F13" s="49"/>
      <c r="G13" s="49"/>
      <c r="H13" s="49"/>
      <c r="I13" s="49"/>
      <c r="J13" s="49"/>
      <c r="K13" s="49"/>
      <c r="L13" s="49"/>
      <c r="M13" s="49"/>
    </row>
    <row r="14" spans="1:13" x14ac:dyDescent="0.25">
      <c r="A14" s="40" t="s">
        <v>145</v>
      </c>
      <c r="B14" s="49">
        <v>716</v>
      </c>
      <c r="C14" s="49"/>
      <c r="D14" s="49"/>
      <c r="E14" s="49"/>
      <c r="F14" s="49"/>
      <c r="G14" s="49"/>
      <c r="H14" s="49"/>
      <c r="I14" s="49"/>
      <c r="J14" s="49"/>
      <c r="K14" s="49"/>
      <c r="L14" s="49"/>
      <c r="M14" s="49"/>
    </row>
    <row r="15" spans="1:13" x14ac:dyDescent="0.25">
      <c r="A15" s="40" t="s">
        <v>495</v>
      </c>
      <c r="B15" s="49" t="s">
        <v>411</v>
      </c>
      <c r="C15" s="49"/>
      <c r="D15" s="49"/>
      <c r="E15" s="49"/>
      <c r="F15" s="49"/>
      <c r="G15" s="49"/>
      <c r="H15" s="49"/>
      <c r="I15" s="49"/>
      <c r="J15" s="49"/>
      <c r="K15" s="49"/>
      <c r="L15" s="49"/>
      <c r="M15" s="49"/>
    </row>
    <row r="16" spans="1:13" x14ac:dyDescent="0.25">
      <c r="A16" s="40" t="s">
        <v>147</v>
      </c>
      <c r="B16" s="49" t="s">
        <v>412</v>
      </c>
      <c r="C16" s="49"/>
      <c r="D16" s="49"/>
      <c r="E16" s="49"/>
      <c r="F16" s="49"/>
      <c r="G16" s="49"/>
      <c r="H16" s="49"/>
      <c r="I16" s="49"/>
      <c r="J16" s="49"/>
      <c r="K16" s="49"/>
      <c r="L16" s="49"/>
      <c r="M16" s="49"/>
    </row>
    <row r="17" spans="1:21" x14ac:dyDescent="0.25">
      <c r="A17" s="41" t="s">
        <v>496</v>
      </c>
      <c r="B17" s="49"/>
      <c r="C17" s="49"/>
      <c r="D17" s="49"/>
      <c r="E17" s="49"/>
      <c r="F17" s="49"/>
      <c r="G17" s="49"/>
      <c r="H17" s="49"/>
      <c r="I17" s="49"/>
      <c r="J17" s="49"/>
      <c r="K17" s="49"/>
      <c r="L17" s="49"/>
      <c r="M17" s="49"/>
    </row>
    <row r="18" spans="1:21" x14ac:dyDescent="0.25">
      <c r="A18" s="40" t="s">
        <v>149</v>
      </c>
      <c r="B18" s="50">
        <v>45202</v>
      </c>
      <c r="C18" s="50"/>
      <c r="D18" s="50"/>
      <c r="E18" s="50"/>
      <c r="F18" s="50"/>
      <c r="G18" s="50"/>
      <c r="H18" s="50"/>
      <c r="I18" s="50"/>
      <c r="J18" s="50"/>
      <c r="K18" s="50"/>
      <c r="L18" s="50"/>
      <c r="M18" s="50"/>
    </row>
    <row r="19" spans="1:21" x14ac:dyDescent="0.25">
      <c r="A19" s="40" t="s">
        <v>150</v>
      </c>
      <c r="B19" s="50">
        <v>45383</v>
      </c>
      <c r="C19" s="50"/>
      <c r="D19" s="50"/>
      <c r="E19" s="50"/>
      <c r="F19" s="50"/>
      <c r="G19" s="50"/>
      <c r="H19" s="50"/>
      <c r="I19" s="50"/>
      <c r="J19" s="50"/>
      <c r="K19" s="50"/>
      <c r="L19" s="50"/>
      <c r="M19" s="50"/>
    </row>
    <row r="20" spans="1:21" x14ac:dyDescent="0.25">
      <c r="A20" s="40" t="s">
        <v>151</v>
      </c>
      <c r="B20" s="49" t="s">
        <v>160</v>
      </c>
      <c r="C20" s="49"/>
      <c r="D20" s="49"/>
      <c r="E20" s="49"/>
      <c r="F20" s="49"/>
      <c r="G20" s="49"/>
      <c r="H20" s="49"/>
      <c r="I20" s="49"/>
      <c r="J20" s="49"/>
      <c r="K20" s="49"/>
      <c r="L20" s="49"/>
      <c r="M20" s="49"/>
    </row>
    <row r="21" spans="1:21" x14ac:dyDescent="0.25">
      <c r="A21" s="40" t="s">
        <v>497</v>
      </c>
      <c r="B21" s="49" t="s">
        <v>68</v>
      </c>
      <c r="C21" s="49"/>
      <c r="D21" s="49"/>
      <c r="E21" s="49"/>
      <c r="F21" s="49"/>
      <c r="G21" s="49"/>
      <c r="H21" s="49"/>
      <c r="I21" s="49"/>
      <c r="J21" s="49"/>
      <c r="K21" s="49"/>
      <c r="L21" s="49"/>
      <c r="M21" s="49"/>
    </row>
    <row r="23" spans="1:21" x14ac:dyDescent="0.25">
      <c r="A23" s="23" t="str">
        <f>HYPERLINK("#'Factor List'!A1", "Back to Factor List")</f>
        <v>Back to Factor List</v>
      </c>
      <c r="B23" s="23" t="str">
        <f>HYPERLINK("#'Assumptions'!A1", "Assumptions")</f>
        <v>Assumptions</v>
      </c>
    </row>
    <row r="26" spans="1:21" s="59" customFormat="1" ht="13" x14ac:dyDescent="0.25">
      <c r="A26" s="58" t="s">
        <v>263</v>
      </c>
      <c r="B26" s="58" t="s">
        <v>562</v>
      </c>
      <c r="C26" s="58" t="s">
        <v>563</v>
      </c>
      <c r="D26" s="58" t="s">
        <v>564</v>
      </c>
      <c r="E26" s="58" t="s">
        <v>565</v>
      </c>
      <c r="F26" s="58" t="s">
        <v>566</v>
      </c>
      <c r="G26" s="58" t="s">
        <v>567</v>
      </c>
      <c r="H26" s="58" t="s">
        <v>568</v>
      </c>
      <c r="I26" s="58" t="s">
        <v>569</v>
      </c>
      <c r="J26" s="58" t="s">
        <v>570</v>
      </c>
      <c r="K26" s="58" t="s">
        <v>571</v>
      </c>
      <c r="L26" s="58" t="s">
        <v>572</v>
      </c>
      <c r="M26" s="58" t="s">
        <v>573</v>
      </c>
      <c r="N26" s="58" t="s">
        <v>574</v>
      </c>
      <c r="O26" s="58" t="s">
        <v>575</v>
      </c>
      <c r="P26" s="58" t="s">
        <v>576</v>
      </c>
      <c r="Q26" s="58" t="s">
        <v>577</v>
      </c>
      <c r="R26" s="58" t="s">
        <v>578</v>
      </c>
      <c r="S26" s="58" t="s">
        <v>579</v>
      </c>
      <c r="T26" s="58" t="s">
        <v>580</v>
      </c>
      <c r="U26" s="58" t="s">
        <v>581</v>
      </c>
    </row>
    <row r="27" spans="1:21" x14ac:dyDescent="0.25">
      <c r="A27" s="43">
        <v>16</v>
      </c>
      <c r="B27" s="45">
        <v>212.1</v>
      </c>
      <c r="C27" s="45">
        <v>108</v>
      </c>
      <c r="D27" s="45">
        <v>73.3</v>
      </c>
      <c r="E27" s="45">
        <v>56</v>
      </c>
      <c r="F27" s="45">
        <v>45.6</v>
      </c>
      <c r="G27" s="45">
        <v>38.700000000000003</v>
      </c>
      <c r="H27" s="45">
        <v>33.799999999999997</v>
      </c>
      <c r="I27" s="45">
        <v>30.1</v>
      </c>
      <c r="J27" s="45">
        <v>27.2</v>
      </c>
      <c r="K27" s="45">
        <v>24.9</v>
      </c>
      <c r="L27" s="45">
        <v>23</v>
      </c>
      <c r="M27" s="45">
        <v>21.5</v>
      </c>
      <c r="N27" s="45">
        <v>20.2</v>
      </c>
      <c r="O27" s="45">
        <v>19</v>
      </c>
      <c r="P27" s="45">
        <v>18.100000000000001</v>
      </c>
      <c r="Q27" s="45">
        <v>17.2</v>
      </c>
      <c r="R27" s="45">
        <v>16.5</v>
      </c>
      <c r="S27" s="45">
        <v>15.8</v>
      </c>
      <c r="T27" s="45">
        <v>15.3</v>
      </c>
      <c r="U27" s="45">
        <v>14.7</v>
      </c>
    </row>
    <row r="28" spans="1:21" x14ac:dyDescent="0.25">
      <c r="A28" s="43">
        <v>17</v>
      </c>
      <c r="B28" s="45">
        <v>215.5</v>
      </c>
      <c r="C28" s="45">
        <v>109.7</v>
      </c>
      <c r="D28" s="45">
        <v>74.5</v>
      </c>
      <c r="E28" s="45">
        <v>56.9</v>
      </c>
      <c r="F28" s="45">
        <v>46.3</v>
      </c>
      <c r="G28" s="45">
        <v>39.299999999999997</v>
      </c>
      <c r="H28" s="45">
        <v>34.299999999999997</v>
      </c>
      <c r="I28" s="45">
        <v>30.5</v>
      </c>
      <c r="J28" s="45">
        <v>27.6</v>
      </c>
      <c r="K28" s="45">
        <v>25.3</v>
      </c>
      <c r="L28" s="45">
        <v>23.4</v>
      </c>
      <c r="M28" s="45">
        <v>21.8</v>
      </c>
      <c r="N28" s="45">
        <v>20.5</v>
      </c>
      <c r="O28" s="45">
        <v>19.399999999999999</v>
      </c>
      <c r="P28" s="45">
        <v>18.399999999999999</v>
      </c>
      <c r="Q28" s="45">
        <v>17.5</v>
      </c>
      <c r="R28" s="45">
        <v>16.8</v>
      </c>
      <c r="S28" s="45">
        <v>16.100000000000001</v>
      </c>
      <c r="T28" s="45">
        <v>15.5</v>
      </c>
      <c r="U28" s="45">
        <v>15</v>
      </c>
    </row>
    <row r="29" spans="1:21" x14ac:dyDescent="0.25">
      <c r="A29" s="43">
        <v>18</v>
      </c>
      <c r="B29" s="45">
        <v>219.1</v>
      </c>
      <c r="C29" s="45">
        <v>111.6</v>
      </c>
      <c r="D29" s="45">
        <v>75.8</v>
      </c>
      <c r="E29" s="45">
        <v>57.9</v>
      </c>
      <c r="F29" s="45">
        <v>47.1</v>
      </c>
      <c r="G29" s="45">
        <v>40</v>
      </c>
      <c r="H29" s="45">
        <v>34.9</v>
      </c>
      <c r="I29" s="45">
        <v>31.1</v>
      </c>
      <c r="J29" s="45">
        <v>28.1</v>
      </c>
      <c r="K29" s="45">
        <v>25.7</v>
      </c>
      <c r="L29" s="45">
        <v>23.8</v>
      </c>
      <c r="M29" s="45">
        <v>22.2</v>
      </c>
      <c r="N29" s="45">
        <v>20.8</v>
      </c>
      <c r="O29" s="45">
        <v>19.7</v>
      </c>
      <c r="P29" s="45">
        <v>18.7</v>
      </c>
      <c r="Q29" s="45">
        <v>17.8</v>
      </c>
      <c r="R29" s="45">
        <v>17</v>
      </c>
      <c r="S29" s="45">
        <v>16.399999999999999</v>
      </c>
      <c r="T29" s="45">
        <v>15.8</v>
      </c>
      <c r="U29" s="45">
        <v>15.2</v>
      </c>
    </row>
    <row r="30" spans="1:21" x14ac:dyDescent="0.25">
      <c r="A30" s="43">
        <v>19</v>
      </c>
      <c r="B30" s="45">
        <v>222.6</v>
      </c>
      <c r="C30" s="45">
        <v>113.4</v>
      </c>
      <c r="D30" s="45">
        <v>77</v>
      </c>
      <c r="E30" s="45">
        <v>58.8</v>
      </c>
      <c r="F30" s="45">
        <v>47.9</v>
      </c>
      <c r="G30" s="45">
        <v>40.6</v>
      </c>
      <c r="H30" s="45">
        <v>35.4</v>
      </c>
      <c r="I30" s="45">
        <v>31.6</v>
      </c>
      <c r="J30" s="45">
        <v>28.5</v>
      </c>
      <c r="K30" s="45">
        <v>26.1</v>
      </c>
      <c r="L30" s="45">
        <v>24.2</v>
      </c>
      <c r="M30" s="45">
        <v>22.6</v>
      </c>
      <c r="N30" s="45">
        <v>21.2</v>
      </c>
      <c r="O30" s="45">
        <v>20</v>
      </c>
      <c r="P30" s="45">
        <v>19</v>
      </c>
      <c r="Q30" s="45">
        <v>18.100000000000001</v>
      </c>
      <c r="R30" s="45">
        <v>17.3</v>
      </c>
      <c r="S30" s="45">
        <v>16.600000000000001</v>
      </c>
      <c r="T30" s="45">
        <v>16</v>
      </c>
      <c r="U30" s="45">
        <v>15.5</v>
      </c>
    </row>
    <row r="31" spans="1:21" x14ac:dyDescent="0.25">
      <c r="A31" s="43">
        <v>20</v>
      </c>
      <c r="B31" s="45">
        <v>225.9</v>
      </c>
      <c r="C31" s="45">
        <v>115</v>
      </c>
      <c r="D31" s="45">
        <v>78.099999999999994</v>
      </c>
      <c r="E31" s="45">
        <v>59.6</v>
      </c>
      <c r="F31" s="45">
        <v>48.6</v>
      </c>
      <c r="G31" s="45">
        <v>41.2</v>
      </c>
      <c r="H31" s="45">
        <v>36</v>
      </c>
      <c r="I31" s="45">
        <v>32</v>
      </c>
      <c r="J31" s="45">
        <v>29</v>
      </c>
      <c r="K31" s="45">
        <v>26.5</v>
      </c>
      <c r="L31" s="45">
        <v>24.5</v>
      </c>
      <c r="M31" s="45">
        <v>22.9</v>
      </c>
      <c r="N31" s="45">
        <v>21.5</v>
      </c>
      <c r="O31" s="45">
        <v>20.3</v>
      </c>
      <c r="P31" s="45">
        <v>19.3</v>
      </c>
      <c r="Q31" s="45">
        <v>18.399999999999999</v>
      </c>
      <c r="R31" s="45">
        <v>17.600000000000001</v>
      </c>
      <c r="S31" s="45">
        <v>16.899999999999999</v>
      </c>
      <c r="T31" s="45">
        <v>16.3</v>
      </c>
      <c r="U31" s="45">
        <v>15.7</v>
      </c>
    </row>
    <row r="32" spans="1:21" x14ac:dyDescent="0.25">
      <c r="A32" s="43">
        <v>21</v>
      </c>
      <c r="B32" s="45">
        <v>229.1</v>
      </c>
      <c r="C32" s="45">
        <v>116.7</v>
      </c>
      <c r="D32" s="45">
        <v>79.2</v>
      </c>
      <c r="E32" s="45">
        <v>60.5</v>
      </c>
      <c r="F32" s="45">
        <v>49.3</v>
      </c>
      <c r="G32" s="45">
        <v>41.8</v>
      </c>
      <c r="H32" s="45">
        <v>36.5</v>
      </c>
      <c r="I32" s="45">
        <v>32.5</v>
      </c>
      <c r="J32" s="45">
        <v>29.4</v>
      </c>
      <c r="K32" s="45">
        <v>26.9</v>
      </c>
      <c r="L32" s="45">
        <v>24.9</v>
      </c>
      <c r="M32" s="45">
        <v>23.2</v>
      </c>
      <c r="N32" s="45">
        <v>21.8</v>
      </c>
      <c r="O32" s="45">
        <v>20.6</v>
      </c>
      <c r="P32" s="45">
        <v>19.5</v>
      </c>
      <c r="Q32" s="45">
        <v>18.600000000000001</v>
      </c>
      <c r="R32" s="45">
        <v>17.8</v>
      </c>
      <c r="S32" s="45">
        <v>17.100000000000001</v>
      </c>
      <c r="T32" s="45">
        <v>16.5</v>
      </c>
      <c r="U32" s="45">
        <v>15.9</v>
      </c>
    </row>
    <row r="33" spans="1:21" x14ac:dyDescent="0.25">
      <c r="A33" s="43">
        <v>22</v>
      </c>
      <c r="B33" s="45">
        <v>232.5</v>
      </c>
      <c r="C33" s="45">
        <v>118.4</v>
      </c>
      <c r="D33" s="45">
        <v>80.400000000000006</v>
      </c>
      <c r="E33" s="45">
        <v>61.4</v>
      </c>
      <c r="F33" s="45">
        <v>50</v>
      </c>
      <c r="G33" s="45">
        <v>42.4</v>
      </c>
      <c r="H33" s="45">
        <v>37</v>
      </c>
      <c r="I33" s="45">
        <v>33</v>
      </c>
      <c r="J33" s="45">
        <v>29.8</v>
      </c>
      <c r="K33" s="45">
        <v>27.3</v>
      </c>
      <c r="L33" s="45">
        <v>25.3</v>
      </c>
      <c r="M33" s="45">
        <v>23.6</v>
      </c>
      <c r="N33" s="45">
        <v>22.1</v>
      </c>
      <c r="O33" s="45">
        <v>20.9</v>
      </c>
      <c r="P33" s="45">
        <v>19.8</v>
      </c>
      <c r="Q33" s="45">
        <v>18.899999999999999</v>
      </c>
      <c r="R33" s="45">
        <v>18.100000000000001</v>
      </c>
      <c r="S33" s="45">
        <v>17.399999999999999</v>
      </c>
      <c r="T33" s="45">
        <v>16.7</v>
      </c>
      <c r="U33" s="45">
        <v>16.2</v>
      </c>
    </row>
    <row r="34" spans="1:21" x14ac:dyDescent="0.25">
      <c r="A34" s="43">
        <v>23</v>
      </c>
      <c r="B34" s="45">
        <v>235.8</v>
      </c>
      <c r="C34" s="45">
        <v>120.1</v>
      </c>
      <c r="D34" s="45">
        <v>81.5</v>
      </c>
      <c r="E34" s="45">
        <v>62.3</v>
      </c>
      <c r="F34" s="45">
        <v>50.7</v>
      </c>
      <c r="G34" s="45">
        <v>43</v>
      </c>
      <c r="H34" s="45">
        <v>37.5</v>
      </c>
      <c r="I34" s="45">
        <v>33.4</v>
      </c>
      <c r="J34" s="45">
        <v>30.2</v>
      </c>
      <c r="K34" s="45">
        <v>27.7</v>
      </c>
      <c r="L34" s="45">
        <v>25.6</v>
      </c>
      <c r="M34" s="45">
        <v>23.9</v>
      </c>
      <c r="N34" s="45">
        <v>22.4</v>
      </c>
      <c r="O34" s="45">
        <v>21.2</v>
      </c>
      <c r="P34" s="45">
        <v>20.100000000000001</v>
      </c>
      <c r="Q34" s="45">
        <v>19.2</v>
      </c>
      <c r="R34" s="45">
        <v>18.399999999999999</v>
      </c>
      <c r="S34" s="45">
        <v>17.600000000000001</v>
      </c>
      <c r="T34" s="45">
        <v>17</v>
      </c>
      <c r="U34" s="45">
        <v>16.399999999999999</v>
      </c>
    </row>
    <row r="35" spans="1:21" x14ac:dyDescent="0.25">
      <c r="A35" s="43">
        <v>24</v>
      </c>
      <c r="B35" s="45">
        <v>239.2</v>
      </c>
      <c r="C35" s="45">
        <v>121.8</v>
      </c>
      <c r="D35" s="45">
        <v>82.7</v>
      </c>
      <c r="E35" s="45">
        <v>63.2</v>
      </c>
      <c r="F35" s="45">
        <v>51.5</v>
      </c>
      <c r="G35" s="45">
        <v>43.7</v>
      </c>
      <c r="H35" s="45">
        <v>38.1</v>
      </c>
      <c r="I35" s="45">
        <v>33.9</v>
      </c>
      <c r="J35" s="45">
        <v>30.7</v>
      </c>
      <c r="K35" s="45">
        <v>28.1</v>
      </c>
      <c r="L35" s="45">
        <v>26</v>
      </c>
      <c r="M35" s="45">
        <v>24.2</v>
      </c>
      <c r="N35" s="45">
        <v>22.8</v>
      </c>
      <c r="O35" s="45">
        <v>21.5</v>
      </c>
      <c r="P35" s="45">
        <v>20.399999999999999</v>
      </c>
      <c r="Q35" s="45">
        <v>19.5</v>
      </c>
      <c r="R35" s="45">
        <v>18.600000000000001</v>
      </c>
      <c r="S35" s="45">
        <v>17.899999999999999</v>
      </c>
      <c r="T35" s="45">
        <v>17.2</v>
      </c>
      <c r="U35" s="45">
        <v>16.600000000000001</v>
      </c>
    </row>
    <row r="36" spans="1:21" x14ac:dyDescent="0.25">
      <c r="A36" s="43">
        <v>25</v>
      </c>
      <c r="B36" s="45">
        <v>242.7</v>
      </c>
      <c r="C36" s="45">
        <v>123.6</v>
      </c>
      <c r="D36" s="45">
        <v>83.9</v>
      </c>
      <c r="E36" s="45">
        <v>64.099999999999994</v>
      </c>
      <c r="F36" s="45">
        <v>52.2</v>
      </c>
      <c r="G36" s="45">
        <v>44.3</v>
      </c>
      <c r="H36" s="45">
        <v>38.6</v>
      </c>
      <c r="I36" s="45">
        <v>34.4</v>
      </c>
      <c r="J36" s="45">
        <v>31.1</v>
      </c>
      <c r="K36" s="45">
        <v>28.5</v>
      </c>
      <c r="L36" s="45">
        <v>26.4</v>
      </c>
      <c r="M36" s="45">
        <v>24.6</v>
      </c>
      <c r="N36" s="45">
        <v>23.1</v>
      </c>
      <c r="O36" s="45">
        <v>21.8</v>
      </c>
      <c r="P36" s="45">
        <v>20.7</v>
      </c>
      <c r="Q36" s="45">
        <v>19.8</v>
      </c>
      <c r="R36" s="45">
        <v>18.899999999999999</v>
      </c>
      <c r="S36" s="45">
        <v>18.2</v>
      </c>
      <c r="T36" s="45">
        <v>17.5</v>
      </c>
      <c r="U36" s="45">
        <v>16.899999999999999</v>
      </c>
    </row>
    <row r="37" spans="1:21" x14ac:dyDescent="0.25">
      <c r="A37" s="43">
        <v>26</v>
      </c>
      <c r="B37" s="45">
        <v>246.2</v>
      </c>
      <c r="C37" s="45">
        <v>125.4</v>
      </c>
      <c r="D37" s="45">
        <v>85.1</v>
      </c>
      <c r="E37" s="45">
        <v>65</v>
      </c>
      <c r="F37" s="45">
        <v>53</v>
      </c>
      <c r="G37" s="45">
        <v>44.9</v>
      </c>
      <c r="H37" s="45">
        <v>39.200000000000003</v>
      </c>
      <c r="I37" s="45">
        <v>34.9</v>
      </c>
      <c r="J37" s="45">
        <v>31.6</v>
      </c>
      <c r="K37" s="45">
        <v>28.9</v>
      </c>
      <c r="L37" s="45">
        <v>26.8</v>
      </c>
      <c r="M37" s="45">
        <v>25</v>
      </c>
      <c r="N37" s="45">
        <v>23.4</v>
      </c>
      <c r="O37" s="45">
        <v>22.1</v>
      </c>
      <c r="P37" s="45">
        <v>21</v>
      </c>
      <c r="Q37" s="45">
        <v>20</v>
      </c>
      <c r="R37" s="45">
        <v>19.2</v>
      </c>
      <c r="S37" s="45">
        <v>18.399999999999999</v>
      </c>
      <c r="T37" s="45">
        <v>17.7</v>
      </c>
      <c r="U37" s="45">
        <v>17.100000000000001</v>
      </c>
    </row>
    <row r="38" spans="1:21" x14ac:dyDescent="0.25">
      <c r="A38" s="43">
        <v>27</v>
      </c>
      <c r="B38" s="45">
        <v>249.8</v>
      </c>
      <c r="C38" s="45">
        <v>127.2</v>
      </c>
      <c r="D38" s="45">
        <v>86.4</v>
      </c>
      <c r="E38" s="45">
        <v>66</v>
      </c>
      <c r="F38" s="45">
        <v>53.7</v>
      </c>
      <c r="G38" s="45">
        <v>45.6</v>
      </c>
      <c r="H38" s="45">
        <v>39.799999999999997</v>
      </c>
      <c r="I38" s="45">
        <v>35.4</v>
      </c>
      <c r="J38" s="45">
        <v>32</v>
      </c>
      <c r="K38" s="45">
        <v>29.4</v>
      </c>
      <c r="L38" s="45">
        <v>27.2</v>
      </c>
      <c r="M38" s="45">
        <v>25.3</v>
      </c>
      <c r="N38" s="45">
        <v>23.8</v>
      </c>
      <c r="O38" s="45">
        <v>22.5</v>
      </c>
      <c r="P38" s="45">
        <v>21.3</v>
      </c>
      <c r="Q38" s="45">
        <v>20.3</v>
      </c>
      <c r="R38" s="45">
        <v>19.5</v>
      </c>
      <c r="S38" s="45">
        <v>18.7</v>
      </c>
      <c r="T38" s="45">
        <v>18</v>
      </c>
      <c r="U38" s="45">
        <v>17.399999999999999</v>
      </c>
    </row>
    <row r="39" spans="1:21" x14ac:dyDescent="0.25">
      <c r="A39" s="43">
        <v>28</v>
      </c>
      <c r="B39" s="45">
        <v>253.4</v>
      </c>
      <c r="C39" s="45">
        <v>129</v>
      </c>
      <c r="D39" s="45">
        <v>87.6</v>
      </c>
      <c r="E39" s="45">
        <v>66.900000000000006</v>
      </c>
      <c r="F39" s="45">
        <v>54.5</v>
      </c>
      <c r="G39" s="45">
        <v>46.2</v>
      </c>
      <c r="H39" s="45">
        <v>40.299999999999997</v>
      </c>
      <c r="I39" s="45">
        <v>35.9</v>
      </c>
      <c r="J39" s="45">
        <v>32.5</v>
      </c>
      <c r="K39" s="45">
        <v>29.8</v>
      </c>
      <c r="L39" s="45">
        <v>27.6</v>
      </c>
      <c r="M39" s="45">
        <v>25.7</v>
      </c>
      <c r="N39" s="45">
        <v>24.1</v>
      </c>
      <c r="O39" s="45">
        <v>22.8</v>
      </c>
      <c r="P39" s="45">
        <v>21.6</v>
      </c>
      <c r="Q39" s="45">
        <v>20.6</v>
      </c>
      <c r="R39" s="45">
        <v>19.8</v>
      </c>
      <c r="S39" s="45">
        <v>19</v>
      </c>
      <c r="T39" s="45">
        <v>18.3</v>
      </c>
      <c r="U39" s="45">
        <v>17.7</v>
      </c>
    </row>
    <row r="40" spans="1:21" x14ac:dyDescent="0.25">
      <c r="A40" s="43">
        <v>29</v>
      </c>
      <c r="B40" s="45">
        <v>257</v>
      </c>
      <c r="C40" s="45">
        <v>130.9</v>
      </c>
      <c r="D40" s="45">
        <v>88.9</v>
      </c>
      <c r="E40" s="45">
        <v>67.900000000000006</v>
      </c>
      <c r="F40" s="45">
        <v>55.3</v>
      </c>
      <c r="G40" s="45">
        <v>46.9</v>
      </c>
      <c r="H40" s="45">
        <v>40.9</v>
      </c>
      <c r="I40" s="45">
        <v>36.5</v>
      </c>
      <c r="J40" s="45">
        <v>33</v>
      </c>
      <c r="K40" s="45">
        <v>30.2</v>
      </c>
      <c r="L40" s="45">
        <v>28</v>
      </c>
      <c r="M40" s="45">
        <v>26.1</v>
      </c>
      <c r="N40" s="45">
        <v>24.5</v>
      </c>
      <c r="O40" s="45">
        <v>23.1</v>
      </c>
      <c r="P40" s="45">
        <v>22</v>
      </c>
      <c r="Q40" s="45">
        <v>20.9</v>
      </c>
      <c r="R40" s="45">
        <v>20</v>
      </c>
      <c r="S40" s="45">
        <v>19.3</v>
      </c>
      <c r="T40" s="45">
        <v>18.600000000000001</v>
      </c>
      <c r="U40" s="45">
        <v>17.899999999999999</v>
      </c>
    </row>
    <row r="41" spans="1:21" x14ac:dyDescent="0.25">
      <c r="A41" s="43">
        <v>30</v>
      </c>
      <c r="B41" s="45">
        <v>260.7</v>
      </c>
      <c r="C41" s="45">
        <v>132.80000000000001</v>
      </c>
      <c r="D41" s="45">
        <v>90.2</v>
      </c>
      <c r="E41" s="45">
        <v>68.900000000000006</v>
      </c>
      <c r="F41" s="45">
        <v>56.1</v>
      </c>
      <c r="G41" s="45">
        <v>47.6</v>
      </c>
      <c r="H41" s="45">
        <v>41.5</v>
      </c>
      <c r="I41" s="45">
        <v>37</v>
      </c>
      <c r="J41" s="45">
        <v>33.5</v>
      </c>
      <c r="K41" s="45">
        <v>30.7</v>
      </c>
      <c r="L41" s="45">
        <v>28.4</v>
      </c>
      <c r="M41" s="45">
        <v>26.5</v>
      </c>
      <c r="N41" s="45">
        <v>24.8</v>
      </c>
      <c r="O41" s="45">
        <v>23.5</v>
      </c>
      <c r="P41" s="45">
        <v>22.3</v>
      </c>
      <c r="Q41" s="45">
        <v>21.3</v>
      </c>
      <c r="R41" s="45">
        <v>20.3</v>
      </c>
      <c r="S41" s="45">
        <v>19.5</v>
      </c>
      <c r="T41" s="45">
        <v>18.8</v>
      </c>
      <c r="U41" s="45">
        <v>18.2</v>
      </c>
    </row>
    <row r="42" spans="1:21" x14ac:dyDescent="0.25">
      <c r="A42" s="43">
        <v>31</v>
      </c>
      <c r="B42" s="45">
        <v>264.5</v>
      </c>
      <c r="C42" s="45">
        <v>134.69999999999999</v>
      </c>
      <c r="D42" s="45">
        <v>91.5</v>
      </c>
      <c r="E42" s="45">
        <v>69.900000000000006</v>
      </c>
      <c r="F42" s="45">
        <v>56.9</v>
      </c>
      <c r="G42" s="45">
        <v>48.3</v>
      </c>
      <c r="H42" s="45">
        <v>42.1</v>
      </c>
      <c r="I42" s="45">
        <v>37.5</v>
      </c>
      <c r="J42" s="45">
        <v>34</v>
      </c>
      <c r="K42" s="45">
        <v>31.1</v>
      </c>
      <c r="L42" s="45">
        <v>28.8</v>
      </c>
      <c r="M42" s="45">
        <v>26.8</v>
      </c>
      <c r="N42" s="45">
        <v>25.2</v>
      </c>
      <c r="O42" s="45">
        <v>23.8</v>
      </c>
      <c r="P42" s="45">
        <v>22.6</v>
      </c>
      <c r="Q42" s="45">
        <v>21.6</v>
      </c>
      <c r="R42" s="45">
        <v>20.6</v>
      </c>
      <c r="S42" s="45">
        <v>19.8</v>
      </c>
      <c r="T42" s="45">
        <v>19.100000000000001</v>
      </c>
      <c r="U42" s="45">
        <v>18.5</v>
      </c>
    </row>
    <row r="43" spans="1:21" x14ac:dyDescent="0.25">
      <c r="A43" s="43">
        <v>32</v>
      </c>
      <c r="B43" s="45">
        <v>268.2</v>
      </c>
      <c r="C43" s="45">
        <v>136.6</v>
      </c>
      <c r="D43" s="45">
        <v>92.8</v>
      </c>
      <c r="E43" s="45">
        <v>70.900000000000006</v>
      </c>
      <c r="F43" s="45">
        <v>57.7</v>
      </c>
      <c r="G43" s="45">
        <v>49</v>
      </c>
      <c r="H43" s="45">
        <v>42.7</v>
      </c>
      <c r="I43" s="45">
        <v>38.1</v>
      </c>
      <c r="J43" s="45">
        <v>34.5</v>
      </c>
      <c r="K43" s="45">
        <v>31.6</v>
      </c>
      <c r="L43" s="45">
        <v>29.2</v>
      </c>
      <c r="M43" s="45">
        <v>27.2</v>
      </c>
      <c r="N43" s="45">
        <v>25.6</v>
      </c>
      <c r="O43" s="45">
        <v>24.2</v>
      </c>
      <c r="P43" s="45">
        <v>23</v>
      </c>
      <c r="Q43" s="45">
        <v>21.9</v>
      </c>
      <c r="R43" s="45">
        <v>21</v>
      </c>
      <c r="S43" s="45">
        <v>20.100000000000001</v>
      </c>
      <c r="T43" s="45">
        <v>19.399999999999999</v>
      </c>
      <c r="U43" s="45">
        <v>18.7</v>
      </c>
    </row>
    <row r="44" spans="1:21" x14ac:dyDescent="0.25">
      <c r="A44" s="43">
        <v>33</v>
      </c>
      <c r="B44" s="45">
        <v>272.10000000000002</v>
      </c>
      <c r="C44" s="45">
        <v>138.6</v>
      </c>
      <c r="D44" s="45">
        <v>94.1</v>
      </c>
      <c r="E44" s="45">
        <v>71.900000000000006</v>
      </c>
      <c r="F44" s="45">
        <v>58.6</v>
      </c>
      <c r="G44" s="45">
        <v>49.7</v>
      </c>
      <c r="H44" s="45">
        <v>43.4</v>
      </c>
      <c r="I44" s="45">
        <v>38.6</v>
      </c>
      <c r="J44" s="45">
        <v>35</v>
      </c>
      <c r="K44" s="45">
        <v>32</v>
      </c>
      <c r="L44" s="45">
        <v>29.6</v>
      </c>
      <c r="M44" s="45">
        <v>27.6</v>
      </c>
      <c r="N44" s="45">
        <v>26</v>
      </c>
      <c r="O44" s="45">
        <v>24.5</v>
      </c>
      <c r="P44" s="45">
        <v>23.3</v>
      </c>
      <c r="Q44" s="45">
        <v>22.2</v>
      </c>
      <c r="R44" s="45">
        <v>21.3</v>
      </c>
      <c r="S44" s="45">
        <v>20.399999999999999</v>
      </c>
      <c r="T44" s="45">
        <v>19.7</v>
      </c>
      <c r="U44" s="45">
        <v>19</v>
      </c>
    </row>
    <row r="45" spans="1:21" x14ac:dyDescent="0.25">
      <c r="A45" s="43">
        <v>34</v>
      </c>
      <c r="B45" s="45">
        <v>276</v>
      </c>
      <c r="C45" s="45">
        <v>140.6</v>
      </c>
      <c r="D45" s="45">
        <v>95.4</v>
      </c>
      <c r="E45" s="45">
        <v>72.900000000000006</v>
      </c>
      <c r="F45" s="45">
        <v>59.4</v>
      </c>
      <c r="G45" s="45">
        <v>50.4</v>
      </c>
      <c r="H45" s="45">
        <v>44</v>
      </c>
      <c r="I45" s="45">
        <v>39.200000000000003</v>
      </c>
      <c r="J45" s="45">
        <v>35.5</v>
      </c>
      <c r="K45" s="45">
        <v>32.5</v>
      </c>
      <c r="L45" s="45">
        <v>30.1</v>
      </c>
      <c r="M45" s="45">
        <v>28</v>
      </c>
      <c r="N45" s="45">
        <v>26.3</v>
      </c>
      <c r="O45" s="45">
        <v>24.9</v>
      </c>
      <c r="P45" s="45">
        <v>23.6</v>
      </c>
      <c r="Q45" s="45">
        <v>22.5</v>
      </c>
      <c r="R45" s="45">
        <v>21.6</v>
      </c>
      <c r="S45" s="45">
        <v>20.7</v>
      </c>
      <c r="T45" s="45">
        <v>20</v>
      </c>
      <c r="U45" s="45">
        <v>19.3</v>
      </c>
    </row>
    <row r="46" spans="1:21" x14ac:dyDescent="0.25">
      <c r="A46" s="43">
        <v>35</v>
      </c>
      <c r="B46" s="45">
        <v>279.89999999999998</v>
      </c>
      <c r="C46" s="45">
        <v>142.6</v>
      </c>
      <c r="D46" s="45">
        <v>96.8</v>
      </c>
      <c r="E46" s="45">
        <v>73.900000000000006</v>
      </c>
      <c r="F46" s="45">
        <v>60.2</v>
      </c>
      <c r="G46" s="45">
        <v>51.1</v>
      </c>
      <c r="H46" s="45">
        <v>44.6</v>
      </c>
      <c r="I46" s="45">
        <v>39.799999999999997</v>
      </c>
      <c r="J46" s="45">
        <v>36</v>
      </c>
      <c r="K46" s="45">
        <v>33</v>
      </c>
      <c r="L46" s="45">
        <v>30.5</v>
      </c>
      <c r="M46" s="45">
        <v>28.4</v>
      </c>
      <c r="N46" s="45">
        <v>26.7</v>
      </c>
      <c r="O46" s="45">
        <v>25.3</v>
      </c>
      <c r="P46" s="45">
        <v>24</v>
      </c>
      <c r="Q46" s="45">
        <v>22.9</v>
      </c>
      <c r="R46" s="45">
        <v>21.9</v>
      </c>
      <c r="S46" s="45">
        <v>21</v>
      </c>
      <c r="T46" s="45">
        <v>20.3</v>
      </c>
      <c r="U46" s="45">
        <v>19.600000000000001</v>
      </c>
    </row>
    <row r="47" spans="1:21" x14ac:dyDescent="0.25">
      <c r="A47" s="43">
        <v>36</v>
      </c>
      <c r="B47" s="45">
        <v>283.89999999999998</v>
      </c>
      <c r="C47" s="45">
        <v>144.6</v>
      </c>
      <c r="D47" s="45">
        <v>98.2</v>
      </c>
      <c r="E47" s="45">
        <v>75</v>
      </c>
      <c r="F47" s="45">
        <v>61.1</v>
      </c>
      <c r="G47" s="45">
        <v>51.9</v>
      </c>
      <c r="H47" s="45">
        <v>45.3</v>
      </c>
      <c r="I47" s="45">
        <v>40.299999999999997</v>
      </c>
      <c r="J47" s="45">
        <v>36.5</v>
      </c>
      <c r="K47" s="45">
        <v>33.4</v>
      </c>
      <c r="L47" s="45">
        <v>30.9</v>
      </c>
      <c r="M47" s="45">
        <v>28.9</v>
      </c>
      <c r="N47" s="45">
        <v>27.1</v>
      </c>
      <c r="O47" s="45">
        <v>25.6</v>
      </c>
      <c r="P47" s="45">
        <v>24.3</v>
      </c>
      <c r="Q47" s="45">
        <v>23.2</v>
      </c>
      <c r="R47" s="45">
        <v>22.2</v>
      </c>
      <c r="S47" s="45">
        <v>21.4</v>
      </c>
      <c r="T47" s="45">
        <v>20.6</v>
      </c>
      <c r="U47" s="45">
        <v>19.899999999999999</v>
      </c>
    </row>
    <row r="48" spans="1:21" x14ac:dyDescent="0.25">
      <c r="A48" s="43">
        <v>37</v>
      </c>
      <c r="B48" s="45">
        <v>287.89999999999998</v>
      </c>
      <c r="C48" s="45">
        <v>146.6</v>
      </c>
      <c r="D48" s="45">
        <v>99.6</v>
      </c>
      <c r="E48" s="45">
        <v>76.099999999999994</v>
      </c>
      <c r="F48" s="45">
        <v>62</v>
      </c>
      <c r="G48" s="45">
        <v>52.6</v>
      </c>
      <c r="H48" s="45">
        <v>45.9</v>
      </c>
      <c r="I48" s="45">
        <v>40.9</v>
      </c>
      <c r="J48" s="45">
        <v>37</v>
      </c>
      <c r="K48" s="45">
        <v>33.9</v>
      </c>
      <c r="L48" s="45">
        <v>31.4</v>
      </c>
      <c r="M48" s="45">
        <v>29.3</v>
      </c>
      <c r="N48" s="45">
        <v>27.5</v>
      </c>
      <c r="O48" s="45">
        <v>26</v>
      </c>
      <c r="P48" s="45">
        <v>24.7</v>
      </c>
      <c r="Q48" s="45">
        <v>23.6</v>
      </c>
      <c r="R48" s="45">
        <v>22.6</v>
      </c>
      <c r="S48" s="45">
        <v>21.7</v>
      </c>
      <c r="T48" s="45">
        <v>20.9</v>
      </c>
      <c r="U48" s="45">
        <v>20.2</v>
      </c>
    </row>
    <row r="49" spans="1:21" x14ac:dyDescent="0.25">
      <c r="A49" s="43">
        <v>38</v>
      </c>
      <c r="B49" s="45">
        <v>292</v>
      </c>
      <c r="C49" s="45">
        <v>148.69999999999999</v>
      </c>
      <c r="D49" s="45">
        <v>101</v>
      </c>
      <c r="E49" s="45">
        <v>77.2</v>
      </c>
      <c r="F49" s="45">
        <v>62.9</v>
      </c>
      <c r="G49" s="45">
        <v>53.4</v>
      </c>
      <c r="H49" s="45">
        <v>46.6</v>
      </c>
      <c r="I49" s="45">
        <v>41.5</v>
      </c>
      <c r="J49" s="45">
        <v>37.6</v>
      </c>
      <c r="K49" s="45">
        <v>34.4</v>
      </c>
      <c r="L49" s="45">
        <v>31.9</v>
      </c>
      <c r="M49" s="45">
        <v>29.7</v>
      </c>
      <c r="N49" s="45">
        <v>27.9</v>
      </c>
      <c r="O49" s="45">
        <v>26.4</v>
      </c>
      <c r="P49" s="45">
        <v>25.1</v>
      </c>
      <c r="Q49" s="45">
        <v>23.9</v>
      </c>
      <c r="R49" s="45">
        <v>22.9</v>
      </c>
      <c r="S49" s="45">
        <v>22</v>
      </c>
      <c r="T49" s="45">
        <v>21.2</v>
      </c>
      <c r="U49" s="45">
        <v>20.5</v>
      </c>
    </row>
    <row r="50" spans="1:21" x14ac:dyDescent="0.25">
      <c r="A50" s="43">
        <v>39</v>
      </c>
      <c r="B50" s="45">
        <v>296.10000000000002</v>
      </c>
      <c r="C50" s="45">
        <v>150.80000000000001</v>
      </c>
      <c r="D50" s="45">
        <v>102.4</v>
      </c>
      <c r="E50" s="45">
        <v>78.3</v>
      </c>
      <c r="F50" s="45">
        <v>63.8</v>
      </c>
      <c r="G50" s="45">
        <v>54.1</v>
      </c>
      <c r="H50" s="45">
        <v>47.3</v>
      </c>
      <c r="I50" s="45">
        <v>42.1</v>
      </c>
      <c r="J50" s="45">
        <v>38.1</v>
      </c>
      <c r="K50" s="45">
        <v>34.9</v>
      </c>
      <c r="L50" s="45">
        <v>32.299999999999997</v>
      </c>
      <c r="M50" s="45">
        <v>30.2</v>
      </c>
      <c r="N50" s="45">
        <v>28.3</v>
      </c>
      <c r="O50" s="45">
        <v>26.8</v>
      </c>
      <c r="P50" s="45">
        <v>25.4</v>
      </c>
      <c r="Q50" s="45">
        <v>24.3</v>
      </c>
      <c r="R50" s="45">
        <v>23.3</v>
      </c>
      <c r="S50" s="45">
        <v>22.4</v>
      </c>
      <c r="T50" s="45">
        <v>21.6</v>
      </c>
      <c r="U50" s="45">
        <v>20.8</v>
      </c>
    </row>
    <row r="51" spans="1:21" x14ac:dyDescent="0.25">
      <c r="A51" s="43">
        <v>40</v>
      </c>
      <c r="B51" s="45">
        <v>300.3</v>
      </c>
      <c r="C51" s="45">
        <v>153</v>
      </c>
      <c r="D51" s="45">
        <v>103.9</v>
      </c>
      <c r="E51" s="45">
        <v>79.400000000000006</v>
      </c>
      <c r="F51" s="45">
        <v>64.7</v>
      </c>
      <c r="G51" s="45">
        <v>54.9</v>
      </c>
      <c r="H51" s="45">
        <v>47.9</v>
      </c>
      <c r="I51" s="45">
        <v>42.7</v>
      </c>
      <c r="J51" s="45">
        <v>38.700000000000003</v>
      </c>
      <c r="K51" s="45">
        <v>35.4</v>
      </c>
      <c r="L51" s="45">
        <v>32.799999999999997</v>
      </c>
      <c r="M51" s="45">
        <v>30.6</v>
      </c>
      <c r="N51" s="45">
        <v>28.8</v>
      </c>
      <c r="O51" s="45">
        <v>27.2</v>
      </c>
      <c r="P51" s="45">
        <v>25.8</v>
      </c>
      <c r="Q51" s="45">
        <v>24.7</v>
      </c>
      <c r="R51" s="45">
        <v>23.6</v>
      </c>
      <c r="S51" s="45">
        <v>22.7</v>
      </c>
      <c r="T51" s="45">
        <v>21.9</v>
      </c>
      <c r="U51" s="45">
        <v>21.2</v>
      </c>
    </row>
    <row r="52" spans="1:21" x14ac:dyDescent="0.25">
      <c r="A52" s="43">
        <v>41</v>
      </c>
      <c r="B52" s="45">
        <v>304.5</v>
      </c>
      <c r="C52" s="45">
        <v>155.1</v>
      </c>
      <c r="D52" s="45">
        <v>105.4</v>
      </c>
      <c r="E52" s="45">
        <v>80.5</v>
      </c>
      <c r="F52" s="45">
        <v>65.599999999999994</v>
      </c>
      <c r="G52" s="45">
        <v>55.7</v>
      </c>
      <c r="H52" s="45">
        <v>48.6</v>
      </c>
      <c r="I52" s="45">
        <v>43.3</v>
      </c>
      <c r="J52" s="45">
        <v>39.200000000000003</v>
      </c>
      <c r="K52" s="45">
        <v>36</v>
      </c>
      <c r="L52" s="45">
        <v>33.299999999999997</v>
      </c>
      <c r="M52" s="45">
        <v>31.1</v>
      </c>
      <c r="N52" s="45">
        <v>29.2</v>
      </c>
      <c r="O52" s="45">
        <v>27.6</v>
      </c>
      <c r="P52" s="45">
        <v>26.2</v>
      </c>
      <c r="Q52" s="45">
        <v>25</v>
      </c>
      <c r="R52" s="45">
        <v>24</v>
      </c>
      <c r="S52" s="45">
        <v>23.1</v>
      </c>
      <c r="T52" s="45">
        <v>22.2</v>
      </c>
      <c r="U52" s="45">
        <v>21.5</v>
      </c>
    </row>
    <row r="53" spans="1:21" x14ac:dyDescent="0.25">
      <c r="A53" s="43">
        <v>42</v>
      </c>
      <c r="B53" s="45">
        <v>308.8</v>
      </c>
      <c r="C53" s="45">
        <v>157.30000000000001</v>
      </c>
      <c r="D53" s="45">
        <v>106.9</v>
      </c>
      <c r="E53" s="45">
        <v>81.7</v>
      </c>
      <c r="F53" s="45">
        <v>66.599999999999994</v>
      </c>
      <c r="G53" s="45">
        <v>56.5</v>
      </c>
      <c r="H53" s="45">
        <v>49.3</v>
      </c>
      <c r="I53" s="45">
        <v>44</v>
      </c>
      <c r="J53" s="45">
        <v>39.799999999999997</v>
      </c>
      <c r="K53" s="45">
        <v>36.5</v>
      </c>
      <c r="L53" s="45">
        <v>33.799999999999997</v>
      </c>
      <c r="M53" s="45">
        <v>31.5</v>
      </c>
      <c r="N53" s="45">
        <v>29.6</v>
      </c>
      <c r="O53" s="45">
        <v>28</v>
      </c>
      <c r="P53" s="45">
        <v>26.6</v>
      </c>
      <c r="Q53" s="45">
        <v>25.4</v>
      </c>
      <c r="R53" s="45">
        <v>24.4</v>
      </c>
      <c r="S53" s="45">
        <v>23.4</v>
      </c>
      <c r="T53" s="45">
        <v>22.6</v>
      </c>
      <c r="U53" s="45">
        <v>21.9</v>
      </c>
    </row>
    <row r="54" spans="1:21" x14ac:dyDescent="0.25">
      <c r="A54" s="43">
        <v>43</v>
      </c>
      <c r="B54" s="45">
        <v>313.2</v>
      </c>
      <c r="C54" s="45">
        <v>159.6</v>
      </c>
      <c r="D54" s="45">
        <v>108.4</v>
      </c>
      <c r="E54" s="45">
        <v>82.8</v>
      </c>
      <c r="F54" s="45">
        <v>67.5</v>
      </c>
      <c r="G54" s="45">
        <v>57.3</v>
      </c>
      <c r="H54" s="45">
        <v>50</v>
      </c>
      <c r="I54" s="45">
        <v>44.6</v>
      </c>
      <c r="J54" s="45">
        <v>40.4</v>
      </c>
      <c r="K54" s="45">
        <v>37</v>
      </c>
      <c r="L54" s="45">
        <v>34.299999999999997</v>
      </c>
      <c r="M54" s="45">
        <v>32</v>
      </c>
      <c r="N54" s="45">
        <v>30.1</v>
      </c>
      <c r="O54" s="45">
        <v>28.5</v>
      </c>
      <c r="P54" s="45">
        <v>27</v>
      </c>
      <c r="Q54" s="45">
        <v>25.8</v>
      </c>
      <c r="R54" s="45">
        <v>24.8</v>
      </c>
      <c r="S54" s="45">
        <v>23.8</v>
      </c>
      <c r="T54" s="45">
        <v>23</v>
      </c>
      <c r="U54" s="45">
        <v>22.2</v>
      </c>
    </row>
    <row r="55" spans="1:21" x14ac:dyDescent="0.25">
      <c r="A55" s="43">
        <v>44</v>
      </c>
      <c r="B55" s="45">
        <v>317.60000000000002</v>
      </c>
      <c r="C55" s="45">
        <v>161.80000000000001</v>
      </c>
      <c r="D55" s="45">
        <v>109.9</v>
      </c>
      <c r="E55" s="45">
        <v>84</v>
      </c>
      <c r="F55" s="45">
        <v>68.5</v>
      </c>
      <c r="G55" s="45">
        <v>58.1</v>
      </c>
      <c r="H55" s="45">
        <v>50.8</v>
      </c>
      <c r="I55" s="45">
        <v>45.3</v>
      </c>
      <c r="J55" s="45">
        <v>41</v>
      </c>
      <c r="K55" s="45">
        <v>37.6</v>
      </c>
      <c r="L55" s="45">
        <v>34.799999999999997</v>
      </c>
      <c r="M55" s="45">
        <v>32.5</v>
      </c>
      <c r="N55" s="45">
        <v>30.5</v>
      </c>
      <c r="O55" s="45">
        <v>28.9</v>
      </c>
      <c r="P55" s="45">
        <v>27.5</v>
      </c>
      <c r="Q55" s="45">
        <v>26.2</v>
      </c>
      <c r="R55" s="45">
        <v>25.2</v>
      </c>
      <c r="S55" s="45">
        <v>24.2</v>
      </c>
      <c r="T55" s="45">
        <v>23.4</v>
      </c>
      <c r="U55" s="45">
        <v>22.6</v>
      </c>
    </row>
    <row r="56" spans="1:21" x14ac:dyDescent="0.25">
      <c r="A56" s="43">
        <v>45</v>
      </c>
      <c r="B56" s="45">
        <v>322</v>
      </c>
      <c r="C56" s="45">
        <v>164.1</v>
      </c>
      <c r="D56" s="45">
        <v>111.5</v>
      </c>
      <c r="E56" s="45">
        <v>85.2</v>
      </c>
      <c r="F56" s="45">
        <v>69.5</v>
      </c>
      <c r="G56" s="45">
        <v>59</v>
      </c>
      <c r="H56" s="45">
        <v>51.5</v>
      </c>
      <c r="I56" s="45">
        <v>45.9</v>
      </c>
      <c r="J56" s="45">
        <v>41.6</v>
      </c>
      <c r="K56" s="45">
        <v>38.1</v>
      </c>
      <c r="L56" s="45">
        <v>35.299999999999997</v>
      </c>
      <c r="M56" s="45">
        <v>33</v>
      </c>
      <c r="N56" s="45">
        <v>31</v>
      </c>
      <c r="O56" s="45">
        <v>29.4</v>
      </c>
      <c r="P56" s="45">
        <v>27.9</v>
      </c>
      <c r="Q56" s="45">
        <v>26.7</v>
      </c>
      <c r="R56" s="45">
        <v>25.6</v>
      </c>
      <c r="S56" s="45">
        <v>24.6</v>
      </c>
      <c r="T56" s="45">
        <v>23.8</v>
      </c>
      <c r="U56" s="45">
        <v>23</v>
      </c>
    </row>
    <row r="57" spans="1:21" x14ac:dyDescent="0.25">
      <c r="A57" s="43">
        <v>46</v>
      </c>
      <c r="B57" s="45">
        <v>326.60000000000002</v>
      </c>
      <c r="C57" s="45">
        <v>166.4</v>
      </c>
      <c r="D57" s="45">
        <v>113.1</v>
      </c>
      <c r="E57" s="45">
        <v>86.4</v>
      </c>
      <c r="F57" s="45">
        <v>70.5</v>
      </c>
      <c r="G57" s="45">
        <v>59.8</v>
      </c>
      <c r="H57" s="45">
        <v>52.3</v>
      </c>
      <c r="I57" s="45">
        <v>46.6</v>
      </c>
      <c r="J57" s="45">
        <v>42.2</v>
      </c>
      <c r="K57" s="45">
        <v>38.700000000000003</v>
      </c>
      <c r="L57" s="45">
        <v>35.9</v>
      </c>
      <c r="M57" s="45">
        <v>33.5</v>
      </c>
      <c r="N57" s="45">
        <v>31.5</v>
      </c>
      <c r="O57" s="45">
        <v>29.8</v>
      </c>
      <c r="P57" s="45">
        <v>28.4</v>
      </c>
      <c r="Q57" s="45">
        <v>27.1</v>
      </c>
      <c r="R57" s="45">
        <v>26</v>
      </c>
      <c r="S57" s="45">
        <v>25</v>
      </c>
      <c r="T57" s="45">
        <v>24.2</v>
      </c>
      <c r="U57" s="45"/>
    </row>
    <row r="58" spans="1:21" x14ac:dyDescent="0.25">
      <c r="A58" s="43">
        <v>47</v>
      </c>
      <c r="B58" s="45">
        <v>331.2</v>
      </c>
      <c r="C58" s="45">
        <v>168.8</v>
      </c>
      <c r="D58" s="45">
        <v>114.7</v>
      </c>
      <c r="E58" s="45">
        <v>87.7</v>
      </c>
      <c r="F58" s="45">
        <v>71.5</v>
      </c>
      <c r="G58" s="45">
        <v>60.7</v>
      </c>
      <c r="H58" s="45">
        <v>53</v>
      </c>
      <c r="I58" s="45">
        <v>47.3</v>
      </c>
      <c r="J58" s="45">
        <v>42.9</v>
      </c>
      <c r="K58" s="45">
        <v>39.299999999999997</v>
      </c>
      <c r="L58" s="45">
        <v>36.4</v>
      </c>
      <c r="M58" s="45">
        <v>34</v>
      </c>
      <c r="N58" s="45">
        <v>32</v>
      </c>
      <c r="O58" s="45">
        <v>30.3</v>
      </c>
      <c r="P58" s="45">
        <v>28.8</v>
      </c>
      <c r="Q58" s="45">
        <v>27.6</v>
      </c>
      <c r="R58" s="45">
        <v>26.4</v>
      </c>
      <c r="S58" s="45">
        <v>25.5</v>
      </c>
      <c r="T58" s="45"/>
      <c r="U58" s="45"/>
    </row>
    <row r="59" spans="1:21" x14ac:dyDescent="0.25">
      <c r="A59" s="43">
        <v>48</v>
      </c>
      <c r="B59" s="45">
        <v>335.8</v>
      </c>
      <c r="C59" s="45">
        <v>171.2</v>
      </c>
      <c r="D59" s="45">
        <v>116.3</v>
      </c>
      <c r="E59" s="45">
        <v>88.9</v>
      </c>
      <c r="F59" s="45">
        <v>72.5</v>
      </c>
      <c r="G59" s="45">
        <v>61.6</v>
      </c>
      <c r="H59" s="45">
        <v>53.8</v>
      </c>
      <c r="I59" s="45">
        <v>48</v>
      </c>
      <c r="J59" s="45">
        <v>43.5</v>
      </c>
      <c r="K59" s="45">
        <v>39.9</v>
      </c>
      <c r="L59" s="45">
        <v>37</v>
      </c>
      <c r="M59" s="45">
        <v>34.6</v>
      </c>
      <c r="N59" s="45">
        <v>32.6</v>
      </c>
      <c r="O59" s="45">
        <v>30.8</v>
      </c>
      <c r="P59" s="45">
        <v>29.3</v>
      </c>
      <c r="Q59" s="45">
        <v>28</v>
      </c>
      <c r="R59" s="45">
        <v>26.9</v>
      </c>
      <c r="S59" s="45"/>
      <c r="T59" s="45"/>
      <c r="U59" s="45"/>
    </row>
    <row r="60" spans="1:21" x14ac:dyDescent="0.25">
      <c r="A60" s="43">
        <v>49</v>
      </c>
      <c r="B60" s="45">
        <v>340.6</v>
      </c>
      <c r="C60" s="45">
        <v>173.6</v>
      </c>
      <c r="D60" s="45">
        <v>118</v>
      </c>
      <c r="E60" s="45">
        <v>90.2</v>
      </c>
      <c r="F60" s="45">
        <v>73.599999999999994</v>
      </c>
      <c r="G60" s="45">
        <v>62.6</v>
      </c>
      <c r="H60" s="45">
        <v>54.7</v>
      </c>
      <c r="I60" s="45">
        <v>48.8</v>
      </c>
      <c r="J60" s="45">
        <v>44.2</v>
      </c>
      <c r="K60" s="45">
        <v>40.6</v>
      </c>
      <c r="L60" s="45">
        <v>37.6</v>
      </c>
      <c r="M60" s="45">
        <v>35.200000000000003</v>
      </c>
      <c r="N60" s="45">
        <v>33.1</v>
      </c>
      <c r="O60" s="45">
        <v>31.4</v>
      </c>
      <c r="P60" s="45">
        <v>29.9</v>
      </c>
      <c r="Q60" s="45">
        <v>28.5</v>
      </c>
      <c r="R60" s="45"/>
      <c r="S60" s="45"/>
      <c r="T60" s="45"/>
      <c r="U60" s="45"/>
    </row>
    <row r="61" spans="1:21" x14ac:dyDescent="0.25">
      <c r="A61" s="43">
        <v>50</v>
      </c>
      <c r="B61" s="45">
        <v>345.4</v>
      </c>
      <c r="C61" s="45">
        <v>176.1</v>
      </c>
      <c r="D61" s="45">
        <v>119.8</v>
      </c>
      <c r="E61" s="45">
        <v>91.6</v>
      </c>
      <c r="F61" s="45">
        <v>74.7</v>
      </c>
      <c r="G61" s="45">
        <v>63.5</v>
      </c>
      <c r="H61" s="45">
        <v>55.5</v>
      </c>
      <c r="I61" s="45">
        <v>49.6</v>
      </c>
      <c r="J61" s="45">
        <v>44.9</v>
      </c>
      <c r="K61" s="45">
        <v>41.3</v>
      </c>
      <c r="L61" s="45">
        <v>38.299999999999997</v>
      </c>
      <c r="M61" s="45">
        <v>35.799999999999997</v>
      </c>
      <c r="N61" s="45">
        <v>33.700000000000003</v>
      </c>
      <c r="O61" s="45">
        <v>31.9</v>
      </c>
      <c r="P61" s="45">
        <v>30.4</v>
      </c>
      <c r="Q61" s="45"/>
      <c r="R61" s="45"/>
      <c r="S61" s="45"/>
      <c r="T61" s="45"/>
      <c r="U61" s="45"/>
    </row>
    <row r="62" spans="1:21" x14ac:dyDescent="0.25">
      <c r="A62" s="43">
        <v>51</v>
      </c>
      <c r="B62" s="45">
        <v>350.4</v>
      </c>
      <c r="C62" s="45">
        <v>178.7</v>
      </c>
      <c r="D62" s="45">
        <v>121.5</v>
      </c>
      <c r="E62" s="45">
        <v>93</v>
      </c>
      <c r="F62" s="45">
        <v>75.900000000000006</v>
      </c>
      <c r="G62" s="45">
        <v>64.5</v>
      </c>
      <c r="H62" s="45">
        <v>56.4</v>
      </c>
      <c r="I62" s="45">
        <v>50.4</v>
      </c>
      <c r="J62" s="45">
        <v>45.7</v>
      </c>
      <c r="K62" s="45">
        <v>41.9</v>
      </c>
      <c r="L62" s="45">
        <v>38.9</v>
      </c>
      <c r="M62" s="45">
        <v>36.4</v>
      </c>
      <c r="N62" s="45">
        <v>34.299999999999997</v>
      </c>
      <c r="O62" s="45">
        <v>32.5</v>
      </c>
      <c r="P62" s="45"/>
      <c r="Q62" s="45"/>
      <c r="R62" s="45"/>
      <c r="S62" s="45"/>
      <c r="T62" s="45"/>
      <c r="U62" s="45"/>
    </row>
    <row r="63" spans="1:21" x14ac:dyDescent="0.25">
      <c r="A63" s="43">
        <v>52</v>
      </c>
      <c r="B63" s="45">
        <v>355.4</v>
      </c>
      <c r="C63" s="45">
        <v>181.3</v>
      </c>
      <c r="D63" s="45">
        <v>123.3</v>
      </c>
      <c r="E63" s="45">
        <v>94.4</v>
      </c>
      <c r="F63" s="45">
        <v>77.099999999999994</v>
      </c>
      <c r="G63" s="45">
        <v>65.5</v>
      </c>
      <c r="H63" s="45">
        <v>57.3</v>
      </c>
      <c r="I63" s="45">
        <v>51.2</v>
      </c>
      <c r="J63" s="45">
        <v>46.4</v>
      </c>
      <c r="K63" s="45">
        <v>42.7</v>
      </c>
      <c r="L63" s="45">
        <v>39.6</v>
      </c>
      <c r="M63" s="45">
        <v>37</v>
      </c>
      <c r="N63" s="45">
        <v>34.9</v>
      </c>
      <c r="O63" s="45"/>
      <c r="P63" s="45"/>
      <c r="Q63" s="45"/>
      <c r="R63" s="45"/>
      <c r="S63" s="45"/>
      <c r="T63" s="45"/>
      <c r="U63" s="45"/>
    </row>
    <row r="64" spans="1:21" x14ac:dyDescent="0.25">
      <c r="A64" s="43">
        <v>53</v>
      </c>
      <c r="B64" s="45">
        <v>360.5</v>
      </c>
      <c r="C64" s="45">
        <v>184</v>
      </c>
      <c r="D64" s="45">
        <v>125.2</v>
      </c>
      <c r="E64" s="45">
        <v>95.8</v>
      </c>
      <c r="F64" s="45">
        <v>78.2</v>
      </c>
      <c r="G64" s="45">
        <v>66.599999999999994</v>
      </c>
      <c r="H64" s="45">
        <v>58.2</v>
      </c>
      <c r="I64" s="45">
        <v>52</v>
      </c>
      <c r="J64" s="45">
        <v>47.2</v>
      </c>
      <c r="K64" s="45">
        <v>43.4</v>
      </c>
      <c r="L64" s="45">
        <v>40.299999999999997</v>
      </c>
      <c r="M64" s="45">
        <v>37.700000000000003</v>
      </c>
      <c r="N64" s="45"/>
      <c r="O64" s="45"/>
      <c r="P64" s="45"/>
      <c r="Q64" s="45"/>
      <c r="R64" s="45"/>
      <c r="S64" s="45"/>
      <c r="T64" s="45"/>
      <c r="U64" s="45"/>
    </row>
    <row r="65" spans="1:21" x14ac:dyDescent="0.25">
      <c r="A65" s="43">
        <v>54</v>
      </c>
      <c r="B65" s="45">
        <v>365.6</v>
      </c>
      <c r="C65" s="45">
        <v>186.6</v>
      </c>
      <c r="D65" s="45">
        <v>127</v>
      </c>
      <c r="E65" s="45">
        <v>97.3</v>
      </c>
      <c r="F65" s="45">
        <v>79.5</v>
      </c>
      <c r="G65" s="45">
        <v>67.599999999999994</v>
      </c>
      <c r="H65" s="45">
        <v>59.2</v>
      </c>
      <c r="I65" s="45">
        <v>52.9</v>
      </c>
      <c r="J65" s="45">
        <v>48</v>
      </c>
      <c r="K65" s="45">
        <v>44.1</v>
      </c>
      <c r="L65" s="45">
        <v>40.9</v>
      </c>
      <c r="M65" s="45"/>
      <c r="N65" s="45"/>
      <c r="O65" s="45"/>
      <c r="P65" s="45"/>
      <c r="Q65" s="45"/>
      <c r="R65" s="45"/>
      <c r="S65" s="45"/>
      <c r="T65" s="45"/>
      <c r="U65" s="45"/>
    </row>
    <row r="66" spans="1:21" x14ac:dyDescent="0.25">
      <c r="A66" s="43">
        <v>55</v>
      </c>
      <c r="B66" s="45">
        <v>370.9</v>
      </c>
      <c r="C66" s="45">
        <v>189.4</v>
      </c>
      <c r="D66" s="45">
        <v>128.9</v>
      </c>
      <c r="E66" s="45">
        <v>98.8</v>
      </c>
      <c r="F66" s="45">
        <v>80.7</v>
      </c>
      <c r="G66" s="45">
        <v>68.7</v>
      </c>
      <c r="H66" s="45">
        <v>60.1</v>
      </c>
      <c r="I66" s="45">
        <v>53.7</v>
      </c>
      <c r="J66" s="45">
        <v>48.8</v>
      </c>
      <c r="K66" s="45">
        <v>44.9</v>
      </c>
      <c r="L66" s="45"/>
      <c r="M66" s="45"/>
      <c r="N66" s="45"/>
      <c r="O66" s="45"/>
      <c r="P66" s="45"/>
      <c r="Q66" s="45"/>
      <c r="R66" s="45"/>
      <c r="S66" s="45"/>
      <c r="T66" s="45"/>
      <c r="U66" s="45"/>
    </row>
    <row r="67" spans="1:21" x14ac:dyDescent="0.25">
      <c r="A67" s="43">
        <v>56</v>
      </c>
      <c r="B67" s="45">
        <v>376.3</v>
      </c>
      <c r="C67" s="45">
        <v>192.2</v>
      </c>
      <c r="D67" s="45">
        <v>130.9</v>
      </c>
      <c r="E67" s="45">
        <v>100.3</v>
      </c>
      <c r="F67" s="45">
        <v>82</v>
      </c>
      <c r="G67" s="45">
        <v>69.8</v>
      </c>
      <c r="H67" s="45">
        <v>61.1</v>
      </c>
      <c r="I67" s="45">
        <v>54.6</v>
      </c>
      <c r="J67" s="45">
        <v>49.6</v>
      </c>
      <c r="K67" s="45"/>
      <c r="L67" s="45"/>
      <c r="M67" s="45"/>
      <c r="N67" s="45"/>
      <c r="O67" s="45"/>
      <c r="P67" s="45"/>
      <c r="Q67" s="45"/>
      <c r="R67" s="45"/>
      <c r="S67" s="45"/>
      <c r="T67" s="45"/>
      <c r="U67" s="45"/>
    </row>
    <row r="68" spans="1:21" x14ac:dyDescent="0.25">
      <c r="A68" s="43">
        <v>57</v>
      </c>
      <c r="B68" s="45">
        <v>381.8</v>
      </c>
      <c r="C68" s="45">
        <v>195.1</v>
      </c>
      <c r="D68" s="45">
        <v>132.9</v>
      </c>
      <c r="E68" s="45">
        <v>101.9</v>
      </c>
      <c r="F68" s="45">
        <v>83.3</v>
      </c>
      <c r="G68" s="45">
        <v>70.900000000000006</v>
      </c>
      <c r="H68" s="45">
        <v>62.1</v>
      </c>
      <c r="I68" s="45">
        <v>55.6</v>
      </c>
      <c r="J68" s="45"/>
      <c r="K68" s="45"/>
      <c r="L68" s="45"/>
      <c r="M68" s="45"/>
      <c r="N68" s="45"/>
      <c r="O68" s="45"/>
      <c r="P68" s="45"/>
      <c r="Q68" s="45"/>
      <c r="R68" s="45"/>
      <c r="S68" s="45"/>
      <c r="T68" s="45"/>
      <c r="U68" s="45"/>
    </row>
    <row r="69" spans="1:21" x14ac:dyDescent="0.25">
      <c r="A69" s="43">
        <v>58</v>
      </c>
      <c r="B69" s="45">
        <v>387.5</v>
      </c>
      <c r="C69" s="45">
        <v>198</v>
      </c>
      <c r="D69" s="45">
        <v>135</v>
      </c>
      <c r="E69" s="45">
        <v>103.5</v>
      </c>
      <c r="F69" s="45">
        <v>84.6</v>
      </c>
      <c r="G69" s="45">
        <v>72.099999999999994</v>
      </c>
      <c r="H69" s="45">
        <v>63.2</v>
      </c>
      <c r="I69" s="45"/>
      <c r="J69" s="45"/>
      <c r="K69" s="45"/>
      <c r="L69" s="45"/>
      <c r="M69" s="45"/>
      <c r="N69" s="45"/>
      <c r="O69" s="45"/>
      <c r="P69" s="45"/>
      <c r="Q69" s="45"/>
      <c r="R69" s="45"/>
      <c r="S69" s="45"/>
      <c r="T69" s="45"/>
      <c r="U69" s="45"/>
    </row>
    <row r="70" spans="1:21" x14ac:dyDescent="0.25">
      <c r="A70" s="43">
        <v>59</v>
      </c>
      <c r="B70" s="45">
        <v>393.4</v>
      </c>
      <c r="C70" s="45">
        <v>201.1</v>
      </c>
      <c r="D70" s="45">
        <v>137.1</v>
      </c>
      <c r="E70" s="45">
        <v>105.2</v>
      </c>
      <c r="F70" s="45">
        <v>86</v>
      </c>
      <c r="G70" s="45">
        <v>73.3</v>
      </c>
      <c r="H70" s="45"/>
      <c r="I70" s="45"/>
      <c r="J70" s="45"/>
      <c r="K70" s="45"/>
      <c r="L70" s="45"/>
      <c r="M70" s="45"/>
      <c r="N70" s="45"/>
      <c r="O70" s="45"/>
      <c r="P70" s="45"/>
      <c r="Q70" s="45"/>
      <c r="R70" s="45"/>
      <c r="S70" s="45"/>
      <c r="T70" s="45"/>
      <c r="U70" s="45"/>
    </row>
    <row r="71" spans="1:21" x14ac:dyDescent="0.25">
      <c r="A71" s="43">
        <v>60</v>
      </c>
      <c r="B71" s="45">
        <v>399.5</v>
      </c>
      <c r="C71" s="45">
        <v>204.3</v>
      </c>
      <c r="D71" s="45">
        <v>139.30000000000001</v>
      </c>
      <c r="E71" s="45">
        <v>106.9</v>
      </c>
      <c r="F71" s="45">
        <v>87.5</v>
      </c>
      <c r="G71" s="45"/>
      <c r="H71" s="45"/>
      <c r="I71" s="45"/>
      <c r="J71" s="45"/>
      <c r="K71" s="45"/>
      <c r="L71" s="45"/>
      <c r="M71" s="45"/>
      <c r="N71" s="45"/>
      <c r="O71" s="45"/>
      <c r="P71" s="45"/>
      <c r="Q71" s="45"/>
      <c r="R71" s="45"/>
      <c r="S71" s="45"/>
      <c r="T71" s="45"/>
      <c r="U71" s="45"/>
    </row>
    <row r="72" spans="1:21" x14ac:dyDescent="0.25">
      <c r="A72" s="43">
        <v>61</v>
      </c>
      <c r="B72" s="45">
        <v>405.8</v>
      </c>
      <c r="C72" s="45">
        <v>207.6</v>
      </c>
      <c r="D72" s="45">
        <v>141.6</v>
      </c>
      <c r="E72" s="45">
        <v>108.7</v>
      </c>
      <c r="F72" s="45"/>
      <c r="G72" s="45"/>
      <c r="H72" s="45"/>
      <c r="I72" s="45"/>
      <c r="J72" s="45"/>
      <c r="K72" s="45"/>
      <c r="L72" s="45"/>
      <c r="M72" s="45"/>
      <c r="N72" s="45"/>
      <c r="O72" s="45"/>
      <c r="P72" s="45"/>
      <c r="Q72" s="45"/>
      <c r="R72" s="45"/>
      <c r="S72" s="45"/>
      <c r="T72" s="45"/>
      <c r="U72" s="45"/>
    </row>
    <row r="73" spans="1:21" x14ac:dyDescent="0.25">
      <c r="A73" s="43">
        <v>62</v>
      </c>
      <c r="B73" s="45">
        <v>412.4</v>
      </c>
      <c r="C73" s="45">
        <v>211.1</v>
      </c>
      <c r="D73" s="45">
        <v>144</v>
      </c>
      <c r="E73" s="45"/>
      <c r="F73" s="45"/>
      <c r="G73" s="45"/>
      <c r="H73" s="45"/>
      <c r="I73" s="45"/>
      <c r="J73" s="45"/>
      <c r="K73" s="45"/>
      <c r="L73" s="45"/>
      <c r="M73" s="45"/>
      <c r="N73" s="45"/>
      <c r="O73" s="45"/>
      <c r="P73" s="45"/>
      <c r="Q73" s="45"/>
      <c r="R73" s="45"/>
      <c r="S73" s="45"/>
      <c r="T73" s="45"/>
      <c r="U73" s="45"/>
    </row>
    <row r="74" spans="1:21" x14ac:dyDescent="0.25">
      <c r="A74" s="43">
        <v>63</v>
      </c>
      <c r="B74" s="45">
        <v>419.3</v>
      </c>
      <c r="C74" s="45">
        <v>214.7</v>
      </c>
      <c r="D74" s="45"/>
      <c r="E74" s="45"/>
      <c r="F74" s="45"/>
      <c r="G74" s="45"/>
      <c r="H74" s="45"/>
      <c r="I74" s="45"/>
      <c r="J74" s="45"/>
      <c r="K74" s="45"/>
      <c r="L74" s="45"/>
      <c r="M74" s="45"/>
      <c r="N74" s="45"/>
      <c r="O74" s="45"/>
      <c r="P74" s="45"/>
      <c r="Q74" s="45"/>
      <c r="R74" s="45"/>
      <c r="S74" s="45"/>
      <c r="T74" s="45"/>
      <c r="U74" s="45"/>
    </row>
    <row r="75" spans="1:21" x14ac:dyDescent="0.25">
      <c r="A75" s="43">
        <v>64</v>
      </c>
      <c r="B75" s="45">
        <v>426.5</v>
      </c>
      <c r="C75" s="45"/>
      <c r="D75" s="45"/>
      <c r="E75" s="45"/>
      <c r="F75" s="45"/>
      <c r="G75" s="45"/>
      <c r="H75" s="45"/>
      <c r="I75" s="45"/>
      <c r="J75" s="45"/>
      <c r="K75" s="45"/>
      <c r="L75" s="45"/>
      <c r="M75" s="45"/>
      <c r="N75" s="45"/>
      <c r="O75" s="45"/>
      <c r="P75" s="45"/>
      <c r="Q75" s="45"/>
      <c r="R75" s="45"/>
      <c r="S75" s="45"/>
      <c r="T75" s="45"/>
      <c r="U75" s="45"/>
    </row>
  </sheetData>
  <sheetProtection algorithmName="SHA-512" hashValue="kqM8w6O9KOkrGRbvV19ibmMmWDSqQqHjL83RhYJb7nNxAM/xDrTX8Zj2nSGmsNX7RDzQ/8wkGK2jfStj+nDkbA==" saltValue="VwziyXT53WSkt9dsCwwqIA==" spinCount="100000" sheet="1" objects="1" scenarios="1"/>
  <conditionalFormatting sqref="A6:A21">
    <cfRule type="expression" dxfId="249" priority="1" stopIfTrue="1">
      <formula>MOD(ROW(),2)=0</formula>
    </cfRule>
    <cfRule type="expression" dxfId="248" priority="2" stopIfTrue="1">
      <formula>MOD(ROW(),2)&lt;&gt;0</formula>
    </cfRule>
  </conditionalFormatting>
  <conditionalFormatting sqref="B6:M21">
    <cfRule type="expression" dxfId="247" priority="3" stopIfTrue="1">
      <formula>MOD(ROW(),2)=0</formula>
    </cfRule>
    <cfRule type="expression" dxfId="246" priority="4" stopIfTrue="1">
      <formula>MOD(ROW(),2)&lt;&gt;0</formula>
    </cfRule>
  </conditionalFormatting>
  <conditionalFormatting sqref="A26:A75">
    <cfRule type="expression" dxfId="245" priority="5" stopIfTrue="1">
      <formula>MOD(ROW(),2)=0</formula>
    </cfRule>
    <cfRule type="expression" dxfId="244" priority="6" stopIfTrue="1">
      <formula>MOD(ROW(),2)&lt;&gt;0</formula>
    </cfRule>
  </conditionalFormatting>
  <conditionalFormatting sqref="B26:U75">
    <cfRule type="expression" dxfId="243" priority="7" stopIfTrue="1">
      <formula>MOD(ROW(),2)=0</formula>
    </cfRule>
    <cfRule type="expression" dxfId="242" priority="8" stopIfTrue="1">
      <formula>MOD(ROW(),2)&lt;&gt;0</formula>
    </cfRule>
  </conditionalFormatting>
  <pageMargins left="0.7" right="0.7" top="0.75" bottom="0.75" header="0.3" footer="0.3"/>
  <tableParts count="1">
    <tablePart r:id="rId1"/>
  </tableParts>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E16EA8-1B0E-4008-B599-1602B1FE2FB5}">
  <sheetPr codeName="Sheet83"/>
  <dimension ref="A1:U76"/>
  <sheetViews>
    <sheetView showGridLines="0" workbookViewId="0">
      <selection activeCell="A6" sqref="A6"/>
    </sheetView>
  </sheetViews>
  <sheetFormatPr defaultRowHeight="12.5" x14ac:dyDescent="0.25"/>
  <cols>
    <col min="1" max="1" width="31.54296875" customWidth="1"/>
    <col min="2" max="21"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Added pension - x-717</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153</v>
      </c>
      <c r="C8" s="49"/>
      <c r="D8" s="49"/>
      <c r="E8" s="49"/>
      <c r="F8" s="49"/>
      <c r="G8" s="49"/>
      <c r="H8" s="49"/>
      <c r="I8" s="49"/>
      <c r="J8" s="49"/>
      <c r="K8" s="49"/>
      <c r="L8" s="49"/>
      <c r="M8" s="49"/>
    </row>
    <row r="9" spans="1:13" x14ac:dyDescent="0.25">
      <c r="A9" s="40" t="s">
        <v>141</v>
      </c>
      <c r="B9" s="49" t="s">
        <v>368</v>
      </c>
      <c r="C9" s="49"/>
      <c r="D9" s="49"/>
      <c r="E9" s="49"/>
      <c r="F9" s="49"/>
      <c r="G9" s="49"/>
      <c r="H9" s="49"/>
      <c r="I9" s="49"/>
      <c r="J9" s="49"/>
      <c r="K9" s="49"/>
      <c r="L9" s="49"/>
      <c r="M9" s="49"/>
    </row>
    <row r="10" spans="1:13" x14ac:dyDescent="0.25">
      <c r="A10" s="40" t="s">
        <v>6</v>
      </c>
      <c r="B10" s="49" t="s">
        <v>413</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374</v>
      </c>
      <c r="C12" s="49"/>
      <c r="D12" s="49"/>
      <c r="E12" s="49"/>
      <c r="F12" s="49"/>
      <c r="G12" s="49"/>
      <c r="H12" s="49"/>
      <c r="I12" s="49"/>
      <c r="J12" s="49"/>
      <c r="K12" s="49"/>
      <c r="L12" s="49"/>
      <c r="M12" s="49"/>
    </row>
    <row r="13" spans="1:13" x14ac:dyDescent="0.25">
      <c r="A13" s="40" t="s">
        <v>494</v>
      </c>
      <c r="B13" s="49">
        <v>0</v>
      </c>
      <c r="C13" s="49"/>
      <c r="D13" s="49"/>
      <c r="E13" s="49"/>
      <c r="F13" s="49"/>
      <c r="G13" s="49"/>
      <c r="H13" s="49"/>
      <c r="I13" s="49"/>
      <c r="J13" s="49"/>
      <c r="K13" s="49"/>
      <c r="L13" s="49"/>
      <c r="M13" s="49"/>
    </row>
    <row r="14" spans="1:13" x14ac:dyDescent="0.25">
      <c r="A14" s="40" t="s">
        <v>145</v>
      </c>
      <c r="B14" s="49">
        <v>717</v>
      </c>
      <c r="C14" s="49"/>
      <c r="D14" s="49"/>
      <c r="E14" s="49"/>
      <c r="F14" s="49"/>
      <c r="G14" s="49"/>
      <c r="H14" s="49"/>
      <c r="I14" s="49"/>
      <c r="J14" s="49"/>
      <c r="K14" s="49"/>
      <c r="L14" s="49"/>
      <c r="M14" s="49"/>
    </row>
    <row r="15" spans="1:13" x14ac:dyDescent="0.25">
      <c r="A15" s="40" t="s">
        <v>495</v>
      </c>
      <c r="B15" s="49" t="s">
        <v>414</v>
      </c>
      <c r="C15" s="49"/>
      <c r="D15" s="49"/>
      <c r="E15" s="49"/>
      <c r="F15" s="49"/>
      <c r="G15" s="49"/>
      <c r="H15" s="49"/>
      <c r="I15" s="49"/>
      <c r="J15" s="49"/>
      <c r="K15" s="49"/>
      <c r="L15" s="49"/>
      <c r="M15" s="49"/>
    </row>
    <row r="16" spans="1:13" x14ac:dyDescent="0.25">
      <c r="A16" s="40" t="s">
        <v>147</v>
      </c>
      <c r="B16" s="49" t="s">
        <v>415</v>
      </c>
      <c r="C16" s="49"/>
      <c r="D16" s="49"/>
      <c r="E16" s="49"/>
      <c r="F16" s="49"/>
      <c r="G16" s="49"/>
      <c r="H16" s="49"/>
      <c r="I16" s="49"/>
      <c r="J16" s="49"/>
      <c r="K16" s="49"/>
      <c r="L16" s="49"/>
      <c r="M16" s="49"/>
    </row>
    <row r="17" spans="1:21" x14ac:dyDescent="0.25">
      <c r="A17" s="41" t="s">
        <v>496</v>
      </c>
      <c r="B17" s="49"/>
      <c r="C17" s="49"/>
      <c r="D17" s="49"/>
      <c r="E17" s="49"/>
      <c r="F17" s="49"/>
      <c r="G17" s="49"/>
      <c r="H17" s="49"/>
      <c r="I17" s="49"/>
      <c r="J17" s="49"/>
      <c r="K17" s="49"/>
      <c r="L17" s="49"/>
      <c r="M17" s="49"/>
    </row>
    <row r="18" spans="1:21" x14ac:dyDescent="0.25">
      <c r="A18" s="40" t="s">
        <v>149</v>
      </c>
      <c r="B18" s="50">
        <v>45202</v>
      </c>
      <c r="C18" s="50"/>
      <c r="D18" s="50"/>
      <c r="E18" s="50"/>
      <c r="F18" s="50"/>
      <c r="G18" s="50"/>
      <c r="H18" s="50"/>
      <c r="I18" s="50"/>
      <c r="J18" s="50"/>
      <c r="K18" s="50"/>
      <c r="L18" s="50"/>
      <c r="M18" s="50"/>
    </row>
    <row r="19" spans="1:21" x14ac:dyDescent="0.25">
      <c r="A19" s="40" t="s">
        <v>150</v>
      </c>
      <c r="B19" s="50">
        <v>45383</v>
      </c>
      <c r="C19" s="50"/>
      <c r="D19" s="50"/>
      <c r="E19" s="50"/>
      <c r="F19" s="50"/>
      <c r="G19" s="50"/>
      <c r="H19" s="50"/>
      <c r="I19" s="50"/>
      <c r="J19" s="50"/>
      <c r="K19" s="50"/>
      <c r="L19" s="50"/>
      <c r="M19" s="50"/>
    </row>
    <row r="20" spans="1:21" x14ac:dyDescent="0.25">
      <c r="A20" s="40" t="s">
        <v>151</v>
      </c>
      <c r="B20" s="49" t="s">
        <v>160</v>
      </c>
      <c r="C20" s="49"/>
      <c r="D20" s="49"/>
      <c r="E20" s="49"/>
      <c r="F20" s="49"/>
      <c r="G20" s="49"/>
      <c r="H20" s="49"/>
      <c r="I20" s="49"/>
      <c r="J20" s="49"/>
      <c r="K20" s="49"/>
      <c r="L20" s="49"/>
      <c r="M20" s="49"/>
    </row>
    <row r="21" spans="1:21" x14ac:dyDescent="0.25">
      <c r="A21" s="40" t="s">
        <v>497</v>
      </c>
      <c r="B21" s="49" t="s">
        <v>68</v>
      </c>
      <c r="C21" s="49"/>
      <c r="D21" s="49"/>
      <c r="E21" s="49"/>
      <c r="F21" s="49"/>
      <c r="G21" s="49"/>
      <c r="H21" s="49"/>
      <c r="I21" s="49"/>
      <c r="J21" s="49"/>
      <c r="K21" s="49"/>
      <c r="L21" s="49"/>
      <c r="M21" s="49"/>
    </row>
    <row r="23" spans="1:21" x14ac:dyDescent="0.25">
      <c r="A23" s="23" t="str">
        <f>HYPERLINK("#'Factor List'!A1", "Back to Factor List")</f>
        <v>Back to Factor List</v>
      </c>
      <c r="B23" s="23" t="str">
        <f>HYPERLINK("#'Assumptions'!A1", "Assumptions")</f>
        <v>Assumptions</v>
      </c>
    </row>
    <row r="26" spans="1:21" s="59" customFormat="1" ht="13" x14ac:dyDescent="0.25">
      <c r="A26" s="58" t="s">
        <v>263</v>
      </c>
      <c r="B26" s="58" t="s">
        <v>562</v>
      </c>
      <c r="C26" s="58" t="s">
        <v>563</v>
      </c>
      <c r="D26" s="58" t="s">
        <v>564</v>
      </c>
      <c r="E26" s="58" t="s">
        <v>565</v>
      </c>
      <c r="F26" s="58" t="s">
        <v>566</v>
      </c>
      <c r="G26" s="58" t="s">
        <v>567</v>
      </c>
      <c r="H26" s="58" t="s">
        <v>568</v>
      </c>
      <c r="I26" s="58" t="s">
        <v>569</v>
      </c>
      <c r="J26" s="58" t="s">
        <v>570</v>
      </c>
      <c r="K26" s="58" t="s">
        <v>571</v>
      </c>
      <c r="L26" s="58" t="s">
        <v>572</v>
      </c>
      <c r="M26" s="58" t="s">
        <v>573</v>
      </c>
      <c r="N26" s="58" t="s">
        <v>574</v>
      </c>
      <c r="O26" s="58" t="s">
        <v>575</v>
      </c>
      <c r="P26" s="58" t="s">
        <v>576</v>
      </c>
      <c r="Q26" s="58" t="s">
        <v>577</v>
      </c>
      <c r="R26" s="58" t="s">
        <v>578</v>
      </c>
      <c r="S26" s="58" t="s">
        <v>579</v>
      </c>
      <c r="T26" s="58" t="s">
        <v>580</v>
      </c>
      <c r="U26" s="58" t="s">
        <v>581</v>
      </c>
    </row>
    <row r="27" spans="1:21" x14ac:dyDescent="0.25">
      <c r="A27" s="43">
        <v>16</v>
      </c>
      <c r="B27" s="45">
        <v>203.7</v>
      </c>
      <c r="C27" s="45">
        <v>103.8</v>
      </c>
      <c r="D27" s="45">
        <v>70.400000000000006</v>
      </c>
      <c r="E27" s="45">
        <v>53.8</v>
      </c>
      <c r="F27" s="45">
        <v>43.8</v>
      </c>
      <c r="G27" s="45">
        <v>37.200000000000003</v>
      </c>
      <c r="H27" s="45">
        <v>32.4</v>
      </c>
      <c r="I27" s="45">
        <v>28.9</v>
      </c>
      <c r="J27" s="45">
        <v>26.1</v>
      </c>
      <c r="K27" s="45">
        <v>23.9</v>
      </c>
      <c r="L27" s="45">
        <v>22.1</v>
      </c>
      <c r="M27" s="45">
        <v>20.6</v>
      </c>
      <c r="N27" s="45">
        <v>19.399999999999999</v>
      </c>
      <c r="O27" s="45">
        <v>18.3</v>
      </c>
      <c r="P27" s="45">
        <v>17.399999999999999</v>
      </c>
      <c r="Q27" s="45">
        <v>16.600000000000001</v>
      </c>
      <c r="R27" s="45">
        <v>15.8</v>
      </c>
      <c r="S27" s="45">
        <v>15.2</v>
      </c>
      <c r="T27" s="45">
        <v>14.7</v>
      </c>
      <c r="U27" s="45">
        <v>14.2</v>
      </c>
    </row>
    <row r="28" spans="1:21" x14ac:dyDescent="0.25">
      <c r="A28" s="43">
        <v>17</v>
      </c>
      <c r="B28" s="45">
        <v>207</v>
      </c>
      <c r="C28" s="45">
        <v>105.4</v>
      </c>
      <c r="D28" s="45">
        <v>71.599999999999994</v>
      </c>
      <c r="E28" s="45">
        <v>54.7</v>
      </c>
      <c r="F28" s="45">
        <v>44.5</v>
      </c>
      <c r="G28" s="45">
        <v>37.799999999999997</v>
      </c>
      <c r="H28" s="45">
        <v>33</v>
      </c>
      <c r="I28" s="45">
        <v>29.3</v>
      </c>
      <c r="J28" s="45">
        <v>26.5</v>
      </c>
      <c r="K28" s="45">
        <v>24.3</v>
      </c>
      <c r="L28" s="45">
        <v>22.5</v>
      </c>
      <c r="M28" s="45">
        <v>21</v>
      </c>
      <c r="N28" s="45">
        <v>19.7</v>
      </c>
      <c r="O28" s="45">
        <v>18.600000000000001</v>
      </c>
      <c r="P28" s="45">
        <v>17.7</v>
      </c>
      <c r="Q28" s="45">
        <v>16.8</v>
      </c>
      <c r="R28" s="45">
        <v>16.100000000000001</v>
      </c>
      <c r="S28" s="45">
        <v>15.5</v>
      </c>
      <c r="T28" s="45">
        <v>14.9</v>
      </c>
      <c r="U28" s="45">
        <v>14.4</v>
      </c>
    </row>
    <row r="29" spans="1:21" x14ac:dyDescent="0.25">
      <c r="A29" s="43">
        <v>18</v>
      </c>
      <c r="B29" s="45">
        <v>210.5</v>
      </c>
      <c r="C29" s="45">
        <v>107.2</v>
      </c>
      <c r="D29" s="45">
        <v>72.8</v>
      </c>
      <c r="E29" s="45">
        <v>55.6</v>
      </c>
      <c r="F29" s="45">
        <v>45.3</v>
      </c>
      <c r="G29" s="45">
        <v>38.4</v>
      </c>
      <c r="H29" s="45">
        <v>33.5</v>
      </c>
      <c r="I29" s="45">
        <v>29.8</v>
      </c>
      <c r="J29" s="45">
        <v>27</v>
      </c>
      <c r="K29" s="45">
        <v>24.7</v>
      </c>
      <c r="L29" s="45">
        <v>22.9</v>
      </c>
      <c r="M29" s="45">
        <v>21.3</v>
      </c>
      <c r="N29" s="45">
        <v>20</v>
      </c>
      <c r="O29" s="45">
        <v>18.899999999999999</v>
      </c>
      <c r="P29" s="45">
        <v>18</v>
      </c>
      <c r="Q29" s="45">
        <v>17.100000000000001</v>
      </c>
      <c r="R29" s="45">
        <v>16.399999999999999</v>
      </c>
      <c r="S29" s="45">
        <v>15.7</v>
      </c>
      <c r="T29" s="45">
        <v>15.1</v>
      </c>
      <c r="U29" s="45">
        <v>14.6</v>
      </c>
    </row>
    <row r="30" spans="1:21" x14ac:dyDescent="0.25">
      <c r="A30" s="43">
        <v>19</v>
      </c>
      <c r="B30" s="45">
        <v>213.9</v>
      </c>
      <c r="C30" s="45">
        <v>108.9</v>
      </c>
      <c r="D30" s="45">
        <v>73.900000000000006</v>
      </c>
      <c r="E30" s="45">
        <v>56.5</v>
      </c>
      <c r="F30" s="45">
        <v>46</v>
      </c>
      <c r="G30" s="45">
        <v>39</v>
      </c>
      <c r="H30" s="45">
        <v>34</v>
      </c>
      <c r="I30" s="45">
        <v>30.3</v>
      </c>
      <c r="J30" s="45">
        <v>27.4</v>
      </c>
      <c r="K30" s="45">
        <v>25.1</v>
      </c>
      <c r="L30" s="45">
        <v>23.2</v>
      </c>
      <c r="M30" s="45">
        <v>21.7</v>
      </c>
      <c r="N30" s="45">
        <v>20.3</v>
      </c>
      <c r="O30" s="45">
        <v>19.2</v>
      </c>
      <c r="P30" s="45">
        <v>18.2</v>
      </c>
      <c r="Q30" s="45">
        <v>17.399999999999999</v>
      </c>
      <c r="R30" s="45">
        <v>16.600000000000001</v>
      </c>
      <c r="S30" s="45">
        <v>16</v>
      </c>
      <c r="T30" s="45">
        <v>15.4</v>
      </c>
      <c r="U30" s="45">
        <v>14.9</v>
      </c>
    </row>
    <row r="31" spans="1:21" x14ac:dyDescent="0.25">
      <c r="A31" s="43">
        <v>20</v>
      </c>
      <c r="B31" s="45">
        <v>217</v>
      </c>
      <c r="C31" s="45">
        <v>110.5</v>
      </c>
      <c r="D31" s="45">
        <v>75</v>
      </c>
      <c r="E31" s="45">
        <v>57.3</v>
      </c>
      <c r="F31" s="45">
        <v>46.7</v>
      </c>
      <c r="G31" s="45">
        <v>39.6</v>
      </c>
      <c r="H31" s="45">
        <v>34.5</v>
      </c>
      <c r="I31" s="45">
        <v>30.8</v>
      </c>
      <c r="J31" s="45">
        <v>27.8</v>
      </c>
      <c r="K31" s="45">
        <v>25.5</v>
      </c>
      <c r="L31" s="45">
        <v>23.6</v>
      </c>
      <c r="M31" s="45">
        <v>22</v>
      </c>
      <c r="N31" s="45">
        <v>20.6</v>
      </c>
      <c r="O31" s="45">
        <v>19.5</v>
      </c>
      <c r="P31" s="45">
        <v>18.5</v>
      </c>
      <c r="Q31" s="45">
        <v>17.600000000000001</v>
      </c>
      <c r="R31" s="45">
        <v>16.899999999999999</v>
      </c>
      <c r="S31" s="45">
        <v>16.2</v>
      </c>
      <c r="T31" s="45">
        <v>15.6</v>
      </c>
      <c r="U31" s="45">
        <v>15.1</v>
      </c>
    </row>
    <row r="32" spans="1:21" x14ac:dyDescent="0.25">
      <c r="A32" s="43">
        <v>21</v>
      </c>
      <c r="B32" s="45">
        <v>220.1</v>
      </c>
      <c r="C32" s="45">
        <v>112.1</v>
      </c>
      <c r="D32" s="45">
        <v>76.099999999999994</v>
      </c>
      <c r="E32" s="45">
        <v>58.1</v>
      </c>
      <c r="F32" s="45">
        <v>47.3</v>
      </c>
      <c r="G32" s="45">
        <v>40.200000000000003</v>
      </c>
      <c r="H32" s="45">
        <v>35</v>
      </c>
      <c r="I32" s="45">
        <v>31.2</v>
      </c>
      <c r="J32" s="45">
        <v>28.2</v>
      </c>
      <c r="K32" s="45">
        <v>25.9</v>
      </c>
      <c r="L32" s="45">
        <v>23.9</v>
      </c>
      <c r="M32" s="45">
        <v>22.3</v>
      </c>
      <c r="N32" s="45">
        <v>20.9</v>
      </c>
      <c r="O32" s="45">
        <v>19.8</v>
      </c>
      <c r="P32" s="45">
        <v>18.8</v>
      </c>
      <c r="Q32" s="45">
        <v>17.899999999999999</v>
      </c>
      <c r="R32" s="45">
        <v>17.100000000000001</v>
      </c>
      <c r="S32" s="45">
        <v>16.5</v>
      </c>
      <c r="T32" s="45">
        <v>15.8</v>
      </c>
      <c r="U32" s="45">
        <v>15.3</v>
      </c>
    </row>
    <row r="33" spans="1:21" x14ac:dyDescent="0.25">
      <c r="A33" s="43">
        <v>22</v>
      </c>
      <c r="B33" s="45">
        <v>223.3</v>
      </c>
      <c r="C33" s="45">
        <v>113.7</v>
      </c>
      <c r="D33" s="45">
        <v>77.2</v>
      </c>
      <c r="E33" s="45">
        <v>59</v>
      </c>
      <c r="F33" s="45">
        <v>48</v>
      </c>
      <c r="G33" s="45">
        <v>40.700000000000003</v>
      </c>
      <c r="H33" s="45">
        <v>35.5</v>
      </c>
      <c r="I33" s="45">
        <v>31.7</v>
      </c>
      <c r="J33" s="45">
        <v>28.6</v>
      </c>
      <c r="K33" s="45">
        <v>26.2</v>
      </c>
      <c r="L33" s="45">
        <v>24.3</v>
      </c>
      <c r="M33" s="45">
        <v>22.6</v>
      </c>
      <c r="N33" s="45">
        <v>21.2</v>
      </c>
      <c r="O33" s="45">
        <v>20.100000000000001</v>
      </c>
      <c r="P33" s="45">
        <v>19.100000000000001</v>
      </c>
      <c r="Q33" s="45">
        <v>18.2</v>
      </c>
      <c r="R33" s="45">
        <v>17.399999999999999</v>
      </c>
      <c r="S33" s="45">
        <v>16.7</v>
      </c>
      <c r="T33" s="45">
        <v>16.100000000000001</v>
      </c>
      <c r="U33" s="45">
        <v>15.5</v>
      </c>
    </row>
    <row r="34" spans="1:21" x14ac:dyDescent="0.25">
      <c r="A34" s="43">
        <v>23</v>
      </c>
      <c r="B34" s="45">
        <v>226.5</v>
      </c>
      <c r="C34" s="45">
        <v>115.3</v>
      </c>
      <c r="D34" s="45">
        <v>78.3</v>
      </c>
      <c r="E34" s="45">
        <v>59.8</v>
      </c>
      <c r="F34" s="45">
        <v>48.7</v>
      </c>
      <c r="G34" s="45">
        <v>41.3</v>
      </c>
      <c r="H34" s="45">
        <v>36.1</v>
      </c>
      <c r="I34" s="45">
        <v>32.1</v>
      </c>
      <c r="J34" s="45">
        <v>29.1</v>
      </c>
      <c r="K34" s="45">
        <v>26.6</v>
      </c>
      <c r="L34" s="45">
        <v>24.6</v>
      </c>
      <c r="M34" s="45">
        <v>23</v>
      </c>
      <c r="N34" s="45">
        <v>21.6</v>
      </c>
      <c r="O34" s="45">
        <v>20.399999999999999</v>
      </c>
      <c r="P34" s="45">
        <v>19.3</v>
      </c>
      <c r="Q34" s="45">
        <v>18.399999999999999</v>
      </c>
      <c r="R34" s="45">
        <v>17.600000000000001</v>
      </c>
      <c r="S34" s="45">
        <v>16.899999999999999</v>
      </c>
      <c r="T34" s="45">
        <v>16.3</v>
      </c>
      <c r="U34" s="45">
        <v>15.8</v>
      </c>
    </row>
    <row r="35" spans="1:21" x14ac:dyDescent="0.25">
      <c r="A35" s="43">
        <v>24</v>
      </c>
      <c r="B35" s="45">
        <v>229.7</v>
      </c>
      <c r="C35" s="45">
        <v>117</v>
      </c>
      <c r="D35" s="45">
        <v>79.400000000000006</v>
      </c>
      <c r="E35" s="45">
        <v>60.7</v>
      </c>
      <c r="F35" s="45">
        <v>49.4</v>
      </c>
      <c r="G35" s="45">
        <v>41.9</v>
      </c>
      <c r="H35" s="45">
        <v>36.6</v>
      </c>
      <c r="I35" s="45">
        <v>32.6</v>
      </c>
      <c r="J35" s="45">
        <v>29.5</v>
      </c>
      <c r="K35" s="45">
        <v>27</v>
      </c>
      <c r="L35" s="45">
        <v>25</v>
      </c>
      <c r="M35" s="45">
        <v>23.3</v>
      </c>
      <c r="N35" s="45">
        <v>21.9</v>
      </c>
      <c r="O35" s="45">
        <v>20.7</v>
      </c>
      <c r="P35" s="45">
        <v>19.600000000000001</v>
      </c>
      <c r="Q35" s="45">
        <v>18.7</v>
      </c>
      <c r="R35" s="45">
        <v>17.899999999999999</v>
      </c>
      <c r="S35" s="45">
        <v>17.2</v>
      </c>
      <c r="T35" s="45">
        <v>16.600000000000001</v>
      </c>
      <c r="U35" s="45">
        <v>16</v>
      </c>
    </row>
    <row r="36" spans="1:21" x14ac:dyDescent="0.25">
      <c r="A36" s="43">
        <v>25</v>
      </c>
      <c r="B36" s="45">
        <v>233</v>
      </c>
      <c r="C36" s="45">
        <v>118.7</v>
      </c>
      <c r="D36" s="45">
        <v>80.599999999999994</v>
      </c>
      <c r="E36" s="45">
        <v>61.5</v>
      </c>
      <c r="F36" s="45">
        <v>50.1</v>
      </c>
      <c r="G36" s="45">
        <v>42.5</v>
      </c>
      <c r="H36" s="45">
        <v>37.1</v>
      </c>
      <c r="I36" s="45">
        <v>33</v>
      </c>
      <c r="J36" s="45">
        <v>29.9</v>
      </c>
      <c r="K36" s="45">
        <v>27.4</v>
      </c>
      <c r="L36" s="45">
        <v>25.3</v>
      </c>
      <c r="M36" s="45">
        <v>23.6</v>
      </c>
      <c r="N36" s="45">
        <v>22.2</v>
      </c>
      <c r="O36" s="45">
        <v>21</v>
      </c>
      <c r="P36" s="45">
        <v>19.899999999999999</v>
      </c>
      <c r="Q36" s="45">
        <v>19</v>
      </c>
      <c r="R36" s="45">
        <v>18.2</v>
      </c>
      <c r="S36" s="45">
        <v>17.399999999999999</v>
      </c>
      <c r="T36" s="45">
        <v>16.8</v>
      </c>
      <c r="U36" s="45">
        <v>16.2</v>
      </c>
    </row>
    <row r="37" spans="1:21" x14ac:dyDescent="0.25">
      <c r="A37" s="43">
        <v>26</v>
      </c>
      <c r="B37" s="45">
        <v>236.4</v>
      </c>
      <c r="C37" s="45">
        <v>120.4</v>
      </c>
      <c r="D37" s="45">
        <v>81.7</v>
      </c>
      <c r="E37" s="45">
        <v>62.4</v>
      </c>
      <c r="F37" s="45">
        <v>50.8</v>
      </c>
      <c r="G37" s="45">
        <v>43.1</v>
      </c>
      <c r="H37" s="45">
        <v>37.6</v>
      </c>
      <c r="I37" s="45">
        <v>33.5</v>
      </c>
      <c r="J37" s="45">
        <v>30.3</v>
      </c>
      <c r="K37" s="45">
        <v>27.8</v>
      </c>
      <c r="L37" s="45">
        <v>25.7</v>
      </c>
      <c r="M37" s="45">
        <v>24</v>
      </c>
      <c r="N37" s="45">
        <v>22.5</v>
      </c>
      <c r="O37" s="45">
        <v>21.3</v>
      </c>
      <c r="P37" s="45">
        <v>20.2</v>
      </c>
      <c r="Q37" s="45">
        <v>19.2</v>
      </c>
      <c r="R37" s="45">
        <v>18.399999999999999</v>
      </c>
      <c r="S37" s="45">
        <v>17.7</v>
      </c>
      <c r="T37" s="45">
        <v>17</v>
      </c>
      <c r="U37" s="45">
        <v>16.5</v>
      </c>
    </row>
    <row r="38" spans="1:21" x14ac:dyDescent="0.25">
      <c r="A38" s="43">
        <v>27</v>
      </c>
      <c r="B38" s="45">
        <v>239.8</v>
      </c>
      <c r="C38" s="45">
        <v>122.1</v>
      </c>
      <c r="D38" s="45">
        <v>82.9</v>
      </c>
      <c r="E38" s="45">
        <v>63.3</v>
      </c>
      <c r="F38" s="45">
        <v>51.6</v>
      </c>
      <c r="G38" s="45">
        <v>43.8</v>
      </c>
      <c r="H38" s="45">
        <v>38.200000000000003</v>
      </c>
      <c r="I38" s="45">
        <v>34</v>
      </c>
      <c r="J38" s="45">
        <v>30.8</v>
      </c>
      <c r="K38" s="45">
        <v>28.2</v>
      </c>
      <c r="L38" s="45">
        <v>26.1</v>
      </c>
      <c r="M38" s="45">
        <v>24.3</v>
      </c>
      <c r="N38" s="45">
        <v>22.8</v>
      </c>
      <c r="O38" s="45">
        <v>21.6</v>
      </c>
      <c r="P38" s="45">
        <v>20.5</v>
      </c>
      <c r="Q38" s="45">
        <v>19.5</v>
      </c>
      <c r="R38" s="45">
        <v>18.7</v>
      </c>
      <c r="S38" s="45">
        <v>18</v>
      </c>
      <c r="T38" s="45">
        <v>17.3</v>
      </c>
      <c r="U38" s="45">
        <v>16.7</v>
      </c>
    </row>
    <row r="39" spans="1:21" x14ac:dyDescent="0.25">
      <c r="A39" s="43">
        <v>28</v>
      </c>
      <c r="B39" s="45">
        <v>243.2</v>
      </c>
      <c r="C39" s="45">
        <v>123.9</v>
      </c>
      <c r="D39" s="45">
        <v>84.1</v>
      </c>
      <c r="E39" s="45">
        <v>64.2</v>
      </c>
      <c r="F39" s="45">
        <v>52.3</v>
      </c>
      <c r="G39" s="45">
        <v>44.4</v>
      </c>
      <c r="H39" s="45">
        <v>38.700000000000003</v>
      </c>
      <c r="I39" s="45">
        <v>34.5</v>
      </c>
      <c r="J39" s="45">
        <v>31.2</v>
      </c>
      <c r="K39" s="45">
        <v>28.6</v>
      </c>
      <c r="L39" s="45">
        <v>26.4</v>
      </c>
      <c r="M39" s="45">
        <v>24.7</v>
      </c>
      <c r="N39" s="45">
        <v>23.2</v>
      </c>
      <c r="O39" s="45">
        <v>21.9</v>
      </c>
      <c r="P39" s="45">
        <v>20.8</v>
      </c>
      <c r="Q39" s="45">
        <v>19.8</v>
      </c>
      <c r="R39" s="45">
        <v>19</v>
      </c>
      <c r="S39" s="45">
        <v>18.2</v>
      </c>
      <c r="T39" s="45">
        <v>17.5</v>
      </c>
      <c r="U39" s="45">
        <v>16.899999999999999</v>
      </c>
    </row>
    <row r="40" spans="1:21" x14ac:dyDescent="0.25">
      <c r="A40" s="43">
        <v>29</v>
      </c>
      <c r="B40" s="45">
        <v>246.7</v>
      </c>
      <c r="C40" s="45">
        <v>125.6</v>
      </c>
      <c r="D40" s="45">
        <v>85.3</v>
      </c>
      <c r="E40" s="45">
        <v>65.099999999999994</v>
      </c>
      <c r="F40" s="45">
        <v>53.1</v>
      </c>
      <c r="G40" s="45">
        <v>45</v>
      </c>
      <c r="H40" s="45">
        <v>39.299999999999997</v>
      </c>
      <c r="I40" s="45">
        <v>35</v>
      </c>
      <c r="J40" s="45">
        <v>31.7</v>
      </c>
      <c r="K40" s="45">
        <v>29</v>
      </c>
      <c r="L40" s="45">
        <v>26.8</v>
      </c>
      <c r="M40" s="45">
        <v>25</v>
      </c>
      <c r="N40" s="45">
        <v>23.5</v>
      </c>
      <c r="O40" s="45">
        <v>22.2</v>
      </c>
      <c r="P40" s="45">
        <v>21.1</v>
      </c>
      <c r="Q40" s="45">
        <v>20.100000000000001</v>
      </c>
      <c r="R40" s="45">
        <v>19.2</v>
      </c>
      <c r="S40" s="45">
        <v>18.5</v>
      </c>
      <c r="T40" s="45">
        <v>17.8</v>
      </c>
      <c r="U40" s="45">
        <v>17.2</v>
      </c>
    </row>
    <row r="41" spans="1:21" x14ac:dyDescent="0.25">
      <c r="A41" s="43">
        <v>30</v>
      </c>
      <c r="B41" s="45">
        <v>250.2</v>
      </c>
      <c r="C41" s="45">
        <v>127.4</v>
      </c>
      <c r="D41" s="45">
        <v>86.5</v>
      </c>
      <c r="E41" s="45">
        <v>66.099999999999994</v>
      </c>
      <c r="F41" s="45">
        <v>53.8</v>
      </c>
      <c r="G41" s="45">
        <v>45.7</v>
      </c>
      <c r="H41" s="45">
        <v>39.9</v>
      </c>
      <c r="I41" s="45">
        <v>35.5</v>
      </c>
      <c r="J41" s="45">
        <v>32.1</v>
      </c>
      <c r="K41" s="45">
        <v>29.4</v>
      </c>
      <c r="L41" s="45">
        <v>27.2</v>
      </c>
      <c r="M41" s="45">
        <v>25.4</v>
      </c>
      <c r="N41" s="45">
        <v>23.8</v>
      </c>
      <c r="O41" s="45">
        <v>22.5</v>
      </c>
      <c r="P41" s="45">
        <v>21.4</v>
      </c>
      <c r="Q41" s="45">
        <v>20.399999999999999</v>
      </c>
      <c r="R41" s="45">
        <v>19.5</v>
      </c>
      <c r="S41" s="45">
        <v>18.8</v>
      </c>
      <c r="T41" s="45">
        <v>18.100000000000001</v>
      </c>
      <c r="U41" s="45">
        <v>17.5</v>
      </c>
    </row>
    <row r="42" spans="1:21" x14ac:dyDescent="0.25">
      <c r="A42" s="43">
        <v>31</v>
      </c>
      <c r="B42" s="45">
        <v>253.8</v>
      </c>
      <c r="C42" s="45">
        <v>129.30000000000001</v>
      </c>
      <c r="D42" s="45">
        <v>87.8</v>
      </c>
      <c r="E42" s="45">
        <v>67</v>
      </c>
      <c r="F42" s="45">
        <v>54.6</v>
      </c>
      <c r="G42" s="45">
        <v>46.3</v>
      </c>
      <c r="H42" s="45">
        <v>40.4</v>
      </c>
      <c r="I42" s="45">
        <v>36</v>
      </c>
      <c r="J42" s="45">
        <v>32.6</v>
      </c>
      <c r="K42" s="45">
        <v>29.9</v>
      </c>
      <c r="L42" s="45">
        <v>27.6</v>
      </c>
      <c r="M42" s="45">
        <v>25.8</v>
      </c>
      <c r="N42" s="45">
        <v>24.2</v>
      </c>
      <c r="O42" s="45">
        <v>22.9</v>
      </c>
      <c r="P42" s="45">
        <v>21.7</v>
      </c>
      <c r="Q42" s="45">
        <v>20.7</v>
      </c>
      <c r="R42" s="45">
        <v>19.8</v>
      </c>
      <c r="S42" s="45">
        <v>19</v>
      </c>
      <c r="T42" s="45">
        <v>18.3</v>
      </c>
      <c r="U42" s="45">
        <v>17.7</v>
      </c>
    </row>
    <row r="43" spans="1:21" x14ac:dyDescent="0.25">
      <c r="A43" s="43">
        <v>32</v>
      </c>
      <c r="B43" s="45">
        <v>257.39999999999998</v>
      </c>
      <c r="C43" s="45">
        <v>131.1</v>
      </c>
      <c r="D43" s="45">
        <v>89</v>
      </c>
      <c r="E43" s="45">
        <v>68</v>
      </c>
      <c r="F43" s="45">
        <v>55.4</v>
      </c>
      <c r="G43" s="45">
        <v>47</v>
      </c>
      <c r="H43" s="45">
        <v>41</v>
      </c>
      <c r="I43" s="45">
        <v>36.5</v>
      </c>
      <c r="J43" s="45">
        <v>33.1</v>
      </c>
      <c r="K43" s="45">
        <v>30.3</v>
      </c>
      <c r="L43" s="45">
        <v>28</v>
      </c>
      <c r="M43" s="45">
        <v>26.1</v>
      </c>
      <c r="N43" s="45">
        <v>24.5</v>
      </c>
      <c r="O43" s="45">
        <v>23.2</v>
      </c>
      <c r="P43" s="45">
        <v>22</v>
      </c>
      <c r="Q43" s="45">
        <v>21</v>
      </c>
      <c r="R43" s="45">
        <v>20.100000000000001</v>
      </c>
      <c r="S43" s="45">
        <v>19.3</v>
      </c>
      <c r="T43" s="45">
        <v>18.600000000000001</v>
      </c>
      <c r="U43" s="45">
        <v>18</v>
      </c>
    </row>
    <row r="44" spans="1:21" x14ac:dyDescent="0.25">
      <c r="A44" s="43">
        <v>33</v>
      </c>
      <c r="B44" s="45">
        <v>261.10000000000002</v>
      </c>
      <c r="C44" s="45">
        <v>133</v>
      </c>
      <c r="D44" s="45">
        <v>90.3</v>
      </c>
      <c r="E44" s="45">
        <v>69</v>
      </c>
      <c r="F44" s="45">
        <v>56.2</v>
      </c>
      <c r="G44" s="45">
        <v>47.7</v>
      </c>
      <c r="H44" s="45">
        <v>41.6</v>
      </c>
      <c r="I44" s="45">
        <v>37.1</v>
      </c>
      <c r="J44" s="45">
        <v>33.5</v>
      </c>
      <c r="K44" s="45">
        <v>30.7</v>
      </c>
      <c r="L44" s="45">
        <v>28.4</v>
      </c>
      <c r="M44" s="45">
        <v>26.5</v>
      </c>
      <c r="N44" s="45">
        <v>24.9</v>
      </c>
      <c r="O44" s="45">
        <v>23.5</v>
      </c>
      <c r="P44" s="45">
        <v>22.3</v>
      </c>
      <c r="Q44" s="45">
        <v>21.3</v>
      </c>
      <c r="R44" s="45">
        <v>20.399999999999999</v>
      </c>
      <c r="S44" s="45">
        <v>19.600000000000001</v>
      </c>
      <c r="T44" s="45">
        <v>18.899999999999999</v>
      </c>
      <c r="U44" s="45">
        <v>18.2</v>
      </c>
    </row>
    <row r="45" spans="1:21" x14ac:dyDescent="0.25">
      <c r="A45" s="43">
        <v>34</v>
      </c>
      <c r="B45" s="45">
        <v>264.7</v>
      </c>
      <c r="C45" s="45">
        <v>134.80000000000001</v>
      </c>
      <c r="D45" s="45">
        <v>91.6</v>
      </c>
      <c r="E45" s="45">
        <v>69.900000000000006</v>
      </c>
      <c r="F45" s="45">
        <v>57</v>
      </c>
      <c r="G45" s="45">
        <v>48.4</v>
      </c>
      <c r="H45" s="45">
        <v>42.2</v>
      </c>
      <c r="I45" s="45">
        <v>37.6</v>
      </c>
      <c r="J45" s="45">
        <v>34</v>
      </c>
      <c r="K45" s="45">
        <v>31.2</v>
      </c>
      <c r="L45" s="45">
        <v>28.8</v>
      </c>
      <c r="M45" s="45">
        <v>26.9</v>
      </c>
      <c r="N45" s="45">
        <v>25.3</v>
      </c>
      <c r="O45" s="45">
        <v>23.9</v>
      </c>
      <c r="P45" s="45">
        <v>22.7</v>
      </c>
      <c r="Q45" s="45">
        <v>21.6</v>
      </c>
      <c r="R45" s="45">
        <v>20.7</v>
      </c>
      <c r="S45" s="45">
        <v>19.899999999999999</v>
      </c>
      <c r="T45" s="45">
        <v>19.2</v>
      </c>
      <c r="U45" s="45">
        <v>18.5</v>
      </c>
    </row>
    <row r="46" spans="1:21" x14ac:dyDescent="0.25">
      <c r="A46" s="43">
        <v>35</v>
      </c>
      <c r="B46" s="45">
        <v>268.5</v>
      </c>
      <c r="C46" s="45">
        <v>136.69999999999999</v>
      </c>
      <c r="D46" s="45">
        <v>92.9</v>
      </c>
      <c r="E46" s="45">
        <v>70.900000000000006</v>
      </c>
      <c r="F46" s="45">
        <v>57.8</v>
      </c>
      <c r="G46" s="45">
        <v>49</v>
      </c>
      <c r="H46" s="45">
        <v>42.8</v>
      </c>
      <c r="I46" s="45">
        <v>38.1</v>
      </c>
      <c r="J46" s="45">
        <v>34.5</v>
      </c>
      <c r="K46" s="45">
        <v>31.6</v>
      </c>
      <c r="L46" s="45">
        <v>29.3</v>
      </c>
      <c r="M46" s="45">
        <v>27.3</v>
      </c>
      <c r="N46" s="45">
        <v>25.6</v>
      </c>
      <c r="O46" s="45">
        <v>24.2</v>
      </c>
      <c r="P46" s="45">
        <v>23</v>
      </c>
      <c r="Q46" s="45">
        <v>21.9</v>
      </c>
      <c r="R46" s="45">
        <v>21</v>
      </c>
      <c r="S46" s="45">
        <v>20.2</v>
      </c>
      <c r="T46" s="45">
        <v>19.5</v>
      </c>
      <c r="U46" s="45">
        <v>18.8</v>
      </c>
    </row>
    <row r="47" spans="1:21" x14ac:dyDescent="0.25">
      <c r="A47" s="43">
        <v>36</v>
      </c>
      <c r="B47" s="45">
        <v>272.3</v>
      </c>
      <c r="C47" s="45">
        <v>138.69999999999999</v>
      </c>
      <c r="D47" s="45">
        <v>94.2</v>
      </c>
      <c r="E47" s="45">
        <v>71.900000000000006</v>
      </c>
      <c r="F47" s="45">
        <v>58.6</v>
      </c>
      <c r="G47" s="45">
        <v>49.7</v>
      </c>
      <c r="H47" s="45">
        <v>43.4</v>
      </c>
      <c r="I47" s="45">
        <v>38.700000000000003</v>
      </c>
      <c r="J47" s="45">
        <v>35</v>
      </c>
      <c r="K47" s="45">
        <v>32.1</v>
      </c>
      <c r="L47" s="45">
        <v>29.7</v>
      </c>
      <c r="M47" s="45">
        <v>27.7</v>
      </c>
      <c r="N47" s="45">
        <v>26</v>
      </c>
      <c r="O47" s="45">
        <v>24.6</v>
      </c>
      <c r="P47" s="45">
        <v>23.3</v>
      </c>
      <c r="Q47" s="45">
        <v>22.3</v>
      </c>
      <c r="R47" s="45">
        <v>21.3</v>
      </c>
      <c r="S47" s="45">
        <v>20.5</v>
      </c>
      <c r="T47" s="45">
        <v>19.7</v>
      </c>
      <c r="U47" s="45">
        <v>19.100000000000001</v>
      </c>
    </row>
    <row r="48" spans="1:21" x14ac:dyDescent="0.25">
      <c r="A48" s="43">
        <v>37</v>
      </c>
      <c r="B48" s="45">
        <v>276.10000000000002</v>
      </c>
      <c r="C48" s="45">
        <v>140.6</v>
      </c>
      <c r="D48" s="45">
        <v>95.5</v>
      </c>
      <c r="E48" s="45">
        <v>73</v>
      </c>
      <c r="F48" s="45">
        <v>59.4</v>
      </c>
      <c r="G48" s="45">
        <v>50.4</v>
      </c>
      <c r="H48" s="45">
        <v>44</v>
      </c>
      <c r="I48" s="45">
        <v>39.200000000000003</v>
      </c>
      <c r="J48" s="45">
        <v>35.5</v>
      </c>
      <c r="K48" s="45">
        <v>32.5</v>
      </c>
      <c r="L48" s="45">
        <v>30.1</v>
      </c>
      <c r="M48" s="45">
        <v>28.1</v>
      </c>
      <c r="N48" s="45">
        <v>26.4</v>
      </c>
      <c r="O48" s="45">
        <v>24.9</v>
      </c>
      <c r="P48" s="45">
        <v>23.7</v>
      </c>
      <c r="Q48" s="45">
        <v>22.6</v>
      </c>
      <c r="R48" s="45">
        <v>21.6</v>
      </c>
      <c r="S48" s="45">
        <v>20.8</v>
      </c>
      <c r="T48" s="45">
        <v>20</v>
      </c>
      <c r="U48" s="45">
        <v>19.399999999999999</v>
      </c>
    </row>
    <row r="49" spans="1:21" x14ac:dyDescent="0.25">
      <c r="A49" s="43">
        <v>38</v>
      </c>
      <c r="B49" s="45">
        <v>280</v>
      </c>
      <c r="C49" s="45">
        <v>142.6</v>
      </c>
      <c r="D49" s="45">
        <v>96.8</v>
      </c>
      <c r="E49" s="45">
        <v>74</v>
      </c>
      <c r="F49" s="45">
        <v>60.3</v>
      </c>
      <c r="G49" s="45">
        <v>51.2</v>
      </c>
      <c r="H49" s="45">
        <v>44.7</v>
      </c>
      <c r="I49" s="45">
        <v>39.799999999999997</v>
      </c>
      <c r="J49" s="45">
        <v>36</v>
      </c>
      <c r="K49" s="45">
        <v>33</v>
      </c>
      <c r="L49" s="45">
        <v>30.5</v>
      </c>
      <c r="M49" s="45">
        <v>28.5</v>
      </c>
      <c r="N49" s="45">
        <v>26.8</v>
      </c>
      <c r="O49" s="45">
        <v>25.3</v>
      </c>
      <c r="P49" s="45">
        <v>24</v>
      </c>
      <c r="Q49" s="45">
        <v>22.9</v>
      </c>
      <c r="R49" s="45">
        <v>22</v>
      </c>
      <c r="S49" s="45">
        <v>21.1</v>
      </c>
      <c r="T49" s="45">
        <v>20.399999999999999</v>
      </c>
      <c r="U49" s="45">
        <v>19.7</v>
      </c>
    </row>
    <row r="50" spans="1:21" x14ac:dyDescent="0.25">
      <c r="A50" s="43">
        <v>39</v>
      </c>
      <c r="B50" s="45">
        <v>283.89999999999998</v>
      </c>
      <c r="C50" s="45">
        <v>144.6</v>
      </c>
      <c r="D50" s="45">
        <v>98.2</v>
      </c>
      <c r="E50" s="45">
        <v>75</v>
      </c>
      <c r="F50" s="45">
        <v>61.1</v>
      </c>
      <c r="G50" s="45">
        <v>51.9</v>
      </c>
      <c r="H50" s="45">
        <v>45.3</v>
      </c>
      <c r="I50" s="45">
        <v>40.4</v>
      </c>
      <c r="J50" s="45">
        <v>36.5</v>
      </c>
      <c r="K50" s="45">
        <v>33.5</v>
      </c>
      <c r="L50" s="45">
        <v>31</v>
      </c>
      <c r="M50" s="45">
        <v>28.9</v>
      </c>
      <c r="N50" s="45">
        <v>27.2</v>
      </c>
      <c r="O50" s="45">
        <v>25.7</v>
      </c>
      <c r="P50" s="45">
        <v>24.4</v>
      </c>
      <c r="Q50" s="45">
        <v>23.3</v>
      </c>
      <c r="R50" s="45">
        <v>22.3</v>
      </c>
      <c r="S50" s="45">
        <v>21.4</v>
      </c>
      <c r="T50" s="45">
        <v>20.7</v>
      </c>
      <c r="U50" s="45">
        <v>20</v>
      </c>
    </row>
    <row r="51" spans="1:21" x14ac:dyDescent="0.25">
      <c r="A51" s="43">
        <v>40</v>
      </c>
      <c r="B51" s="45">
        <v>287.89999999999998</v>
      </c>
      <c r="C51" s="45">
        <v>146.6</v>
      </c>
      <c r="D51" s="45">
        <v>99.6</v>
      </c>
      <c r="E51" s="45">
        <v>76.099999999999994</v>
      </c>
      <c r="F51" s="45">
        <v>62</v>
      </c>
      <c r="G51" s="45">
        <v>52.6</v>
      </c>
      <c r="H51" s="45">
        <v>46</v>
      </c>
      <c r="I51" s="45">
        <v>40.9</v>
      </c>
      <c r="J51" s="45">
        <v>37.1</v>
      </c>
      <c r="K51" s="45">
        <v>34</v>
      </c>
      <c r="L51" s="45">
        <v>31.4</v>
      </c>
      <c r="M51" s="45">
        <v>29.3</v>
      </c>
      <c r="N51" s="45">
        <v>27.6</v>
      </c>
      <c r="O51" s="45">
        <v>26.1</v>
      </c>
      <c r="P51" s="45">
        <v>24.8</v>
      </c>
      <c r="Q51" s="45">
        <v>23.6</v>
      </c>
      <c r="R51" s="45">
        <v>22.6</v>
      </c>
      <c r="S51" s="45">
        <v>21.8</v>
      </c>
      <c r="T51" s="45">
        <v>21</v>
      </c>
      <c r="U51" s="45">
        <v>20.3</v>
      </c>
    </row>
    <row r="52" spans="1:21" x14ac:dyDescent="0.25">
      <c r="A52" s="43">
        <v>41</v>
      </c>
      <c r="B52" s="45">
        <v>291.89999999999998</v>
      </c>
      <c r="C52" s="45">
        <v>148.69999999999999</v>
      </c>
      <c r="D52" s="45">
        <v>101</v>
      </c>
      <c r="E52" s="45">
        <v>77.2</v>
      </c>
      <c r="F52" s="45">
        <v>62.9</v>
      </c>
      <c r="G52" s="45">
        <v>53.4</v>
      </c>
      <c r="H52" s="45">
        <v>46.6</v>
      </c>
      <c r="I52" s="45">
        <v>41.5</v>
      </c>
      <c r="J52" s="45">
        <v>37.6</v>
      </c>
      <c r="K52" s="45">
        <v>34.5</v>
      </c>
      <c r="L52" s="45">
        <v>31.9</v>
      </c>
      <c r="M52" s="45">
        <v>29.8</v>
      </c>
      <c r="N52" s="45">
        <v>28</v>
      </c>
      <c r="O52" s="45">
        <v>26.5</v>
      </c>
      <c r="P52" s="45">
        <v>25.1</v>
      </c>
      <c r="Q52" s="45">
        <v>24</v>
      </c>
      <c r="R52" s="45">
        <v>23</v>
      </c>
      <c r="S52" s="45">
        <v>22.1</v>
      </c>
      <c r="T52" s="45">
        <v>21.3</v>
      </c>
      <c r="U52" s="45">
        <v>20.6</v>
      </c>
    </row>
    <row r="53" spans="1:21" x14ac:dyDescent="0.25">
      <c r="A53" s="43">
        <v>42</v>
      </c>
      <c r="B53" s="45">
        <v>296</v>
      </c>
      <c r="C53" s="45">
        <v>150.80000000000001</v>
      </c>
      <c r="D53" s="45">
        <v>102.4</v>
      </c>
      <c r="E53" s="45">
        <v>78.3</v>
      </c>
      <c r="F53" s="45">
        <v>63.8</v>
      </c>
      <c r="G53" s="45">
        <v>54.2</v>
      </c>
      <c r="H53" s="45">
        <v>47.3</v>
      </c>
      <c r="I53" s="45">
        <v>42.1</v>
      </c>
      <c r="J53" s="45">
        <v>38.1</v>
      </c>
      <c r="K53" s="45">
        <v>35</v>
      </c>
      <c r="L53" s="45">
        <v>32.4</v>
      </c>
      <c r="M53" s="45">
        <v>30.2</v>
      </c>
      <c r="N53" s="45">
        <v>28.4</v>
      </c>
      <c r="O53" s="45">
        <v>26.9</v>
      </c>
      <c r="P53" s="45">
        <v>25.5</v>
      </c>
      <c r="Q53" s="45">
        <v>24.4</v>
      </c>
      <c r="R53" s="45">
        <v>23.4</v>
      </c>
      <c r="S53" s="45">
        <v>22.5</v>
      </c>
      <c r="T53" s="45">
        <v>21.7</v>
      </c>
      <c r="U53" s="45">
        <v>21</v>
      </c>
    </row>
    <row r="54" spans="1:21" x14ac:dyDescent="0.25">
      <c r="A54" s="43">
        <v>43</v>
      </c>
      <c r="B54" s="45">
        <v>300.10000000000002</v>
      </c>
      <c r="C54" s="45">
        <v>152.9</v>
      </c>
      <c r="D54" s="45">
        <v>103.9</v>
      </c>
      <c r="E54" s="45">
        <v>79.400000000000006</v>
      </c>
      <c r="F54" s="45">
        <v>64.7</v>
      </c>
      <c r="G54" s="45">
        <v>54.9</v>
      </c>
      <c r="H54" s="45">
        <v>48</v>
      </c>
      <c r="I54" s="45">
        <v>42.7</v>
      </c>
      <c r="J54" s="45">
        <v>38.700000000000003</v>
      </c>
      <c r="K54" s="45">
        <v>35.5</v>
      </c>
      <c r="L54" s="45">
        <v>32.799999999999997</v>
      </c>
      <c r="M54" s="45">
        <v>30.7</v>
      </c>
      <c r="N54" s="45">
        <v>28.8</v>
      </c>
      <c r="O54" s="45">
        <v>27.3</v>
      </c>
      <c r="P54" s="45">
        <v>25.9</v>
      </c>
      <c r="Q54" s="45">
        <v>24.7</v>
      </c>
      <c r="R54" s="45">
        <v>23.7</v>
      </c>
      <c r="S54" s="45">
        <v>22.8</v>
      </c>
      <c r="T54" s="45">
        <v>22</v>
      </c>
      <c r="U54" s="45">
        <v>21.3</v>
      </c>
    </row>
    <row r="55" spans="1:21" x14ac:dyDescent="0.25">
      <c r="A55" s="43">
        <v>44</v>
      </c>
      <c r="B55" s="45">
        <v>304.3</v>
      </c>
      <c r="C55" s="45">
        <v>155</v>
      </c>
      <c r="D55" s="45">
        <v>105.3</v>
      </c>
      <c r="E55" s="45">
        <v>80.5</v>
      </c>
      <c r="F55" s="45">
        <v>65.599999999999994</v>
      </c>
      <c r="G55" s="45">
        <v>55.7</v>
      </c>
      <c r="H55" s="45">
        <v>48.6</v>
      </c>
      <c r="I55" s="45">
        <v>43.4</v>
      </c>
      <c r="J55" s="45">
        <v>39.299999999999997</v>
      </c>
      <c r="K55" s="45">
        <v>36</v>
      </c>
      <c r="L55" s="45">
        <v>33.299999999999997</v>
      </c>
      <c r="M55" s="45">
        <v>31.1</v>
      </c>
      <c r="N55" s="45">
        <v>29.3</v>
      </c>
      <c r="O55" s="45">
        <v>27.7</v>
      </c>
      <c r="P55" s="45">
        <v>26.3</v>
      </c>
      <c r="Q55" s="45">
        <v>25.1</v>
      </c>
      <c r="R55" s="45">
        <v>24.1</v>
      </c>
      <c r="S55" s="45">
        <v>23.2</v>
      </c>
      <c r="T55" s="45">
        <v>22.4</v>
      </c>
      <c r="U55" s="45">
        <v>21.7</v>
      </c>
    </row>
    <row r="56" spans="1:21" x14ac:dyDescent="0.25">
      <c r="A56" s="43">
        <v>45</v>
      </c>
      <c r="B56" s="45">
        <v>308.5</v>
      </c>
      <c r="C56" s="45">
        <v>157.19999999999999</v>
      </c>
      <c r="D56" s="45">
        <v>106.8</v>
      </c>
      <c r="E56" s="45">
        <v>81.599999999999994</v>
      </c>
      <c r="F56" s="45">
        <v>66.5</v>
      </c>
      <c r="G56" s="45">
        <v>56.5</v>
      </c>
      <c r="H56" s="45">
        <v>49.3</v>
      </c>
      <c r="I56" s="45">
        <v>44</v>
      </c>
      <c r="J56" s="45">
        <v>39.799999999999997</v>
      </c>
      <c r="K56" s="45">
        <v>36.5</v>
      </c>
      <c r="L56" s="45">
        <v>33.799999999999997</v>
      </c>
      <c r="M56" s="45">
        <v>31.6</v>
      </c>
      <c r="N56" s="45">
        <v>29.7</v>
      </c>
      <c r="O56" s="45">
        <v>28.1</v>
      </c>
      <c r="P56" s="45">
        <v>26.7</v>
      </c>
      <c r="Q56" s="45">
        <v>25.5</v>
      </c>
      <c r="R56" s="45">
        <v>24.5</v>
      </c>
      <c r="S56" s="45">
        <v>23.6</v>
      </c>
      <c r="T56" s="45">
        <v>22.8</v>
      </c>
      <c r="U56" s="45">
        <v>22</v>
      </c>
    </row>
    <row r="57" spans="1:21" x14ac:dyDescent="0.25">
      <c r="A57" s="43">
        <v>46</v>
      </c>
      <c r="B57" s="45">
        <v>312.8</v>
      </c>
      <c r="C57" s="45">
        <v>159.4</v>
      </c>
      <c r="D57" s="45">
        <v>108.3</v>
      </c>
      <c r="E57" s="45">
        <v>82.8</v>
      </c>
      <c r="F57" s="45">
        <v>67.5</v>
      </c>
      <c r="G57" s="45">
        <v>57.3</v>
      </c>
      <c r="H57" s="45">
        <v>50.1</v>
      </c>
      <c r="I57" s="45">
        <v>44.6</v>
      </c>
      <c r="J57" s="45">
        <v>40.4</v>
      </c>
      <c r="K57" s="45">
        <v>37.1</v>
      </c>
      <c r="L57" s="45">
        <v>34.4</v>
      </c>
      <c r="M57" s="45">
        <v>32.1</v>
      </c>
      <c r="N57" s="45">
        <v>30.2</v>
      </c>
      <c r="O57" s="45">
        <v>28.6</v>
      </c>
      <c r="P57" s="45">
        <v>27.2</v>
      </c>
      <c r="Q57" s="45">
        <v>26</v>
      </c>
      <c r="R57" s="45">
        <v>24.9</v>
      </c>
      <c r="S57" s="45">
        <v>24</v>
      </c>
      <c r="T57" s="45">
        <v>23.1</v>
      </c>
      <c r="U57" s="45">
        <v>22.4</v>
      </c>
    </row>
    <row r="58" spans="1:21" x14ac:dyDescent="0.25">
      <c r="A58" s="43">
        <v>47</v>
      </c>
      <c r="B58" s="45">
        <v>317.10000000000002</v>
      </c>
      <c r="C58" s="45">
        <v>161.6</v>
      </c>
      <c r="D58" s="45">
        <v>109.8</v>
      </c>
      <c r="E58" s="45">
        <v>83.9</v>
      </c>
      <c r="F58" s="45">
        <v>68.400000000000006</v>
      </c>
      <c r="G58" s="45">
        <v>58.1</v>
      </c>
      <c r="H58" s="45">
        <v>50.8</v>
      </c>
      <c r="I58" s="45">
        <v>45.3</v>
      </c>
      <c r="J58" s="45">
        <v>41</v>
      </c>
      <c r="K58" s="45">
        <v>37.6</v>
      </c>
      <c r="L58" s="45">
        <v>34.9</v>
      </c>
      <c r="M58" s="45">
        <v>32.6</v>
      </c>
      <c r="N58" s="45">
        <v>30.7</v>
      </c>
      <c r="O58" s="45">
        <v>29</v>
      </c>
      <c r="P58" s="45">
        <v>27.6</v>
      </c>
      <c r="Q58" s="45">
        <v>26.4</v>
      </c>
      <c r="R58" s="45">
        <v>25.3</v>
      </c>
      <c r="S58" s="45">
        <v>24.4</v>
      </c>
      <c r="T58" s="45">
        <v>23.5</v>
      </c>
      <c r="U58" s="45"/>
    </row>
    <row r="59" spans="1:21" x14ac:dyDescent="0.25">
      <c r="A59" s="43">
        <v>48</v>
      </c>
      <c r="B59" s="45">
        <v>321.5</v>
      </c>
      <c r="C59" s="45">
        <v>163.9</v>
      </c>
      <c r="D59" s="45">
        <v>111.4</v>
      </c>
      <c r="E59" s="45">
        <v>85.1</v>
      </c>
      <c r="F59" s="45">
        <v>69.400000000000006</v>
      </c>
      <c r="G59" s="45">
        <v>59</v>
      </c>
      <c r="H59" s="45">
        <v>51.5</v>
      </c>
      <c r="I59" s="45">
        <v>46</v>
      </c>
      <c r="J59" s="45">
        <v>41.7</v>
      </c>
      <c r="K59" s="45">
        <v>38.200000000000003</v>
      </c>
      <c r="L59" s="45">
        <v>35.4</v>
      </c>
      <c r="M59" s="45">
        <v>33.1</v>
      </c>
      <c r="N59" s="45">
        <v>31.2</v>
      </c>
      <c r="O59" s="45">
        <v>29.5</v>
      </c>
      <c r="P59" s="45">
        <v>28.1</v>
      </c>
      <c r="Q59" s="45">
        <v>26.9</v>
      </c>
      <c r="R59" s="45">
        <v>25.8</v>
      </c>
      <c r="S59" s="45">
        <v>24.8</v>
      </c>
      <c r="T59" s="45"/>
      <c r="U59" s="45"/>
    </row>
    <row r="60" spans="1:21" x14ac:dyDescent="0.25">
      <c r="A60" s="43">
        <v>49</v>
      </c>
      <c r="B60" s="45">
        <v>326</v>
      </c>
      <c r="C60" s="45">
        <v>166.2</v>
      </c>
      <c r="D60" s="45">
        <v>113</v>
      </c>
      <c r="E60" s="45">
        <v>86.4</v>
      </c>
      <c r="F60" s="45">
        <v>70.5</v>
      </c>
      <c r="G60" s="45">
        <v>59.9</v>
      </c>
      <c r="H60" s="45">
        <v>52.3</v>
      </c>
      <c r="I60" s="45">
        <v>46.7</v>
      </c>
      <c r="J60" s="45">
        <v>42.3</v>
      </c>
      <c r="K60" s="45">
        <v>38.799999999999997</v>
      </c>
      <c r="L60" s="45">
        <v>36</v>
      </c>
      <c r="M60" s="45">
        <v>33.700000000000003</v>
      </c>
      <c r="N60" s="45">
        <v>31.7</v>
      </c>
      <c r="O60" s="45">
        <v>30</v>
      </c>
      <c r="P60" s="45">
        <v>28.6</v>
      </c>
      <c r="Q60" s="45">
        <v>27.3</v>
      </c>
      <c r="R60" s="45">
        <v>26.2</v>
      </c>
      <c r="S60" s="45"/>
      <c r="T60" s="45"/>
      <c r="U60" s="45"/>
    </row>
    <row r="61" spans="1:21" x14ac:dyDescent="0.25">
      <c r="A61" s="43">
        <v>50</v>
      </c>
      <c r="B61" s="45">
        <v>330.6</v>
      </c>
      <c r="C61" s="45">
        <v>168.6</v>
      </c>
      <c r="D61" s="45">
        <v>114.6</v>
      </c>
      <c r="E61" s="45">
        <v>87.7</v>
      </c>
      <c r="F61" s="45">
        <v>71.5</v>
      </c>
      <c r="G61" s="45">
        <v>60.8</v>
      </c>
      <c r="H61" s="45">
        <v>53.2</v>
      </c>
      <c r="I61" s="45">
        <v>47.4</v>
      </c>
      <c r="J61" s="45">
        <v>43</v>
      </c>
      <c r="K61" s="45">
        <v>39.5</v>
      </c>
      <c r="L61" s="45">
        <v>36.6</v>
      </c>
      <c r="M61" s="45">
        <v>34.200000000000003</v>
      </c>
      <c r="N61" s="45">
        <v>32.200000000000003</v>
      </c>
      <c r="O61" s="45">
        <v>30.5</v>
      </c>
      <c r="P61" s="45">
        <v>29.1</v>
      </c>
      <c r="Q61" s="45">
        <v>27.8</v>
      </c>
      <c r="R61" s="45"/>
      <c r="S61" s="45"/>
      <c r="T61" s="45"/>
      <c r="U61" s="45"/>
    </row>
    <row r="62" spans="1:21" x14ac:dyDescent="0.25">
      <c r="A62" s="43">
        <v>51</v>
      </c>
      <c r="B62" s="45">
        <v>335.3</v>
      </c>
      <c r="C62" s="45">
        <v>171</v>
      </c>
      <c r="D62" s="45">
        <v>116.3</v>
      </c>
      <c r="E62" s="45">
        <v>89</v>
      </c>
      <c r="F62" s="45">
        <v>72.599999999999994</v>
      </c>
      <c r="G62" s="45">
        <v>61.7</v>
      </c>
      <c r="H62" s="45">
        <v>54</v>
      </c>
      <c r="I62" s="45">
        <v>48.2</v>
      </c>
      <c r="J62" s="45">
        <v>43.7</v>
      </c>
      <c r="K62" s="45">
        <v>40.1</v>
      </c>
      <c r="L62" s="45">
        <v>37.200000000000003</v>
      </c>
      <c r="M62" s="45">
        <v>34.799999999999997</v>
      </c>
      <c r="N62" s="45">
        <v>32.799999999999997</v>
      </c>
      <c r="O62" s="45">
        <v>31.1</v>
      </c>
      <c r="P62" s="45">
        <v>29.6</v>
      </c>
      <c r="Q62" s="45"/>
      <c r="R62" s="45"/>
      <c r="S62" s="45"/>
      <c r="T62" s="45"/>
      <c r="U62" s="45"/>
    </row>
    <row r="63" spans="1:21" x14ac:dyDescent="0.25">
      <c r="A63" s="43">
        <v>52</v>
      </c>
      <c r="B63" s="45">
        <v>340</v>
      </c>
      <c r="C63" s="45">
        <v>173.4</v>
      </c>
      <c r="D63" s="45">
        <v>118</v>
      </c>
      <c r="E63" s="45">
        <v>90.3</v>
      </c>
      <c r="F63" s="45">
        <v>73.7</v>
      </c>
      <c r="G63" s="45">
        <v>62.7</v>
      </c>
      <c r="H63" s="45">
        <v>54.8</v>
      </c>
      <c r="I63" s="45">
        <v>49</v>
      </c>
      <c r="J63" s="45">
        <v>44.4</v>
      </c>
      <c r="K63" s="45">
        <v>40.799999999999997</v>
      </c>
      <c r="L63" s="45">
        <v>37.9</v>
      </c>
      <c r="M63" s="45">
        <v>35.4</v>
      </c>
      <c r="N63" s="45">
        <v>33.4</v>
      </c>
      <c r="O63" s="45">
        <v>31.6</v>
      </c>
      <c r="P63" s="45"/>
      <c r="Q63" s="45"/>
      <c r="R63" s="45"/>
      <c r="S63" s="45"/>
      <c r="T63" s="45"/>
      <c r="U63" s="45"/>
    </row>
    <row r="64" spans="1:21" x14ac:dyDescent="0.25">
      <c r="A64" s="43">
        <v>53</v>
      </c>
      <c r="B64" s="45">
        <v>344.8</v>
      </c>
      <c r="C64" s="45">
        <v>175.9</v>
      </c>
      <c r="D64" s="45">
        <v>119.7</v>
      </c>
      <c r="E64" s="45">
        <v>91.6</v>
      </c>
      <c r="F64" s="45">
        <v>74.8</v>
      </c>
      <c r="G64" s="45">
        <v>63.6</v>
      </c>
      <c r="H64" s="45">
        <v>55.7</v>
      </c>
      <c r="I64" s="45">
        <v>49.7</v>
      </c>
      <c r="J64" s="45">
        <v>45.1</v>
      </c>
      <c r="K64" s="45">
        <v>41.5</v>
      </c>
      <c r="L64" s="45">
        <v>38.5</v>
      </c>
      <c r="M64" s="45">
        <v>36</v>
      </c>
      <c r="N64" s="45">
        <v>33.9</v>
      </c>
      <c r="O64" s="45"/>
      <c r="P64" s="45"/>
      <c r="Q64" s="45"/>
      <c r="R64" s="45"/>
      <c r="S64" s="45"/>
      <c r="T64" s="45"/>
      <c r="U64" s="45"/>
    </row>
    <row r="65" spans="1:21" x14ac:dyDescent="0.25">
      <c r="A65" s="43">
        <v>54</v>
      </c>
      <c r="B65" s="45">
        <v>349.6</v>
      </c>
      <c r="C65" s="45">
        <v>178.4</v>
      </c>
      <c r="D65" s="45">
        <v>121.4</v>
      </c>
      <c r="E65" s="45">
        <v>93</v>
      </c>
      <c r="F65" s="45">
        <v>76</v>
      </c>
      <c r="G65" s="45">
        <v>64.599999999999994</v>
      </c>
      <c r="H65" s="45">
        <v>56.6</v>
      </c>
      <c r="I65" s="45">
        <v>50.5</v>
      </c>
      <c r="J65" s="45">
        <v>45.9</v>
      </c>
      <c r="K65" s="45">
        <v>42.2</v>
      </c>
      <c r="L65" s="45">
        <v>39.200000000000003</v>
      </c>
      <c r="M65" s="45">
        <v>36.6</v>
      </c>
      <c r="N65" s="45"/>
      <c r="O65" s="45"/>
      <c r="P65" s="45"/>
      <c r="Q65" s="45"/>
      <c r="R65" s="45"/>
      <c r="S65" s="45"/>
      <c r="T65" s="45"/>
      <c r="U65" s="45"/>
    </row>
    <row r="66" spans="1:21" x14ac:dyDescent="0.25">
      <c r="A66" s="43">
        <v>55</v>
      </c>
      <c r="B66" s="45">
        <v>354.5</v>
      </c>
      <c r="C66" s="45">
        <v>181</v>
      </c>
      <c r="D66" s="45">
        <v>123.2</v>
      </c>
      <c r="E66" s="45">
        <v>94.4</v>
      </c>
      <c r="F66" s="45">
        <v>77.099999999999994</v>
      </c>
      <c r="G66" s="45">
        <v>65.599999999999994</v>
      </c>
      <c r="H66" s="45">
        <v>57.5</v>
      </c>
      <c r="I66" s="45">
        <v>51.4</v>
      </c>
      <c r="J66" s="45">
        <v>46.6</v>
      </c>
      <c r="K66" s="45">
        <v>42.9</v>
      </c>
      <c r="L66" s="45">
        <v>39.799999999999997</v>
      </c>
      <c r="M66" s="45"/>
      <c r="N66" s="45"/>
      <c r="O66" s="45"/>
      <c r="P66" s="45"/>
      <c r="Q66" s="45"/>
      <c r="R66" s="45"/>
      <c r="S66" s="45"/>
      <c r="T66" s="45"/>
      <c r="U66" s="45"/>
    </row>
    <row r="67" spans="1:21" x14ac:dyDescent="0.25">
      <c r="A67" s="43">
        <v>56</v>
      </c>
      <c r="B67" s="45">
        <v>359.5</v>
      </c>
      <c r="C67" s="45">
        <v>183.6</v>
      </c>
      <c r="D67" s="45">
        <v>125.1</v>
      </c>
      <c r="E67" s="45">
        <v>95.8</v>
      </c>
      <c r="F67" s="45">
        <v>78.3</v>
      </c>
      <c r="G67" s="45">
        <v>66.7</v>
      </c>
      <c r="H67" s="45">
        <v>58.4</v>
      </c>
      <c r="I67" s="45">
        <v>52.2</v>
      </c>
      <c r="J67" s="45">
        <v>47.4</v>
      </c>
      <c r="K67" s="45">
        <v>43.6</v>
      </c>
      <c r="L67" s="45"/>
      <c r="M67" s="45"/>
      <c r="N67" s="45"/>
      <c r="O67" s="45"/>
      <c r="P67" s="45"/>
      <c r="Q67" s="45"/>
      <c r="R67" s="45"/>
      <c r="S67" s="45"/>
      <c r="T67" s="45"/>
      <c r="U67" s="45"/>
    </row>
    <row r="68" spans="1:21" x14ac:dyDescent="0.25">
      <c r="A68" s="43">
        <v>57</v>
      </c>
      <c r="B68" s="45">
        <v>364.7</v>
      </c>
      <c r="C68" s="45">
        <v>186.3</v>
      </c>
      <c r="D68" s="45">
        <v>126.9</v>
      </c>
      <c r="E68" s="45">
        <v>97.3</v>
      </c>
      <c r="F68" s="45">
        <v>79.5</v>
      </c>
      <c r="G68" s="45">
        <v>67.7</v>
      </c>
      <c r="H68" s="45">
        <v>59.3</v>
      </c>
      <c r="I68" s="45">
        <v>53.1</v>
      </c>
      <c r="J68" s="45">
        <v>48.2</v>
      </c>
      <c r="K68" s="45"/>
      <c r="L68" s="45"/>
      <c r="M68" s="45"/>
      <c r="N68" s="45"/>
      <c r="O68" s="45"/>
      <c r="P68" s="45"/>
      <c r="Q68" s="45"/>
      <c r="R68" s="45"/>
      <c r="S68" s="45"/>
      <c r="T68" s="45"/>
      <c r="U68" s="45"/>
    </row>
    <row r="69" spans="1:21" x14ac:dyDescent="0.25">
      <c r="A69" s="43">
        <v>58</v>
      </c>
      <c r="B69" s="45">
        <v>370</v>
      </c>
      <c r="C69" s="45">
        <v>189.1</v>
      </c>
      <c r="D69" s="45">
        <v>128.9</v>
      </c>
      <c r="E69" s="45">
        <v>98.8</v>
      </c>
      <c r="F69" s="45">
        <v>80.8</v>
      </c>
      <c r="G69" s="45">
        <v>68.8</v>
      </c>
      <c r="H69" s="45">
        <v>60.3</v>
      </c>
      <c r="I69" s="45">
        <v>54</v>
      </c>
      <c r="J69" s="45"/>
      <c r="K69" s="45"/>
      <c r="L69" s="45"/>
      <c r="M69" s="45"/>
      <c r="N69" s="45"/>
      <c r="O69" s="45"/>
      <c r="P69" s="45"/>
      <c r="Q69" s="45"/>
      <c r="R69" s="45"/>
      <c r="S69" s="45"/>
      <c r="T69" s="45"/>
      <c r="U69" s="45"/>
    </row>
    <row r="70" spans="1:21" x14ac:dyDescent="0.25">
      <c r="A70" s="43">
        <v>59</v>
      </c>
      <c r="B70" s="45">
        <v>375.4</v>
      </c>
      <c r="C70" s="45">
        <v>191.9</v>
      </c>
      <c r="D70" s="45">
        <v>130.80000000000001</v>
      </c>
      <c r="E70" s="45">
        <v>100.4</v>
      </c>
      <c r="F70" s="45">
        <v>82.1</v>
      </c>
      <c r="G70" s="45">
        <v>70</v>
      </c>
      <c r="H70" s="45">
        <v>61.4</v>
      </c>
      <c r="I70" s="45"/>
      <c r="J70" s="45"/>
      <c r="K70" s="45"/>
      <c r="L70" s="45"/>
      <c r="M70" s="45"/>
      <c r="N70" s="45"/>
      <c r="O70" s="45"/>
      <c r="P70" s="45"/>
      <c r="Q70" s="45"/>
      <c r="R70" s="45"/>
      <c r="S70" s="45"/>
      <c r="T70" s="45"/>
      <c r="U70" s="45"/>
    </row>
    <row r="71" spans="1:21" x14ac:dyDescent="0.25">
      <c r="A71" s="43">
        <v>60</v>
      </c>
      <c r="B71" s="45">
        <v>381.1</v>
      </c>
      <c r="C71" s="45">
        <v>194.9</v>
      </c>
      <c r="D71" s="45">
        <v>132.9</v>
      </c>
      <c r="E71" s="45">
        <v>102</v>
      </c>
      <c r="F71" s="45">
        <v>83.4</v>
      </c>
      <c r="G71" s="45">
        <v>71.2</v>
      </c>
      <c r="H71" s="45"/>
      <c r="I71" s="45"/>
      <c r="J71" s="45"/>
      <c r="K71" s="45"/>
      <c r="L71" s="45"/>
      <c r="M71" s="45"/>
      <c r="N71" s="45"/>
      <c r="O71" s="45"/>
      <c r="P71" s="45"/>
      <c r="Q71" s="45"/>
      <c r="R71" s="45"/>
      <c r="S71" s="45"/>
      <c r="T71" s="45"/>
      <c r="U71" s="45"/>
    </row>
    <row r="72" spans="1:21" x14ac:dyDescent="0.25">
      <c r="A72" s="43">
        <v>61</v>
      </c>
      <c r="B72" s="45">
        <v>387</v>
      </c>
      <c r="C72" s="45">
        <v>198</v>
      </c>
      <c r="D72" s="45">
        <v>135</v>
      </c>
      <c r="E72" s="45">
        <v>103.6</v>
      </c>
      <c r="F72" s="45">
        <v>84.9</v>
      </c>
      <c r="G72" s="45"/>
      <c r="H72" s="45"/>
      <c r="I72" s="45"/>
      <c r="J72" s="45"/>
      <c r="K72" s="45"/>
      <c r="L72" s="45"/>
      <c r="M72" s="45"/>
      <c r="N72" s="45"/>
      <c r="O72" s="45"/>
      <c r="P72" s="45"/>
      <c r="Q72" s="45"/>
      <c r="R72" s="45"/>
      <c r="S72" s="45"/>
      <c r="T72" s="45"/>
      <c r="U72" s="45"/>
    </row>
    <row r="73" spans="1:21" x14ac:dyDescent="0.25">
      <c r="A73" s="43">
        <v>62</v>
      </c>
      <c r="B73" s="45">
        <v>393.1</v>
      </c>
      <c r="C73" s="45">
        <v>201.2</v>
      </c>
      <c r="D73" s="45">
        <v>137.30000000000001</v>
      </c>
      <c r="E73" s="45">
        <v>105.4</v>
      </c>
      <c r="F73" s="45"/>
      <c r="G73" s="45"/>
      <c r="H73" s="45"/>
      <c r="I73" s="45"/>
      <c r="J73" s="45"/>
      <c r="K73" s="45"/>
      <c r="L73" s="45"/>
      <c r="M73" s="45"/>
      <c r="N73" s="45"/>
      <c r="O73" s="45"/>
      <c r="P73" s="45"/>
      <c r="Q73" s="45"/>
      <c r="R73" s="45"/>
      <c r="S73" s="45"/>
      <c r="T73" s="45"/>
      <c r="U73" s="45"/>
    </row>
    <row r="74" spans="1:21" x14ac:dyDescent="0.25">
      <c r="A74" s="43">
        <v>63</v>
      </c>
      <c r="B74" s="45">
        <v>399.5</v>
      </c>
      <c r="C74" s="45">
        <v>204.5</v>
      </c>
      <c r="D74" s="45">
        <v>139.6</v>
      </c>
      <c r="E74" s="45"/>
      <c r="F74" s="45"/>
      <c r="G74" s="45"/>
      <c r="H74" s="45"/>
      <c r="I74" s="45"/>
      <c r="J74" s="45"/>
      <c r="K74" s="45"/>
      <c r="L74" s="45"/>
      <c r="M74" s="45"/>
      <c r="N74" s="45"/>
      <c r="O74" s="45"/>
      <c r="P74" s="45"/>
      <c r="Q74" s="45"/>
      <c r="R74" s="45"/>
      <c r="S74" s="45"/>
      <c r="T74" s="45"/>
      <c r="U74" s="45"/>
    </row>
    <row r="75" spans="1:21" x14ac:dyDescent="0.25">
      <c r="A75" s="43">
        <v>64</v>
      </c>
      <c r="B75" s="45">
        <v>406.2</v>
      </c>
      <c r="C75" s="45">
        <v>208</v>
      </c>
      <c r="D75" s="45"/>
      <c r="E75" s="45"/>
      <c r="F75" s="45"/>
      <c r="G75" s="45"/>
      <c r="H75" s="45"/>
      <c r="I75" s="45"/>
      <c r="J75" s="45"/>
      <c r="K75" s="45"/>
      <c r="L75" s="45"/>
      <c r="M75" s="45"/>
      <c r="N75" s="45"/>
      <c r="O75" s="45"/>
      <c r="P75" s="45"/>
      <c r="Q75" s="45"/>
      <c r="R75" s="45"/>
      <c r="S75" s="45"/>
      <c r="T75" s="45"/>
      <c r="U75" s="45"/>
    </row>
    <row r="76" spans="1:21" x14ac:dyDescent="0.25">
      <c r="A76" s="43">
        <v>65</v>
      </c>
      <c r="B76" s="45">
        <v>413.2</v>
      </c>
      <c r="C76" s="45"/>
      <c r="D76" s="45"/>
      <c r="E76" s="45"/>
      <c r="F76" s="45"/>
      <c r="G76" s="45"/>
      <c r="H76" s="45"/>
      <c r="I76" s="45"/>
      <c r="J76" s="45"/>
      <c r="K76" s="45"/>
      <c r="L76" s="45"/>
      <c r="M76" s="45"/>
      <c r="N76" s="45"/>
      <c r="O76" s="45"/>
      <c r="P76" s="45"/>
      <c r="Q76" s="45"/>
      <c r="R76" s="45"/>
      <c r="S76" s="45"/>
      <c r="T76" s="45"/>
      <c r="U76" s="45"/>
    </row>
  </sheetData>
  <sheetProtection algorithmName="SHA-512" hashValue="SClLLMku6yyKWWIwr/hlWrHx0mc/MDnAp2vyJSyYrEkPmvUT36CF8Fyffoe+SYRHaOxbnxEw1rTNDWCgYXFsyQ==" saltValue="sIzo92T5AEDg4ruGOQ9e1Q==" spinCount="100000" sheet="1" objects="1" scenarios="1"/>
  <conditionalFormatting sqref="A6:A21">
    <cfRule type="expression" dxfId="239" priority="1" stopIfTrue="1">
      <formula>MOD(ROW(),2)=0</formula>
    </cfRule>
    <cfRule type="expression" dxfId="238" priority="2" stopIfTrue="1">
      <formula>MOD(ROW(),2)&lt;&gt;0</formula>
    </cfRule>
  </conditionalFormatting>
  <conditionalFormatting sqref="B6:M21">
    <cfRule type="expression" dxfId="237" priority="3" stopIfTrue="1">
      <formula>MOD(ROW(),2)=0</formula>
    </cfRule>
    <cfRule type="expression" dxfId="236" priority="4" stopIfTrue="1">
      <formula>MOD(ROW(),2)&lt;&gt;0</formula>
    </cfRule>
  </conditionalFormatting>
  <conditionalFormatting sqref="A26:A76">
    <cfRule type="expression" dxfId="235" priority="5" stopIfTrue="1">
      <formula>MOD(ROW(),2)=0</formula>
    </cfRule>
    <cfRule type="expression" dxfId="234" priority="6" stopIfTrue="1">
      <formula>MOD(ROW(),2)&lt;&gt;0</formula>
    </cfRule>
  </conditionalFormatting>
  <conditionalFormatting sqref="B26:U76">
    <cfRule type="expression" dxfId="233" priority="7" stopIfTrue="1">
      <formula>MOD(ROW(),2)=0</formula>
    </cfRule>
    <cfRule type="expression" dxfId="232" priority="8" stopIfTrue="1">
      <formula>MOD(ROW(),2)&lt;&gt;0</formula>
    </cfRule>
  </conditionalFormatting>
  <pageMargins left="0.7" right="0.7" top="0.75" bottom="0.75" header="0.3" footer="0.3"/>
  <tableParts count="1">
    <tablePart r:id="rId1"/>
  </tableParts>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748115-C864-46D3-BF5C-4DE3801362E7}">
  <sheetPr codeName="Sheet84"/>
  <dimension ref="A1:U77"/>
  <sheetViews>
    <sheetView showGridLines="0" workbookViewId="0">
      <selection activeCell="A6" sqref="A6"/>
    </sheetView>
  </sheetViews>
  <sheetFormatPr defaultRowHeight="12.5" x14ac:dyDescent="0.25"/>
  <cols>
    <col min="1" max="1" width="31.54296875" customWidth="1"/>
    <col min="2" max="21"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Added pension - x-718</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153</v>
      </c>
      <c r="C8" s="49"/>
      <c r="D8" s="49"/>
      <c r="E8" s="49"/>
      <c r="F8" s="49"/>
      <c r="G8" s="49"/>
      <c r="H8" s="49"/>
      <c r="I8" s="49"/>
      <c r="J8" s="49"/>
      <c r="K8" s="49"/>
      <c r="L8" s="49"/>
      <c r="M8" s="49"/>
    </row>
    <row r="9" spans="1:13" x14ac:dyDescent="0.25">
      <c r="A9" s="40" t="s">
        <v>141</v>
      </c>
      <c r="B9" s="49" t="s">
        <v>368</v>
      </c>
      <c r="C9" s="49"/>
      <c r="D9" s="49"/>
      <c r="E9" s="49"/>
      <c r="F9" s="49"/>
      <c r="G9" s="49"/>
      <c r="H9" s="49"/>
      <c r="I9" s="49"/>
      <c r="J9" s="49"/>
      <c r="K9" s="49"/>
      <c r="L9" s="49"/>
      <c r="M9" s="49"/>
    </row>
    <row r="10" spans="1:13" x14ac:dyDescent="0.25">
      <c r="A10" s="40" t="s">
        <v>6</v>
      </c>
      <c r="B10" s="49" t="s">
        <v>416</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374</v>
      </c>
      <c r="C12" s="49"/>
      <c r="D12" s="49"/>
      <c r="E12" s="49"/>
      <c r="F12" s="49"/>
      <c r="G12" s="49"/>
      <c r="H12" s="49"/>
      <c r="I12" s="49"/>
      <c r="J12" s="49"/>
      <c r="K12" s="49"/>
      <c r="L12" s="49"/>
      <c r="M12" s="49"/>
    </row>
    <row r="13" spans="1:13" x14ac:dyDescent="0.25">
      <c r="A13" s="40" t="s">
        <v>494</v>
      </c>
      <c r="B13" s="49">
        <v>0</v>
      </c>
      <c r="C13" s="49"/>
      <c r="D13" s="49"/>
      <c r="E13" s="49"/>
      <c r="F13" s="49"/>
      <c r="G13" s="49"/>
      <c r="H13" s="49"/>
      <c r="I13" s="49"/>
      <c r="J13" s="49"/>
      <c r="K13" s="49"/>
      <c r="L13" s="49"/>
      <c r="M13" s="49"/>
    </row>
    <row r="14" spans="1:13" x14ac:dyDescent="0.25">
      <c r="A14" s="40" t="s">
        <v>145</v>
      </c>
      <c r="B14" s="49">
        <v>718</v>
      </c>
      <c r="C14" s="49"/>
      <c r="D14" s="49"/>
      <c r="E14" s="49"/>
      <c r="F14" s="49"/>
      <c r="G14" s="49"/>
      <c r="H14" s="49"/>
      <c r="I14" s="49"/>
      <c r="J14" s="49"/>
      <c r="K14" s="49"/>
      <c r="L14" s="49"/>
      <c r="M14" s="49"/>
    </row>
    <row r="15" spans="1:13" x14ac:dyDescent="0.25">
      <c r="A15" s="40" t="s">
        <v>495</v>
      </c>
      <c r="B15" s="49" t="s">
        <v>417</v>
      </c>
      <c r="C15" s="49"/>
      <c r="D15" s="49"/>
      <c r="E15" s="49"/>
      <c r="F15" s="49"/>
      <c r="G15" s="49"/>
      <c r="H15" s="49"/>
      <c r="I15" s="49"/>
      <c r="J15" s="49"/>
      <c r="K15" s="49"/>
      <c r="L15" s="49"/>
      <c r="M15" s="49"/>
    </row>
    <row r="16" spans="1:13" x14ac:dyDescent="0.25">
      <c r="A16" s="40" t="s">
        <v>147</v>
      </c>
      <c r="B16" s="49" t="s">
        <v>418</v>
      </c>
      <c r="C16" s="49"/>
      <c r="D16" s="49"/>
      <c r="E16" s="49"/>
      <c r="F16" s="49"/>
      <c r="G16" s="49"/>
      <c r="H16" s="49"/>
      <c r="I16" s="49"/>
      <c r="J16" s="49"/>
      <c r="K16" s="49"/>
      <c r="L16" s="49"/>
      <c r="M16" s="49"/>
    </row>
    <row r="17" spans="1:21" x14ac:dyDescent="0.25">
      <c r="A17" s="41" t="s">
        <v>496</v>
      </c>
      <c r="B17" s="49"/>
      <c r="C17" s="49"/>
      <c r="D17" s="49"/>
      <c r="E17" s="49"/>
      <c r="F17" s="49"/>
      <c r="G17" s="49"/>
      <c r="H17" s="49"/>
      <c r="I17" s="49"/>
      <c r="J17" s="49"/>
      <c r="K17" s="49"/>
      <c r="L17" s="49"/>
      <c r="M17" s="49"/>
    </row>
    <row r="18" spans="1:21" x14ac:dyDescent="0.25">
      <c r="A18" s="40" t="s">
        <v>149</v>
      </c>
      <c r="B18" s="50">
        <v>45202</v>
      </c>
      <c r="C18" s="50"/>
      <c r="D18" s="50"/>
      <c r="E18" s="50"/>
      <c r="F18" s="50"/>
      <c r="G18" s="50"/>
      <c r="H18" s="50"/>
      <c r="I18" s="50"/>
      <c r="J18" s="50"/>
      <c r="K18" s="50"/>
      <c r="L18" s="50"/>
      <c r="M18" s="50"/>
    </row>
    <row r="19" spans="1:21" x14ac:dyDescent="0.25">
      <c r="A19" s="40" t="s">
        <v>150</v>
      </c>
      <c r="B19" s="50">
        <v>45383</v>
      </c>
      <c r="C19" s="50"/>
      <c r="D19" s="50"/>
      <c r="E19" s="50"/>
      <c r="F19" s="50"/>
      <c r="G19" s="50"/>
      <c r="H19" s="50"/>
      <c r="I19" s="50"/>
      <c r="J19" s="50"/>
      <c r="K19" s="50"/>
      <c r="L19" s="50"/>
      <c r="M19" s="50"/>
    </row>
    <row r="20" spans="1:21" x14ac:dyDescent="0.25">
      <c r="A20" s="40" t="s">
        <v>151</v>
      </c>
      <c r="B20" s="49" t="s">
        <v>160</v>
      </c>
      <c r="C20" s="49"/>
      <c r="D20" s="49"/>
      <c r="E20" s="49"/>
      <c r="F20" s="49"/>
      <c r="G20" s="49"/>
      <c r="H20" s="49"/>
      <c r="I20" s="49"/>
      <c r="J20" s="49"/>
      <c r="K20" s="49"/>
      <c r="L20" s="49"/>
      <c r="M20" s="49"/>
    </row>
    <row r="21" spans="1:21" x14ac:dyDescent="0.25">
      <c r="A21" s="40" t="s">
        <v>497</v>
      </c>
      <c r="B21" s="49" t="s">
        <v>68</v>
      </c>
      <c r="C21" s="49"/>
      <c r="D21" s="49"/>
      <c r="E21" s="49"/>
      <c r="F21" s="49"/>
      <c r="G21" s="49"/>
      <c r="H21" s="49"/>
      <c r="I21" s="49"/>
      <c r="J21" s="49"/>
      <c r="K21" s="49"/>
      <c r="L21" s="49"/>
      <c r="M21" s="49"/>
    </row>
    <row r="23" spans="1:21" x14ac:dyDescent="0.25">
      <c r="A23" s="23" t="str">
        <f>HYPERLINK("#'Factor List'!A1", "Back to Factor List")</f>
        <v>Back to Factor List</v>
      </c>
      <c r="B23" s="23" t="str">
        <f>HYPERLINK("#'Assumptions'!A1", "Assumptions")</f>
        <v>Assumptions</v>
      </c>
    </row>
    <row r="26" spans="1:21" s="59" customFormat="1" ht="13" x14ac:dyDescent="0.25">
      <c r="A26" s="58" t="s">
        <v>263</v>
      </c>
      <c r="B26" s="58" t="s">
        <v>562</v>
      </c>
      <c r="C26" s="58" t="s">
        <v>563</v>
      </c>
      <c r="D26" s="58" t="s">
        <v>564</v>
      </c>
      <c r="E26" s="58" t="s">
        <v>565</v>
      </c>
      <c r="F26" s="58" t="s">
        <v>566</v>
      </c>
      <c r="G26" s="58" t="s">
        <v>567</v>
      </c>
      <c r="H26" s="58" t="s">
        <v>568</v>
      </c>
      <c r="I26" s="58" t="s">
        <v>569</v>
      </c>
      <c r="J26" s="58" t="s">
        <v>570</v>
      </c>
      <c r="K26" s="58" t="s">
        <v>571</v>
      </c>
      <c r="L26" s="58" t="s">
        <v>572</v>
      </c>
      <c r="M26" s="58" t="s">
        <v>573</v>
      </c>
      <c r="N26" s="58" t="s">
        <v>574</v>
      </c>
      <c r="O26" s="58" t="s">
        <v>575</v>
      </c>
      <c r="P26" s="58" t="s">
        <v>576</v>
      </c>
      <c r="Q26" s="58" t="s">
        <v>577</v>
      </c>
      <c r="R26" s="58" t="s">
        <v>578</v>
      </c>
      <c r="S26" s="58" t="s">
        <v>579</v>
      </c>
      <c r="T26" s="58" t="s">
        <v>580</v>
      </c>
      <c r="U26" s="58" t="s">
        <v>581</v>
      </c>
    </row>
    <row r="27" spans="1:21" x14ac:dyDescent="0.25">
      <c r="A27" s="43">
        <v>16</v>
      </c>
      <c r="B27" s="45">
        <v>195.7</v>
      </c>
      <c r="C27" s="45">
        <v>99.6</v>
      </c>
      <c r="D27" s="45">
        <v>67.599999999999994</v>
      </c>
      <c r="E27" s="45">
        <v>51.7</v>
      </c>
      <c r="F27" s="45">
        <v>42.1</v>
      </c>
      <c r="G27" s="45">
        <v>35.700000000000003</v>
      </c>
      <c r="H27" s="45">
        <v>31.1</v>
      </c>
      <c r="I27" s="45">
        <v>27.7</v>
      </c>
      <c r="J27" s="45">
        <v>25.1</v>
      </c>
      <c r="K27" s="45">
        <v>23</v>
      </c>
      <c r="L27" s="45">
        <v>21.3</v>
      </c>
      <c r="M27" s="45">
        <v>19.8</v>
      </c>
      <c r="N27" s="45">
        <v>18.600000000000001</v>
      </c>
      <c r="O27" s="45">
        <v>17.600000000000001</v>
      </c>
      <c r="P27" s="45">
        <v>16.7</v>
      </c>
      <c r="Q27" s="45">
        <v>15.9</v>
      </c>
      <c r="R27" s="45">
        <v>15.2</v>
      </c>
      <c r="S27" s="45">
        <v>14.6</v>
      </c>
      <c r="T27" s="45">
        <v>14.1</v>
      </c>
      <c r="U27" s="45">
        <v>13.6</v>
      </c>
    </row>
    <row r="28" spans="1:21" x14ac:dyDescent="0.25">
      <c r="A28" s="43">
        <v>17</v>
      </c>
      <c r="B28" s="45">
        <v>198.8</v>
      </c>
      <c r="C28" s="45">
        <v>101.2</v>
      </c>
      <c r="D28" s="45">
        <v>68.7</v>
      </c>
      <c r="E28" s="45">
        <v>52.5</v>
      </c>
      <c r="F28" s="45">
        <v>42.8</v>
      </c>
      <c r="G28" s="45">
        <v>36.299999999999997</v>
      </c>
      <c r="H28" s="45">
        <v>31.6</v>
      </c>
      <c r="I28" s="45">
        <v>28.2</v>
      </c>
      <c r="J28" s="45">
        <v>25.5</v>
      </c>
      <c r="K28" s="45">
        <v>23.3</v>
      </c>
      <c r="L28" s="45">
        <v>21.6</v>
      </c>
      <c r="M28" s="45">
        <v>20.100000000000001</v>
      </c>
      <c r="N28" s="45">
        <v>18.899999999999999</v>
      </c>
      <c r="O28" s="45">
        <v>17.899999999999999</v>
      </c>
      <c r="P28" s="45">
        <v>17</v>
      </c>
      <c r="Q28" s="45">
        <v>16.2</v>
      </c>
      <c r="R28" s="45">
        <v>15.5</v>
      </c>
      <c r="S28" s="45">
        <v>14.9</v>
      </c>
      <c r="T28" s="45">
        <v>14.3</v>
      </c>
      <c r="U28" s="45">
        <v>13.8</v>
      </c>
    </row>
    <row r="29" spans="1:21" x14ac:dyDescent="0.25">
      <c r="A29" s="43">
        <v>18</v>
      </c>
      <c r="B29" s="45">
        <v>202.2</v>
      </c>
      <c r="C29" s="45">
        <v>102.9</v>
      </c>
      <c r="D29" s="45">
        <v>69.900000000000006</v>
      </c>
      <c r="E29" s="45">
        <v>53.4</v>
      </c>
      <c r="F29" s="45">
        <v>43.5</v>
      </c>
      <c r="G29" s="45">
        <v>36.9</v>
      </c>
      <c r="H29" s="45">
        <v>32.200000000000003</v>
      </c>
      <c r="I29" s="45">
        <v>28.7</v>
      </c>
      <c r="J29" s="45">
        <v>25.9</v>
      </c>
      <c r="K29" s="45">
        <v>23.7</v>
      </c>
      <c r="L29" s="45">
        <v>22</v>
      </c>
      <c r="M29" s="45">
        <v>20.5</v>
      </c>
      <c r="N29" s="45">
        <v>19.2</v>
      </c>
      <c r="O29" s="45">
        <v>18.2</v>
      </c>
      <c r="P29" s="45">
        <v>17.2</v>
      </c>
      <c r="Q29" s="45">
        <v>16.399999999999999</v>
      </c>
      <c r="R29" s="45">
        <v>15.7</v>
      </c>
      <c r="S29" s="45">
        <v>15.1</v>
      </c>
      <c r="T29" s="45">
        <v>14.5</v>
      </c>
      <c r="U29" s="45">
        <v>14</v>
      </c>
    </row>
    <row r="30" spans="1:21" x14ac:dyDescent="0.25">
      <c r="A30" s="43">
        <v>19</v>
      </c>
      <c r="B30" s="45">
        <v>205.4</v>
      </c>
      <c r="C30" s="45">
        <v>104.6</v>
      </c>
      <c r="D30" s="45">
        <v>71</v>
      </c>
      <c r="E30" s="45">
        <v>54.2</v>
      </c>
      <c r="F30" s="45">
        <v>44.2</v>
      </c>
      <c r="G30" s="45">
        <v>37.5</v>
      </c>
      <c r="H30" s="45">
        <v>32.700000000000003</v>
      </c>
      <c r="I30" s="45">
        <v>29.1</v>
      </c>
      <c r="J30" s="45">
        <v>26.3</v>
      </c>
      <c r="K30" s="45">
        <v>24.1</v>
      </c>
      <c r="L30" s="45">
        <v>22.3</v>
      </c>
      <c r="M30" s="45">
        <v>20.8</v>
      </c>
      <c r="N30" s="45">
        <v>19.5</v>
      </c>
      <c r="O30" s="45">
        <v>18.5</v>
      </c>
      <c r="P30" s="45">
        <v>17.5</v>
      </c>
      <c r="Q30" s="45">
        <v>16.7</v>
      </c>
      <c r="R30" s="45">
        <v>16</v>
      </c>
      <c r="S30" s="45">
        <v>15.3</v>
      </c>
      <c r="T30" s="45">
        <v>14.8</v>
      </c>
      <c r="U30" s="45">
        <v>14.3</v>
      </c>
    </row>
    <row r="31" spans="1:21" x14ac:dyDescent="0.25">
      <c r="A31" s="43">
        <v>20</v>
      </c>
      <c r="B31" s="45">
        <v>208.3</v>
      </c>
      <c r="C31" s="45">
        <v>106.1</v>
      </c>
      <c r="D31" s="45">
        <v>72</v>
      </c>
      <c r="E31" s="45">
        <v>55</v>
      </c>
      <c r="F31" s="45">
        <v>44.8</v>
      </c>
      <c r="G31" s="45">
        <v>38</v>
      </c>
      <c r="H31" s="45">
        <v>33.200000000000003</v>
      </c>
      <c r="I31" s="45">
        <v>29.5</v>
      </c>
      <c r="J31" s="45">
        <v>26.7</v>
      </c>
      <c r="K31" s="45">
        <v>24.5</v>
      </c>
      <c r="L31" s="45">
        <v>22.6</v>
      </c>
      <c r="M31" s="45">
        <v>21.1</v>
      </c>
      <c r="N31" s="45">
        <v>19.8</v>
      </c>
      <c r="O31" s="45">
        <v>18.7</v>
      </c>
      <c r="P31" s="45">
        <v>17.8</v>
      </c>
      <c r="Q31" s="45">
        <v>16.899999999999999</v>
      </c>
      <c r="R31" s="45">
        <v>16.2</v>
      </c>
      <c r="S31" s="45">
        <v>15.6</v>
      </c>
      <c r="T31" s="45">
        <v>15</v>
      </c>
      <c r="U31" s="45">
        <v>14.5</v>
      </c>
    </row>
    <row r="32" spans="1:21" x14ac:dyDescent="0.25">
      <c r="A32" s="43">
        <v>21</v>
      </c>
      <c r="B32" s="45">
        <v>211.3</v>
      </c>
      <c r="C32" s="45">
        <v>107.6</v>
      </c>
      <c r="D32" s="45">
        <v>73.099999999999994</v>
      </c>
      <c r="E32" s="45">
        <v>55.8</v>
      </c>
      <c r="F32" s="45">
        <v>45.4</v>
      </c>
      <c r="G32" s="45">
        <v>38.6</v>
      </c>
      <c r="H32" s="45">
        <v>33.6</v>
      </c>
      <c r="I32" s="45">
        <v>30</v>
      </c>
      <c r="J32" s="45">
        <v>27.1</v>
      </c>
      <c r="K32" s="45">
        <v>24.8</v>
      </c>
      <c r="L32" s="45">
        <v>23</v>
      </c>
      <c r="M32" s="45">
        <v>21.4</v>
      </c>
      <c r="N32" s="45">
        <v>20.100000000000001</v>
      </c>
      <c r="O32" s="45">
        <v>19</v>
      </c>
      <c r="P32" s="45">
        <v>18</v>
      </c>
      <c r="Q32" s="45">
        <v>17.2</v>
      </c>
      <c r="R32" s="45">
        <v>16.399999999999999</v>
      </c>
      <c r="S32" s="45">
        <v>15.8</v>
      </c>
      <c r="T32" s="45">
        <v>15.2</v>
      </c>
      <c r="U32" s="45">
        <v>14.7</v>
      </c>
    </row>
    <row r="33" spans="1:21" x14ac:dyDescent="0.25">
      <c r="A33" s="43">
        <v>22</v>
      </c>
      <c r="B33" s="45">
        <v>214.4</v>
      </c>
      <c r="C33" s="45">
        <v>109.2</v>
      </c>
      <c r="D33" s="45">
        <v>74.099999999999994</v>
      </c>
      <c r="E33" s="45">
        <v>56.6</v>
      </c>
      <c r="F33" s="45">
        <v>46.1</v>
      </c>
      <c r="G33" s="45">
        <v>39.1</v>
      </c>
      <c r="H33" s="45">
        <v>34.1</v>
      </c>
      <c r="I33" s="45">
        <v>30.4</v>
      </c>
      <c r="J33" s="45">
        <v>27.5</v>
      </c>
      <c r="K33" s="45">
        <v>25.2</v>
      </c>
      <c r="L33" s="45">
        <v>23.3</v>
      </c>
      <c r="M33" s="45">
        <v>21.7</v>
      </c>
      <c r="N33" s="45">
        <v>20.399999999999999</v>
      </c>
      <c r="O33" s="45">
        <v>19.3</v>
      </c>
      <c r="P33" s="45">
        <v>18.3</v>
      </c>
      <c r="Q33" s="45">
        <v>17.399999999999999</v>
      </c>
      <c r="R33" s="45">
        <v>16.7</v>
      </c>
      <c r="S33" s="45">
        <v>16</v>
      </c>
      <c r="T33" s="45">
        <v>15.4</v>
      </c>
      <c r="U33" s="45">
        <v>14.9</v>
      </c>
    </row>
    <row r="34" spans="1:21" x14ac:dyDescent="0.25">
      <c r="A34" s="43">
        <v>23</v>
      </c>
      <c r="B34" s="45">
        <v>217.4</v>
      </c>
      <c r="C34" s="45">
        <v>110.7</v>
      </c>
      <c r="D34" s="45">
        <v>75.2</v>
      </c>
      <c r="E34" s="45">
        <v>57.4</v>
      </c>
      <c r="F34" s="45">
        <v>46.8</v>
      </c>
      <c r="G34" s="45">
        <v>39.700000000000003</v>
      </c>
      <c r="H34" s="45">
        <v>34.6</v>
      </c>
      <c r="I34" s="45">
        <v>30.8</v>
      </c>
      <c r="J34" s="45">
        <v>27.9</v>
      </c>
      <c r="K34" s="45">
        <v>25.5</v>
      </c>
      <c r="L34" s="45">
        <v>23.6</v>
      </c>
      <c r="M34" s="45">
        <v>22</v>
      </c>
      <c r="N34" s="45">
        <v>20.7</v>
      </c>
      <c r="O34" s="45">
        <v>19.5</v>
      </c>
      <c r="P34" s="45">
        <v>18.600000000000001</v>
      </c>
      <c r="Q34" s="45">
        <v>17.7</v>
      </c>
      <c r="R34" s="45">
        <v>16.899999999999999</v>
      </c>
      <c r="S34" s="45">
        <v>16.3</v>
      </c>
      <c r="T34" s="45">
        <v>15.7</v>
      </c>
      <c r="U34" s="45">
        <v>15.1</v>
      </c>
    </row>
    <row r="35" spans="1:21" x14ac:dyDescent="0.25">
      <c r="A35" s="43">
        <v>24</v>
      </c>
      <c r="B35" s="45">
        <v>220.5</v>
      </c>
      <c r="C35" s="45">
        <v>112.3</v>
      </c>
      <c r="D35" s="45">
        <v>76.2</v>
      </c>
      <c r="E35" s="45">
        <v>58.2</v>
      </c>
      <c r="F35" s="45">
        <v>47.4</v>
      </c>
      <c r="G35" s="45">
        <v>40.200000000000003</v>
      </c>
      <c r="H35" s="45">
        <v>35.1</v>
      </c>
      <c r="I35" s="45">
        <v>31.3</v>
      </c>
      <c r="J35" s="45">
        <v>28.3</v>
      </c>
      <c r="K35" s="45">
        <v>25.9</v>
      </c>
      <c r="L35" s="45">
        <v>24</v>
      </c>
      <c r="M35" s="45">
        <v>22.4</v>
      </c>
      <c r="N35" s="45">
        <v>21</v>
      </c>
      <c r="O35" s="45">
        <v>19.8</v>
      </c>
      <c r="P35" s="45">
        <v>18.8</v>
      </c>
      <c r="Q35" s="45">
        <v>17.899999999999999</v>
      </c>
      <c r="R35" s="45">
        <v>17.2</v>
      </c>
      <c r="S35" s="45">
        <v>16.5</v>
      </c>
      <c r="T35" s="45">
        <v>15.9</v>
      </c>
      <c r="U35" s="45">
        <v>15.3</v>
      </c>
    </row>
    <row r="36" spans="1:21" x14ac:dyDescent="0.25">
      <c r="A36" s="43">
        <v>25</v>
      </c>
      <c r="B36" s="45">
        <v>223.7</v>
      </c>
      <c r="C36" s="45">
        <v>113.9</v>
      </c>
      <c r="D36" s="45">
        <v>77.3</v>
      </c>
      <c r="E36" s="45">
        <v>59.1</v>
      </c>
      <c r="F36" s="45">
        <v>48.1</v>
      </c>
      <c r="G36" s="45">
        <v>40.799999999999997</v>
      </c>
      <c r="H36" s="45">
        <v>35.6</v>
      </c>
      <c r="I36" s="45">
        <v>31.7</v>
      </c>
      <c r="J36" s="45">
        <v>28.7</v>
      </c>
      <c r="K36" s="45">
        <v>26.3</v>
      </c>
      <c r="L36" s="45">
        <v>24.3</v>
      </c>
      <c r="M36" s="45">
        <v>22.7</v>
      </c>
      <c r="N36" s="45">
        <v>21.3</v>
      </c>
      <c r="O36" s="45">
        <v>20.100000000000001</v>
      </c>
      <c r="P36" s="45">
        <v>19.100000000000001</v>
      </c>
      <c r="Q36" s="45">
        <v>18.2</v>
      </c>
      <c r="R36" s="45">
        <v>17.399999999999999</v>
      </c>
      <c r="S36" s="45">
        <v>16.7</v>
      </c>
      <c r="T36" s="45">
        <v>16.100000000000001</v>
      </c>
      <c r="U36" s="45">
        <v>15.6</v>
      </c>
    </row>
    <row r="37" spans="1:21" x14ac:dyDescent="0.25">
      <c r="A37" s="43">
        <v>26</v>
      </c>
      <c r="B37" s="45">
        <v>226.9</v>
      </c>
      <c r="C37" s="45">
        <v>115.5</v>
      </c>
      <c r="D37" s="45">
        <v>78.400000000000006</v>
      </c>
      <c r="E37" s="45">
        <v>59.9</v>
      </c>
      <c r="F37" s="45">
        <v>48.8</v>
      </c>
      <c r="G37" s="45">
        <v>41.4</v>
      </c>
      <c r="H37" s="45">
        <v>36.1</v>
      </c>
      <c r="I37" s="45">
        <v>32.200000000000003</v>
      </c>
      <c r="J37" s="45">
        <v>29.1</v>
      </c>
      <c r="K37" s="45">
        <v>26.7</v>
      </c>
      <c r="L37" s="45">
        <v>24.7</v>
      </c>
      <c r="M37" s="45">
        <v>23</v>
      </c>
      <c r="N37" s="45">
        <v>21.6</v>
      </c>
      <c r="O37" s="45">
        <v>20.399999999999999</v>
      </c>
      <c r="P37" s="45">
        <v>19.399999999999999</v>
      </c>
      <c r="Q37" s="45">
        <v>18.5</v>
      </c>
      <c r="R37" s="45">
        <v>17.7</v>
      </c>
      <c r="S37" s="45">
        <v>17</v>
      </c>
      <c r="T37" s="45">
        <v>16.399999999999999</v>
      </c>
      <c r="U37" s="45">
        <v>15.8</v>
      </c>
    </row>
    <row r="38" spans="1:21" x14ac:dyDescent="0.25">
      <c r="A38" s="43">
        <v>27</v>
      </c>
      <c r="B38" s="45">
        <v>230.1</v>
      </c>
      <c r="C38" s="45">
        <v>117.2</v>
      </c>
      <c r="D38" s="45">
        <v>79.599999999999994</v>
      </c>
      <c r="E38" s="45">
        <v>60.8</v>
      </c>
      <c r="F38" s="45">
        <v>49.5</v>
      </c>
      <c r="G38" s="45">
        <v>42</v>
      </c>
      <c r="H38" s="45">
        <v>36.6</v>
      </c>
      <c r="I38" s="45">
        <v>32.6</v>
      </c>
      <c r="J38" s="45">
        <v>29.5</v>
      </c>
      <c r="K38" s="45">
        <v>27</v>
      </c>
      <c r="L38" s="45">
        <v>25</v>
      </c>
      <c r="M38" s="45">
        <v>23.3</v>
      </c>
      <c r="N38" s="45">
        <v>21.9</v>
      </c>
      <c r="O38" s="45">
        <v>20.7</v>
      </c>
      <c r="P38" s="45">
        <v>19.7</v>
      </c>
      <c r="Q38" s="45">
        <v>18.7</v>
      </c>
      <c r="R38" s="45">
        <v>17.899999999999999</v>
      </c>
      <c r="S38" s="45">
        <v>17.2</v>
      </c>
      <c r="T38" s="45">
        <v>16.600000000000001</v>
      </c>
      <c r="U38" s="45">
        <v>16</v>
      </c>
    </row>
    <row r="39" spans="1:21" x14ac:dyDescent="0.25">
      <c r="A39" s="43">
        <v>28</v>
      </c>
      <c r="B39" s="45">
        <v>233.4</v>
      </c>
      <c r="C39" s="45">
        <v>118.8</v>
      </c>
      <c r="D39" s="45">
        <v>80.7</v>
      </c>
      <c r="E39" s="45">
        <v>61.6</v>
      </c>
      <c r="F39" s="45">
        <v>50.2</v>
      </c>
      <c r="G39" s="45">
        <v>42.6</v>
      </c>
      <c r="H39" s="45">
        <v>37.200000000000003</v>
      </c>
      <c r="I39" s="45">
        <v>33.1</v>
      </c>
      <c r="J39" s="45">
        <v>29.9</v>
      </c>
      <c r="K39" s="45">
        <v>27.4</v>
      </c>
      <c r="L39" s="45">
        <v>25.4</v>
      </c>
      <c r="M39" s="45">
        <v>23.7</v>
      </c>
      <c r="N39" s="45">
        <v>22.2</v>
      </c>
      <c r="O39" s="45">
        <v>21</v>
      </c>
      <c r="P39" s="45">
        <v>19.899999999999999</v>
      </c>
      <c r="Q39" s="45">
        <v>19</v>
      </c>
      <c r="R39" s="45">
        <v>18.2</v>
      </c>
      <c r="S39" s="45">
        <v>17.5</v>
      </c>
      <c r="T39" s="45">
        <v>16.8</v>
      </c>
      <c r="U39" s="45">
        <v>16.3</v>
      </c>
    </row>
    <row r="40" spans="1:21" x14ac:dyDescent="0.25">
      <c r="A40" s="43">
        <v>29</v>
      </c>
      <c r="B40" s="45">
        <v>236.7</v>
      </c>
      <c r="C40" s="45">
        <v>120.5</v>
      </c>
      <c r="D40" s="45">
        <v>81.8</v>
      </c>
      <c r="E40" s="45">
        <v>62.5</v>
      </c>
      <c r="F40" s="45">
        <v>50.9</v>
      </c>
      <c r="G40" s="45">
        <v>43.2</v>
      </c>
      <c r="H40" s="45">
        <v>37.700000000000003</v>
      </c>
      <c r="I40" s="45">
        <v>33.6</v>
      </c>
      <c r="J40" s="45">
        <v>30.4</v>
      </c>
      <c r="K40" s="45">
        <v>27.8</v>
      </c>
      <c r="L40" s="45">
        <v>25.7</v>
      </c>
      <c r="M40" s="45">
        <v>24</v>
      </c>
      <c r="N40" s="45">
        <v>22.5</v>
      </c>
      <c r="O40" s="45">
        <v>21.3</v>
      </c>
      <c r="P40" s="45">
        <v>20.2</v>
      </c>
      <c r="Q40" s="45">
        <v>19.3</v>
      </c>
      <c r="R40" s="45">
        <v>18.5</v>
      </c>
      <c r="S40" s="45">
        <v>17.7</v>
      </c>
      <c r="T40" s="45">
        <v>17.100000000000001</v>
      </c>
      <c r="U40" s="45">
        <v>16.5</v>
      </c>
    </row>
    <row r="41" spans="1:21" x14ac:dyDescent="0.25">
      <c r="A41" s="43">
        <v>30</v>
      </c>
      <c r="B41" s="45">
        <v>240</v>
      </c>
      <c r="C41" s="45">
        <v>122.2</v>
      </c>
      <c r="D41" s="45">
        <v>83</v>
      </c>
      <c r="E41" s="45">
        <v>63.4</v>
      </c>
      <c r="F41" s="45">
        <v>51.6</v>
      </c>
      <c r="G41" s="45">
        <v>43.8</v>
      </c>
      <c r="H41" s="45">
        <v>38.200000000000003</v>
      </c>
      <c r="I41" s="45">
        <v>34.1</v>
      </c>
      <c r="J41" s="45">
        <v>30.8</v>
      </c>
      <c r="K41" s="45">
        <v>28.2</v>
      </c>
      <c r="L41" s="45">
        <v>26.1</v>
      </c>
      <c r="M41" s="45">
        <v>24.4</v>
      </c>
      <c r="N41" s="45">
        <v>22.9</v>
      </c>
      <c r="O41" s="45">
        <v>21.6</v>
      </c>
      <c r="P41" s="45">
        <v>20.5</v>
      </c>
      <c r="Q41" s="45">
        <v>19.600000000000001</v>
      </c>
      <c r="R41" s="45">
        <v>18.7</v>
      </c>
      <c r="S41" s="45">
        <v>18</v>
      </c>
      <c r="T41" s="45">
        <v>17.3</v>
      </c>
      <c r="U41" s="45">
        <v>16.7</v>
      </c>
    </row>
    <row r="42" spans="1:21" x14ac:dyDescent="0.25">
      <c r="A42" s="43">
        <v>31</v>
      </c>
      <c r="B42" s="45">
        <v>243.4</v>
      </c>
      <c r="C42" s="45">
        <v>124</v>
      </c>
      <c r="D42" s="45">
        <v>84.2</v>
      </c>
      <c r="E42" s="45">
        <v>64.3</v>
      </c>
      <c r="F42" s="45">
        <v>52.4</v>
      </c>
      <c r="G42" s="45">
        <v>44.4</v>
      </c>
      <c r="H42" s="45">
        <v>38.799999999999997</v>
      </c>
      <c r="I42" s="45">
        <v>34.5</v>
      </c>
      <c r="J42" s="45">
        <v>31.3</v>
      </c>
      <c r="K42" s="45">
        <v>28.6</v>
      </c>
      <c r="L42" s="45">
        <v>26.5</v>
      </c>
      <c r="M42" s="45">
        <v>24.7</v>
      </c>
      <c r="N42" s="45">
        <v>23.2</v>
      </c>
      <c r="O42" s="45">
        <v>21.9</v>
      </c>
      <c r="P42" s="45">
        <v>20.8</v>
      </c>
      <c r="Q42" s="45">
        <v>19.899999999999999</v>
      </c>
      <c r="R42" s="45">
        <v>19</v>
      </c>
      <c r="S42" s="45">
        <v>18.3</v>
      </c>
      <c r="T42" s="45">
        <v>17.600000000000001</v>
      </c>
      <c r="U42" s="45">
        <v>17</v>
      </c>
    </row>
    <row r="43" spans="1:21" x14ac:dyDescent="0.25">
      <c r="A43" s="43">
        <v>32</v>
      </c>
      <c r="B43" s="45">
        <v>246.9</v>
      </c>
      <c r="C43" s="45">
        <v>125.7</v>
      </c>
      <c r="D43" s="45">
        <v>85.4</v>
      </c>
      <c r="E43" s="45">
        <v>65.2</v>
      </c>
      <c r="F43" s="45">
        <v>53.1</v>
      </c>
      <c r="G43" s="45">
        <v>45.1</v>
      </c>
      <c r="H43" s="45">
        <v>39.299999999999997</v>
      </c>
      <c r="I43" s="45">
        <v>35</v>
      </c>
      <c r="J43" s="45">
        <v>31.7</v>
      </c>
      <c r="K43" s="45">
        <v>29</v>
      </c>
      <c r="L43" s="45">
        <v>26.9</v>
      </c>
      <c r="M43" s="45">
        <v>25.1</v>
      </c>
      <c r="N43" s="45">
        <v>23.5</v>
      </c>
      <c r="O43" s="45">
        <v>22.2</v>
      </c>
      <c r="P43" s="45">
        <v>21.1</v>
      </c>
      <c r="Q43" s="45">
        <v>20.100000000000001</v>
      </c>
      <c r="R43" s="45">
        <v>19.3</v>
      </c>
      <c r="S43" s="45">
        <v>18.5</v>
      </c>
      <c r="T43" s="45">
        <v>17.8</v>
      </c>
      <c r="U43" s="45">
        <v>17.2</v>
      </c>
    </row>
    <row r="44" spans="1:21" x14ac:dyDescent="0.25">
      <c r="A44" s="43">
        <v>33</v>
      </c>
      <c r="B44" s="45">
        <v>250.3</v>
      </c>
      <c r="C44" s="45">
        <v>127.5</v>
      </c>
      <c r="D44" s="45">
        <v>86.6</v>
      </c>
      <c r="E44" s="45">
        <v>66.099999999999994</v>
      </c>
      <c r="F44" s="45">
        <v>53.9</v>
      </c>
      <c r="G44" s="45">
        <v>45.7</v>
      </c>
      <c r="H44" s="45">
        <v>39.9</v>
      </c>
      <c r="I44" s="45">
        <v>35.5</v>
      </c>
      <c r="J44" s="45">
        <v>32.200000000000003</v>
      </c>
      <c r="K44" s="45">
        <v>29.5</v>
      </c>
      <c r="L44" s="45">
        <v>27.3</v>
      </c>
      <c r="M44" s="45">
        <v>25.4</v>
      </c>
      <c r="N44" s="45">
        <v>23.9</v>
      </c>
      <c r="O44" s="45">
        <v>22.6</v>
      </c>
      <c r="P44" s="45">
        <v>21.4</v>
      </c>
      <c r="Q44" s="45">
        <v>20.399999999999999</v>
      </c>
      <c r="R44" s="45">
        <v>19.600000000000001</v>
      </c>
      <c r="S44" s="45">
        <v>18.8</v>
      </c>
      <c r="T44" s="45">
        <v>18.100000000000001</v>
      </c>
      <c r="U44" s="45">
        <v>17.5</v>
      </c>
    </row>
    <row r="45" spans="1:21" x14ac:dyDescent="0.25">
      <c r="A45" s="43">
        <v>34</v>
      </c>
      <c r="B45" s="45">
        <v>253.8</v>
      </c>
      <c r="C45" s="45">
        <v>129.30000000000001</v>
      </c>
      <c r="D45" s="45">
        <v>87.8</v>
      </c>
      <c r="E45" s="45">
        <v>67.099999999999994</v>
      </c>
      <c r="F45" s="45">
        <v>54.6</v>
      </c>
      <c r="G45" s="45">
        <v>46.4</v>
      </c>
      <c r="H45" s="45">
        <v>40.5</v>
      </c>
      <c r="I45" s="45">
        <v>36</v>
      </c>
      <c r="J45" s="45">
        <v>32.6</v>
      </c>
      <c r="K45" s="45">
        <v>29.9</v>
      </c>
      <c r="L45" s="45">
        <v>27.6</v>
      </c>
      <c r="M45" s="45">
        <v>25.8</v>
      </c>
      <c r="N45" s="45">
        <v>24.2</v>
      </c>
      <c r="O45" s="45">
        <v>22.9</v>
      </c>
      <c r="P45" s="45">
        <v>21.7</v>
      </c>
      <c r="Q45" s="45">
        <v>20.7</v>
      </c>
      <c r="R45" s="45">
        <v>19.899999999999999</v>
      </c>
      <c r="S45" s="45">
        <v>19.100000000000001</v>
      </c>
      <c r="T45" s="45">
        <v>18.399999999999999</v>
      </c>
      <c r="U45" s="45">
        <v>17.8</v>
      </c>
    </row>
    <row r="46" spans="1:21" x14ac:dyDescent="0.25">
      <c r="A46" s="43">
        <v>35</v>
      </c>
      <c r="B46" s="45">
        <v>257.39999999999998</v>
      </c>
      <c r="C46" s="45">
        <v>131.1</v>
      </c>
      <c r="D46" s="45">
        <v>89</v>
      </c>
      <c r="E46" s="45">
        <v>68</v>
      </c>
      <c r="F46" s="45">
        <v>55.4</v>
      </c>
      <c r="G46" s="45">
        <v>47</v>
      </c>
      <c r="H46" s="45">
        <v>41</v>
      </c>
      <c r="I46" s="45">
        <v>36.6</v>
      </c>
      <c r="J46" s="45">
        <v>33.1</v>
      </c>
      <c r="K46" s="45">
        <v>30.3</v>
      </c>
      <c r="L46" s="45">
        <v>28</v>
      </c>
      <c r="M46" s="45">
        <v>26.2</v>
      </c>
      <c r="N46" s="45">
        <v>24.6</v>
      </c>
      <c r="O46" s="45">
        <v>23.2</v>
      </c>
      <c r="P46" s="45">
        <v>22.1</v>
      </c>
      <c r="Q46" s="45">
        <v>21</v>
      </c>
      <c r="R46" s="45">
        <v>20.100000000000001</v>
      </c>
      <c r="S46" s="45">
        <v>19.399999999999999</v>
      </c>
      <c r="T46" s="45">
        <v>18.7</v>
      </c>
      <c r="U46" s="45">
        <v>18</v>
      </c>
    </row>
    <row r="47" spans="1:21" x14ac:dyDescent="0.25">
      <c r="A47" s="43">
        <v>36</v>
      </c>
      <c r="B47" s="45">
        <v>261</v>
      </c>
      <c r="C47" s="45">
        <v>132.9</v>
      </c>
      <c r="D47" s="45">
        <v>90.3</v>
      </c>
      <c r="E47" s="45">
        <v>69</v>
      </c>
      <c r="F47" s="45">
        <v>56.2</v>
      </c>
      <c r="G47" s="45">
        <v>47.7</v>
      </c>
      <c r="H47" s="45">
        <v>41.6</v>
      </c>
      <c r="I47" s="45">
        <v>37.1</v>
      </c>
      <c r="J47" s="45">
        <v>33.6</v>
      </c>
      <c r="K47" s="45">
        <v>30.7</v>
      </c>
      <c r="L47" s="45">
        <v>28.4</v>
      </c>
      <c r="M47" s="45">
        <v>26.5</v>
      </c>
      <c r="N47" s="45">
        <v>24.9</v>
      </c>
      <c r="O47" s="45">
        <v>23.6</v>
      </c>
      <c r="P47" s="45">
        <v>22.4</v>
      </c>
      <c r="Q47" s="45">
        <v>21.3</v>
      </c>
      <c r="R47" s="45">
        <v>20.399999999999999</v>
      </c>
      <c r="S47" s="45">
        <v>19.600000000000001</v>
      </c>
      <c r="T47" s="45">
        <v>18.899999999999999</v>
      </c>
      <c r="U47" s="45">
        <v>18.3</v>
      </c>
    </row>
    <row r="48" spans="1:21" x14ac:dyDescent="0.25">
      <c r="A48" s="43">
        <v>37</v>
      </c>
      <c r="B48" s="45">
        <v>264.60000000000002</v>
      </c>
      <c r="C48" s="45">
        <v>134.80000000000001</v>
      </c>
      <c r="D48" s="45">
        <v>91.5</v>
      </c>
      <c r="E48" s="45">
        <v>69.900000000000006</v>
      </c>
      <c r="F48" s="45">
        <v>57</v>
      </c>
      <c r="G48" s="45">
        <v>48.4</v>
      </c>
      <c r="H48" s="45">
        <v>42.2</v>
      </c>
      <c r="I48" s="45">
        <v>37.6</v>
      </c>
      <c r="J48" s="45">
        <v>34</v>
      </c>
      <c r="K48" s="45">
        <v>31.2</v>
      </c>
      <c r="L48" s="45">
        <v>28.9</v>
      </c>
      <c r="M48" s="45">
        <v>26.9</v>
      </c>
      <c r="N48" s="45">
        <v>25.3</v>
      </c>
      <c r="O48" s="45">
        <v>23.9</v>
      </c>
      <c r="P48" s="45">
        <v>22.7</v>
      </c>
      <c r="Q48" s="45">
        <v>21.7</v>
      </c>
      <c r="R48" s="45">
        <v>20.7</v>
      </c>
      <c r="S48" s="45">
        <v>19.899999999999999</v>
      </c>
      <c r="T48" s="45">
        <v>19.2</v>
      </c>
      <c r="U48" s="45">
        <v>18.600000000000001</v>
      </c>
    </row>
    <row r="49" spans="1:21" x14ac:dyDescent="0.25">
      <c r="A49" s="43">
        <v>38</v>
      </c>
      <c r="B49" s="45">
        <v>268.3</v>
      </c>
      <c r="C49" s="45">
        <v>136.69999999999999</v>
      </c>
      <c r="D49" s="45">
        <v>92.8</v>
      </c>
      <c r="E49" s="45">
        <v>70.900000000000006</v>
      </c>
      <c r="F49" s="45">
        <v>57.8</v>
      </c>
      <c r="G49" s="45">
        <v>49</v>
      </c>
      <c r="H49" s="45">
        <v>42.8</v>
      </c>
      <c r="I49" s="45">
        <v>38.1</v>
      </c>
      <c r="J49" s="45">
        <v>34.5</v>
      </c>
      <c r="K49" s="45">
        <v>31.6</v>
      </c>
      <c r="L49" s="45">
        <v>29.3</v>
      </c>
      <c r="M49" s="45">
        <v>27.3</v>
      </c>
      <c r="N49" s="45">
        <v>25.7</v>
      </c>
      <c r="O49" s="45">
        <v>24.3</v>
      </c>
      <c r="P49" s="45">
        <v>23</v>
      </c>
      <c r="Q49" s="45">
        <v>22</v>
      </c>
      <c r="R49" s="45">
        <v>21.1</v>
      </c>
      <c r="S49" s="45">
        <v>20.2</v>
      </c>
      <c r="T49" s="45">
        <v>19.5</v>
      </c>
      <c r="U49" s="45">
        <v>18.899999999999999</v>
      </c>
    </row>
    <row r="50" spans="1:21" x14ac:dyDescent="0.25">
      <c r="A50" s="43">
        <v>39</v>
      </c>
      <c r="B50" s="45">
        <v>272</v>
      </c>
      <c r="C50" s="45">
        <v>138.6</v>
      </c>
      <c r="D50" s="45">
        <v>94.1</v>
      </c>
      <c r="E50" s="45">
        <v>71.900000000000006</v>
      </c>
      <c r="F50" s="45">
        <v>58.6</v>
      </c>
      <c r="G50" s="45">
        <v>49.7</v>
      </c>
      <c r="H50" s="45">
        <v>43.4</v>
      </c>
      <c r="I50" s="45">
        <v>38.700000000000003</v>
      </c>
      <c r="J50" s="45">
        <v>35</v>
      </c>
      <c r="K50" s="45">
        <v>32.1</v>
      </c>
      <c r="L50" s="45">
        <v>29.7</v>
      </c>
      <c r="M50" s="45">
        <v>27.7</v>
      </c>
      <c r="N50" s="45">
        <v>26</v>
      </c>
      <c r="O50" s="45">
        <v>24.6</v>
      </c>
      <c r="P50" s="45">
        <v>23.4</v>
      </c>
      <c r="Q50" s="45">
        <v>22.3</v>
      </c>
      <c r="R50" s="45">
        <v>21.4</v>
      </c>
      <c r="S50" s="45">
        <v>20.5</v>
      </c>
      <c r="T50" s="45">
        <v>19.8</v>
      </c>
      <c r="U50" s="45">
        <v>19.100000000000001</v>
      </c>
    </row>
    <row r="51" spans="1:21" x14ac:dyDescent="0.25">
      <c r="A51" s="43">
        <v>40</v>
      </c>
      <c r="B51" s="45">
        <v>275.8</v>
      </c>
      <c r="C51" s="45">
        <v>140.5</v>
      </c>
      <c r="D51" s="45">
        <v>95.4</v>
      </c>
      <c r="E51" s="45">
        <v>72.900000000000006</v>
      </c>
      <c r="F51" s="45">
        <v>59.4</v>
      </c>
      <c r="G51" s="45">
        <v>50.4</v>
      </c>
      <c r="H51" s="45">
        <v>44</v>
      </c>
      <c r="I51" s="45">
        <v>39.200000000000003</v>
      </c>
      <c r="J51" s="45">
        <v>35.5</v>
      </c>
      <c r="K51" s="45">
        <v>32.5</v>
      </c>
      <c r="L51" s="45">
        <v>30.1</v>
      </c>
      <c r="M51" s="45">
        <v>28.1</v>
      </c>
      <c r="N51" s="45">
        <v>26.4</v>
      </c>
      <c r="O51" s="45">
        <v>25</v>
      </c>
      <c r="P51" s="45">
        <v>23.7</v>
      </c>
      <c r="Q51" s="45">
        <v>22.6</v>
      </c>
      <c r="R51" s="45">
        <v>21.7</v>
      </c>
      <c r="S51" s="45">
        <v>20.9</v>
      </c>
      <c r="T51" s="45">
        <v>20.100000000000001</v>
      </c>
      <c r="U51" s="45">
        <v>19.399999999999999</v>
      </c>
    </row>
    <row r="52" spans="1:21" x14ac:dyDescent="0.25">
      <c r="A52" s="43">
        <v>41</v>
      </c>
      <c r="B52" s="45">
        <v>279.60000000000002</v>
      </c>
      <c r="C52" s="45">
        <v>142.5</v>
      </c>
      <c r="D52" s="45">
        <v>96.8</v>
      </c>
      <c r="E52" s="45">
        <v>73.900000000000006</v>
      </c>
      <c r="F52" s="45">
        <v>60.3</v>
      </c>
      <c r="G52" s="45">
        <v>51.1</v>
      </c>
      <c r="H52" s="45">
        <v>44.7</v>
      </c>
      <c r="I52" s="45">
        <v>39.799999999999997</v>
      </c>
      <c r="J52" s="45">
        <v>36</v>
      </c>
      <c r="K52" s="45">
        <v>33</v>
      </c>
      <c r="L52" s="45">
        <v>30.6</v>
      </c>
      <c r="M52" s="45">
        <v>28.5</v>
      </c>
      <c r="N52" s="45">
        <v>26.8</v>
      </c>
      <c r="O52" s="45">
        <v>25.3</v>
      </c>
      <c r="P52" s="45">
        <v>24.1</v>
      </c>
      <c r="Q52" s="45">
        <v>23</v>
      </c>
      <c r="R52" s="45">
        <v>22</v>
      </c>
      <c r="S52" s="45">
        <v>21.2</v>
      </c>
      <c r="T52" s="45">
        <v>20.399999999999999</v>
      </c>
      <c r="U52" s="45">
        <v>19.8</v>
      </c>
    </row>
    <row r="53" spans="1:21" x14ac:dyDescent="0.25">
      <c r="A53" s="43">
        <v>42</v>
      </c>
      <c r="B53" s="45">
        <v>283.5</v>
      </c>
      <c r="C53" s="45">
        <v>144.4</v>
      </c>
      <c r="D53" s="45">
        <v>98.1</v>
      </c>
      <c r="E53" s="45">
        <v>75</v>
      </c>
      <c r="F53" s="45">
        <v>61.1</v>
      </c>
      <c r="G53" s="45">
        <v>51.9</v>
      </c>
      <c r="H53" s="45">
        <v>45.3</v>
      </c>
      <c r="I53" s="45">
        <v>40.4</v>
      </c>
      <c r="J53" s="45">
        <v>36.5</v>
      </c>
      <c r="K53" s="45">
        <v>33.5</v>
      </c>
      <c r="L53" s="45">
        <v>31</v>
      </c>
      <c r="M53" s="45">
        <v>28.9</v>
      </c>
      <c r="N53" s="45">
        <v>27.2</v>
      </c>
      <c r="O53" s="45">
        <v>25.7</v>
      </c>
      <c r="P53" s="45">
        <v>24.4</v>
      </c>
      <c r="Q53" s="45">
        <v>23.3</v>
      </c>
      <c r="R53" s="45">
        <v>22.4</v>
      </c>
      <c r="S53" s="45">
        <v>21.5</v>
      </c>
      <c r="T53" s="45">
        <v>20.8</v>
      </c>
      <c r="U53" s="45">
        <v>20.100000000000001</v>
      </c>
    </row>
    <row r="54" spans="1:21" x14ac:dyDescent="0.25">
      <c r="A54" s="43">
        <v>43</v>
      </c>
      <c r="B54" s="45">
        <v>287.39999999999998</v>
      </c>
      <c r="C54" s="45">
        <v>146.4</v>
      </c>
      <c r="D54" s="45">
        <v>99.5</v>
      </c>
      <c r="E54" s="45">
        <v>76</v>
      </c>
      <c r="F54" s="45">
        <v>62</v>
      </c>
      <c r="G54" s="45">
        <v>52.6</v>
      </c>
      <c r="H54" s="45">
        <v>45.9</v>
      </c>
      <c r="I54" s="45">
        <v>40.9</v>
      </c>
      <c r="J54" s="45">
        <v>37.1</v>
      </c>
      <c r="K54" s="45">
        <v>34</v>
      </c>
      <c r="L54" s="45">
        <v>31.5</v>
      </c>
      <c r="M54" s="45">
        <v>29.4</v>
      </c>
      <c r="N54" s="45">
        <v>27.6</v>
      </c>
      <c r="O54" s="45">
        <v>26.1</v>
      </c>
      <c r="P54" s="45">
        <v>24.8</v>
      </c>
      <c r="Q54" s="45">
        <v>23.7</v>
      </c>
      <c r="R54" s="45">
        <v>22.7</v>
      </c>
      <c r="S54" s="45">
        <v>21.9</v>
      </c>
      <c r="T54" s="45">
        <v>21.1</v>
      </c>
      <c r="U54" s="45">
        <v>20.399999999999999</v>
      </c>
    </row>
    <row r="55" spans="1:21" x14ac:dyDescent="0.25">
      <c r="A55" s="43">
        <v>44</v>
      </c>
      <c r="B55" s="45">
        <v>291.3</v>
      </c>
      <c r="C55" s="45">
        <v>148.4</v>
      </c>
      <c r="D55" s="45">
        <v>100.8</v>
      </c>
      <c r="E55" s="45">
        <v>77.099999999999994</v>
      </c>
      <c r="F55" s="45">
        <v>62.8</v>
      </c>
      <c r="G55" s="45">
        <v>53.3</v>
      </c>
      <c r="H55" s="45">
        <v>46.6</v>
      </c>
      <c r="I55" s="45">
        <v>41.5</v>
      </c>
      <c r="J55" s="45">
        <v>37.6</v>
      </c>
      <c r="K55" s="45">
        <v>34.5</v>
      </c>
      <c r="L55" s="45">
        <v>31.9</v>
      </c>
      <c r="M55" s="45">
        <v>29.8</v>
      </c>
      <c r="N55" s="45">
        <v>28</v>
      </c>
      <c r="O55" s="45">
        <v>26.5</v>
      </c>
      <c r="P55" s="45">
        <v>25.2</v>
      </c>
      <c r="Q55" s="45">
        <v>24.1</v>
      </c>
      <c r="R55" s="45">
        <v>23.1</v>
      </c>
      <c r="S55" s="45">
        <v>22.2</v>
      </c>
      <c r="T55" s="45">
        <v>21.4</v>
      </c>
      <c r="U55" s="45">
        <v>20.7</v>
      </c>
    </row>
    <row r="56" spans="1:21" x14ac:dyDescent="0.25">
      <c r="A56" s="43">
        <v>45</v>
      </c>
      <c r="B56" s="45">
        <v>295.3</v>
      </c>
      <c r="C56" s="45">
        <v>150.5</v>
      </c>
      <c r="D56" s="45">
        <v>102.2</v>
      </c>
      <c r="E56" s="45">
        <v>78.099999999999994</v>
      </c>
      <c r="F56" s="45">
        <v>63.7</v>
      </c>
      <c r="G56" s="45">
        <v>54.1</v>
      </c>
      <c r="H56" s="45">
        <v>47.2</v>
      </c>
      <c r="I56" s="45">
        <v>42.1</v>
      </c>
      <c r="J56" s="45">
        <v>38.1</v>
      </c>
      <c r="K56" s="45">
        <v>35</v>
      </c>
      <c r="L56" s="45">
        <v>32.4</v>
      </c>
      <c r="M56" s="45">
        <v>30.3</v>
      </c>
      <c r="N56" s="45">
        <v>28.5</v>
      </c>
      <c r="O56" s="45">
        <v>26.9</v>
      </c>
      <c r="P56" s="45">
        <v>25.6</v>
      </c>
      <c r="Q56" s="45">
        <v>24.5</v>
      </c>
      <c r="R56" s="45">
        <v>23.5</v>
      </c>
      <c r="S56" s="45">
        <v>22.6</v>
      </c>
      <c r="T56" s="45">
        <v>21.8</v>
      </c>
      <c r="U56" s="45">
        <v>21.1</v>
      </c>
    </row>
    <row r="57" spans="1:21" x14ac:dyDescent="0.25">
      <c r="A57" s="43">
        <v>46</v>
      </c>
      <c r="B57" s="45">
        <v>299.39999999999998</v>
      </c>
      <c r="C57" s="45">
        <v>152.6</v>
      </c>
      <c r="D57" s="45">
        <v>103.7</v>
      </c>
      <c r="E57" s="45">
        <v>79.2</v>
      </c>
      <c r="F57" s="45">
        <v>64.599999999999994</v>
      </c>
      <c r="G57" s="45">
        <v>54.8</v>
      </c>
      <c r="H57" s="45">
        <v>47.9</v>
      </c>
      <c r="I57" s="45">
        <v>42.7</v>
      </c>
      <c r="J57" s="45">
        <v>38.700000000000003</v>
      </c>
      <c r="K57" s="45">
        <v>35.5</v>
      </c>
      <c r="L57" s="45">
        <v>32.9</v>
      </c>
      <c r="M57" s="45">
        <v>30.7</v>
      </c>
      <c r="N57" s="45">
        <v>28.9</v>
      </c>
      <c r="O57" s="45">
        <v>27.3</v>
      </c>
      <c r="P57" s="45">
        <v>26</v>
      </c>
      <c r="Q57" s="45">
        <v>24.9</v>
      </c>
      <c r="R57" s="45">
        <v>23.8</v>
      </c>
      <c r="S57" s="45">
        <v>22.9</v>
      </c>
      <c r="T57" s="45">
        <v>22.2</v>
      </c>
      <c r="U57" s="45">
        <v>21.4</v>
      </c>
    </row>
    <row r="58" spans="1:21" x14ac:dyDescent="0.25">
      <c r="A58" s="43">
        <v>47</v>
      </c>
      <c r="B58" s="45">
        <v>303.5</v>
      </c>
      <c r="C58" s="45">
        <v>154.69999999999999</v>
      </c>
      <c r="D58" s="45">
        <v>105.1</v>
      </c>
      <c r="E58" s="45">
        <v>80.3</v>
      </c>
      <c r="F58" s="45">
        <v>65.5</v>
      </c>
      <c r="G58" s="45">
        <v>55.6</v>
      </c>
      <c r="H58" s="45">
        <v>48.6</v>
      </c>
      <c r="I58" s="45">
        <v>43.3</v>
      </c>
      <c r="J58" s="45">
        <v>39.299999999999997</v>
      </c>
      <c r="K58" s="45">
        <v>36</v>
      </c>
      <c r="L58" s="45">
        <v>33.4</v>
      </c>
      <c r="M58" s="45">
        <v>31.2</v>
      </c>
      <c r="N58" s="45">
        <v>29.4</v>
      </c>
      <c r="O58" s="45">
        <v>27.8</v>
      </c>
      <c r="P58" s="45">
        <v>26.4</v>
      </c>
      <c r="Q58" s="45">
        <v>25.3</v>
      </c>
      <c r="R58" s="45">
        <v>24.2</v>
      </c>
      <c r="S58" s="45">
        <v>23.3</v>
      </c>
      <c r="T58" s="45">
        <v>22.5</v>
      </c>
      <c r="U58" s="45">
        <v>21.8</v>
      </c>
    </row>
    <row r="59" spans="1:21" x14ac:dyDescent="0.25">
      <c r="A59" s="43">
        <v>48</v>
      </c>
      <c r="B59" s="45">
        <v>307.60000000000002</v>
      </c>
      <c r="C59" s="45">
        <v>156.80000000000001</v>
      </c>
      <c r="D59" s="45">
        <v>106.6</v>
      </c>
      <c r="E59" s="45">
        <v>81.5</v>
      </c>
      <c r="F59" s="45">
        <v>66.400000000000006</v>
      </c>
      <c r="G59" s="45">
        <v>56.4</v>
      </c>
      <c r="H59" s="45">
        <v>49.3</v>
      </c>
      <c r="I59" s="45">
        <v>44</v>
      </c>
      <c r="J59" s="45">
        <v>39.9</v>
      </c>
      <c r="K59" s="45">
        <v>36.6</v>
      </c>
      <c r="L59" s="45">
        <v>33.9</v>
      </c>
      <c r="M59" s="45">
        <v>31.7</v>
      </c>
      <c r="N59" s="45">
        <v>29.8</v>
      </c>
      <c r="O59" s="45">
        <v>28.2</v>
      </c>
      <c r="P59" s="45">
        <v>26.9</v>
      </c>
      <c r="Q59" s="45">
        <v>25.7</v>
      </c>
      <c r="R59" s="45">
        <v>24.7</v>
      </c>
      <c r="S59" s="45">
        <v>23.7</v>
      </c>
      <c r="T59" s="45">
        <v>22.9</v>
      </c>
      <c r="U59" s="45"/>
    </row>
    <row r="60" spans="1:21" x14ac:dyDescent="0.25">
      <c r="A60" s="43">
        <v>49</v>
      </c>
      <c r="B60" s="45">
        <v>311.89999999999998</v>
      </c>
      <c r="C60" s="45">
        <v>159</v>
      </c>
      <c r="D60" s="45">
        <v>108.1</v>
      </c>
      <c r="E60" s="45">
        <v>82.6</v>
      </c>
      <c r="F60" s="45">
        <v>67.400000000000006</v>
      </c>
      <c r="G60" s="45">
        <v>57.3</v>
      </c>
      <c r="H60" s="45">
        <v>50.1</v>
      </c>
      <c r="I60" s="45">
        <v>44.7</v>
      </c>
      <c r="J60" s="45">
        <v>40.5</v>
      </c>
      <c r="K60" s="45">
        <v>37.200000000000003</v>
      </c>
      <c r="L60" s="45">
        <v>34.5</v>
      </c>
      <c r="M60" s="45">
        <v>32.200000000000003</v>
      </c>
      <c r="N60" s="45">
        <v>30.3</v>
      </c>
      <c r="O60" s="45">
        <v>28.7</v>
      </c>
      <c r="P60" s="45">
        <v>27.3</v>
      </c>
      <c r="Q60" s="45">
        <v>26.1</v>
      </c>
      <c r="R60" s="45">
        <v>25.1</v>
      </c>
      <c r="S60" s="45">
        <v>24.2</v>
      </c>
      <c r="T60" s="45"/>
      <c r="U60" s="45"/>
    </row>
    <row r="61" spans="1:21" x14ac:dyDescent="0.25">
      <c r="A61" s="43">
        <v>50</v>
      </c>
      <c r="B61" s="45">
        <v>316.2</v>
      </c>
      <c r="C61" s="45">
        <v>161.19999999999999</v>
      </c>
      <c r="D61" s="45">
        <v>109.6</v>
      </c>
      <c r="E61" s="45">
        <v>83.8</v>
      </c>
      <c r="F61" s="45">
        <v>68.400000000000006</v>
      </c>
      <c r="G61" s="45">
        <v>58.1</v>
      </c>
      <c r="H61" s="45">
        <v>50.8</v>
      </c>
      <c r="I61" s="45">
        <v>45.4</v>
      </c>
      <c r="J61" s="45">
        <v>41.1</v>
      </c>
      <c r="K61" s="45">
        <v>37.799999999999997</v>
      </c>
      <c r="L61" s="45">
        <v>35</v>
      </c>
      <c r="M61" s="45">
        <v>32.700000000000003</v>
      </c>
      <c r="N61" s="45">
        <v>30.8</v>
      </c>
      <c r="O61" s="45">
        <v>29.2</v>
      </c>
      <c r="P61" s="45">
        <v>27.8</v>
      </c>
      <c r="Q61" s="45">
        <v>26.6</v>
      </c>
      <c r="R61" s="45">
        <v>25.5</v>
      </c>
      <c r="S61" s="45"/>
      <c r="T61" s="45"/>
      <c r="U61" s="45"/>
    </row>
    <row r="62" spans="1:21" x14ac:dyDescent="0.25">
      <c r="A62" s="43">
        <v>51</v>
      </c>
      <c r="B62" s="45">
        <v>320.60000000000002</v>
      </c>
      <c r="C62" s="45">
        <v>163.5</v>
      </c>
      <c r="D62" s="45">
        <v>111.2</v>
      </c>
      <c r="E62" s="45">
        <v>85.1</v>
      </c>
      <c r="F62" s="45">
        <v>69.400000000000006</v>
      </c>
      <c r="G62" s="45">
        <v>59</v>
      </c>
      <c r="H62" s="45">
        <v>51.6</v>
      </c>
      <c r="I62" s="45">
        <v>46.1</v>
      </c>
      <c r="J62" s="45">
        <v>41.8</v>
      </c>
      <c r="K62" s="45">
        <v>38.4</v>
      </c>
      <c r="L62" s="45">
        <v>35.6</v>
      </c>
      <c r="M62" s="45">
        <v>33.299999999999997</v>
      </c>
      <c r="N62" s="45">
        <v>31.4</v>
      </c>
      <c r="O62" s="45">
        <v>29.7</v>
      </c>
      <c r="P62" s="45">
        <v>28.3</v>
      </c>
      <c r="Q62" s="45">
        <v>27.1</v>
      </c>
      <c r="R62" s="45"/>
      <c r="S62" s="45"/>
      <c r="T62" s="45"/>
      <c r="U62" s="45"/>
    </row>
    <row r="63" spans="1:21" x14ac:dyDescent="0.25">
      <c r="A63" s="43">
        <v>52</v>
      </c>
      <c r="B63" s="45">
        <v>325</v>
      </c>
      <c r="C63" s="45">
        <v>165.8</v>
      </c>
      <c r="D63" s="45">
        <v>112.8</v>
      </c>
      <c r="E63" s="45">
        <v>86.3</v>
      </c>
      <c r="F63" s="45">
        <v>70.5</v>
      </c>
      <c r="G63" s="45">
        <v>59.9</v>
      </c>
      <c r="H63" s="45">
        <v>52.4</v>
      </c>
      <c r="I63" s="45">
        <v>46.8</v>
      </c>
      <c r="J63" s="45">
        <v>42.5</v>
      </c>
      <c r="K63" s="45">
        <v>39</v>
      </c>
      <c r="L63" s="45">
        <v>36.200000000000003</v>
      </c>
      <c r="M63" s="45">
        <v>33.9</v>
      </c>
      <c r="N63" s="45">
        <v>31.9</v>
      </c>
      <c r="O63" s="45">
        <v>30.2</v>
      </c>
      <c r="P63" s="45">
        <v>28.8</v>
      </c>
      <c r="Q63" s="45"/>
      <c r="R63" s="45"/>
      <c r="S63" s="45"/>
      <c r="T63" s="45"/>
      <c r="U63" s="45"/>
    </row>
    <row r="64" spans="1:21" x14ac:dyDescent="0.25">
      <c r="A64" s="43">
        <v>53</v>
      </c>
      <c r="B64" s="45">
        <v>329.5</v>
      </c>
      <c r="C64" s="45">
        <v>168.1</v>
      </c>
      <c r="D64" s="45">
        <v>114.4</v>
      </c>
      <c r="E64" s="45">
        <v>87.6</v>
      </c>
      <c r="F64" s="45">
        <v>71.5</v>
      </c>
      <c r="G64" s="45">
        <v>60.8</v>
      </c>
      <c r="H64" s="45">
        <v>53.2</v>
      </c>
      <c r="I64" s="45">
        <v>47.5</v>
      </c>
      <c r="J64" s="45">
        <v>43.1</v>
      </c>
      <c r="K64" s="45">
        <v>39.6</v>
      </c>
      <c r="L64" s="45">
        <v>36.799999999999997</v>
      </c>
      <c r="M64" s="45">
        <v>34.4</v>
      </c>
      <c r="N64" s="45">
        <v>32.4</v>
      </c>
      <c r="O64" s="45">
        <v>30.8</v>
      </c>
      <c r="P64" s="45"/>
      <c r="Q64" s="45"/>
      <c r="R64" s="45"/>
      <c r="S64" s="45"/>
      <c r="T64" s="45"/>
      <c r="U64" s="45"/>
    </row>
    <row r="65" spans="1:21" x14ac:dyDescent="0.25">
      <c r="A65" s="43">
        <v>54</v>
      </c>
      <c r="B65" s="45">
        <v>334</v>
      </c>
      <c r="C65" s="45">
        <v>170.5</v>
      </c>
      <c r="D65" s="45">
        <v>116</v>
      </c>
      <c r="E65" s="45">
        <v>88.9</v>
      </c>
      <c r="F65" s="45">
        <v>72.599999999999994</v>
      </c>
      <c r="G65" s="45">
        <v>61.8</v>
      </c>
      <c r="H65" s="45">
        <v>54.1</v>
      </c>
      <c r="I65" s="45">
        <v>48.3</v>
      </c>
      <c r="J65" s="45">
        <v>43.8</v>
      </c>
      <c r="K65" s="45">
        <v>40.299999999999997</v>
      </c>
      <c r="L65" s="45">
        <v>37.4</v>
      </c>
      <c r="M65" s="45">
        <v>35</v>
      </c>
      <c r="N65" s="45">
        <v>33</v>
      </c>
      <c r="O65" s="45"/>
      <c r="P65" s="45"/>
      <c r="Q65" s="45"/>
      <c r="R65" s="45"/>
      <c r="S65" s="45"/>
      <c r="T65" s="45"/>
      <c r="U65" s="45"/>
    </row>
    <row r="66" spans="1:21" x14ac:dyDescent="0.25">
      <c r="A66" s="43">
        <v>55</v>
      </c>
      <c r="B66" s="45">
        <v>338.6</v>
      </c>
      <c r="C66" s="45">
        <v>172.9</v>
      </c>
      <c r="D66" s="45">
        <v>117.7</v>
      </c>
      <c r="E66" s="45">
        <v>90.2</v>
      </c>
      <c r="F66" s="45">
        <v>73.7</v>
      </c>
      <c r="G66" s="45">
        <v>62.7</v>
      </c>
      <c r="H66" s="45">
        <v>54.9</v>
      </c>
      <c r="I66" s="45">
        <v>49.1</v>
      </c>
      <c r="J66" s="45">
        <v>44.5</v>
      </c>
      <c r="K66" s="45">
        <v>41</v>
      </c>
      <c r="L66" s="45">
        <v>38</v>
      </c>
      <c r="M66" s="45">
        <v>35.6</v>
      </c>
      <c r="N66" s="45"/>
      <c r="O66" s="45"/>
      <c r="P66" s="45"/>
      <c r="Q66" s="45"/>
      <c r="R66" s="45"/>
      <c r="S66" s="45"/>
      <c r="T66" s="45"/>
      <c r="U66" s="45"/>
    </row>
    <row r="67" spans="1:21" x14ac:dyDescent="0.25">
      <c r="A67" s="43">
        <v>56</v>
      </c>
      <c r="B67" s="45">
        <v>343.3</v>
      </c>
      <c r="C67" s="45">
        <v>175.3</v>
      </c>
      <c r="D67" s="45">
        <v>119.4</v>
      </c>
      <c r="E67" s="45">
        <v>91.5</v>
      </c>
      <c r="F67" s="45">
        <v>74.8</v>
      </c>
      <c r="G67" s="45">
        <v>63.7</v>
      </c>
      <c r="H67" s="45">
        <v>55.8</v>
      </c>
      <c r="I67" s="45">
        <v>49.9</v>
      </c>
      <c r="J67" s="45">
        <v>45.3</v>
      </c>
      <c r="K67" s="45">
        <v>41.6</v>
      </c>
      <c r="L67" s="45">
        <v>38.700000000000003</v>
      </c>
      <c r="M67" s="45"/>
      <c r="N67" s="45"/>
      <c r="O67" s="45"/>
      <c r="P67" s="45"/>
      <c r="Q67" s="45"/>
      <c r="R67" s="45"/>
      <c r="S67" s="45"/>
      <c r="T67" s="45"/>
      <c r="U67" s="45"/>
    </row>
    <row r="68" spans="1:21" x14ac:dyDescent="0.25">
      <c r="A68" s="43">
        <v>57</v>
      </c>
      <c r="B68" s="45">
        <v>348.1</v>
      </c>
      <c r="C68" s="45">
        <v>177.8</v>
      </c>
      <c r="D68" s="45">
        <v>121.1</v>
      </c>
      <c r="E68" s="45">
        <v>92.9</v>
      </c>
      <c r="F68" s="45">
        <v>75.900000000000006</v>
      </c>
      <c r="G68" s="45">
        <v>64.7</v>
      </c>
      <c r="H68" s="45">
        <v>56.6</v>
      </c>
      <c r="I68" s="45">
        <v>50.7</v>
      </c>
      <c r="J68" s="45">
        <v>46</v>
      </c>
      <c r="K68" s="45">
        <v>42.4</v>
      </c>
      <c r="L68" s="45"/>
      <c r="M68" s="45"/>
      <c r="N68" s="45"/>
      <c r="O68" s="45"/>
      <c r="P68" s="45"/>
      <c r="Q68" s="45"/>
      <c r="R68" s="45"/>
      <c r="S68" s="45"/>
      <c r="T68" s="45"/>
      <c r="U68" s="45"/>
    </row>
    <row r="69" spans="1:21" x14ac:dyDescent="0.25">
      <c r="A69" s="43">
        <v>58</v>
      </c>
      <c r="B69" s="45">
        <v>353</v>
      </c>
      <c r="C69" s="45">
        <v>180.4</v>
      </c>
      <c r="D69" s="45">
        <v>122.9</v>
      </c>
      <c r="E69" s="45">
        <v>94.3</v>
      </c>
      <c r="F69" s="45">
        <v>77.099999999999994</v>
      </c>
      <c r="G69" s="45">
        <v>65.7</v>
      </c>
      <c r="H69" s="45">
        <v>57.5</v>
      </c>
      <c r="I69" s="45">
        <v>51.5</v>
      </c>
      <c r="J69" s="45">
        <v>46.8</v>
      </c>
      <c r="K69" s="45"/>
      <c r="L69" s="45"/>
      <c r="M69" s="45"/>
      <c r="N69" s="45"/>
      <c r="O69" s="45"/>
      <c r="P69" s="45"/>
      <c r="Q69" s="45"/>
      <c r="R69" s="45"/>
      <c r="S69" s="45"/>
      <c r="T69" s="45"/>
      <c r="U69" s="45"/>
    </row>
    <row r="70" spans="1:21" x14ac:dyDescent="0.25">
      <c r="A70" s="43">
        <v>59</v>
      </c>
      <c r="B70" s="45">
        <v>358</v>
      </c>
      <c r="C70" s="45">
        <v>183</v>
      </c>
      <c r="D70" s="45">
        <v>124.8</v>
      </c>
      <c r="E70" s="45">
        <v>95.7</v>
      </c>
      <c r="F70" s="45">
        <v>78.3</v>
      </c>
      <c r="G70" s="45">
        <v>66.7</v>
      </c>
      <c r="H70" s="45">
        <v>58.5</v>
      </c>
      <c r="I70" s="45">
        <v>52.4</v>
      </c>
      <c r="J70" s="45"/>
      <c r="K70" s="45"/>
      <c r="L70" s="45"/>
      <c r="M70" s="45"/>
      <c r="N70" s="45"/>
      <c r="O70" s="45"/>
      <c r="P70" s="45"/>
      <c r="Q70" s="45"/>
      <c r="R70" s="45"/>
      <c r="S70" s="45"/>
      <c r="T70" s="45"/>
      <c r="U70" s="45"/>
    </row>
    <row r="71" spans="1:21" x14ac:dyDescent="0.25">
      <c r="A71" s="43">
        <v>60</v>
      </c>
      <c r="B71" s="45">
        <v>363.2</v>
      </c>
      <c r="C71" s="45">
        <v>185.8</v>
      </c>
      <c r="D71" s="45">
        <v>126.7</v>
      </c>
      <c r="E71" s="45">
        <v>97.2</v>
      </c>
      <c r="F71" s="45">
        <v>79.5</v>
      </c>
      <c r="G71" s="45">
        <v>67.8</v>
      </c>
      <c r="H71" s="45">
        <v>59.5</v>
      </c>
      <c r="I71" s="45"/>
      <c r="J71" s="45"/>
      <c r="K71" s="45"/>
      <c r="L71" s="45"/>
      <c r="M71" s="45"/>
      <c r="N71" s="45"/>
      <c r="O71" s="45"/>
      <c r="P71" s="45"/>
      <c r="Q71" s="45"/>
      <c r="R71" s="45"/>
      <c r="S71" s="45"/>
      <c r="T71" s="45"/>
      <c r="U71" s="45"/>
    </row>
    <row r="72" spans="1:21" x14ac:dyDescent="0.25">
      <c r="A72" s="43">
        <v>61</v>
      </c>
      <c r="B72" s="45">
        <v>368.7</v>
      </c>
      <c r="C72" s="45">
        <v>188.6</v>
      </c>
      <c r="D72" s="45">
        <v>128.69999999999999</v>
      </c>
      <c r="E72" s="45">
        <v>98.7</v>
      </c>
      <c r="F72" s="45">
        <v>80.8</v>
      </c>
      <c r="G72" s="45">
        <v>69</v>
      </c>
      <c r="H72" s="45"/>
      <c r="I72" s="45"/>
      <c r="J72" s="45"/>
      <c r="K72" s="45"/>
      <c r="L72" s="45"/>
      <c r="M72" s="45"/>
      <c r="N72" s="45"/>
      <c r="O72" s="45"/>
      <c r="P72" s="45"/>
      <c r="Q72" s="45"/>
      <c r="R72" s="45"/>
      <c r="S72" s="45"/>
      <c r="T72" s="45"/>
      <c r="U72" s="45"/>
    </row>
    <row r="73" spans="1:21" x14ac:dyDescent="0.25">
      <c r="A73" s="43">
        <v>62</v>
      </c>
      <c r="B73" s="45">
        <v>374.3</v>
      </c>
      <c r="C73" s="45">
        <v>191.6</v>
      </c>
      <c r="D73" s="45">
        <v>130.69999999999999</v>
      </c>
      <c r="E73" s="45">
        <v>100.3</v>
      </c>
      <c r="F73" s="45">
        <v>82.2</v>
      </c>
      <c r="G73" s="45"/>
      <c r="H73" s="45"/>
      <c r="I73" s="45"/>
      <c r="J73" s="45"/>
      <c r="K73" s="45"/>
      <c r="L73" s="45"/>
      <c r="M73" s="45"/>
      <c r="N73" s="45"/>
      <c r="O73" s="45"/>
      <c r="P73" s="45"/>
      <c r="Q73" s="45"/>
      <c r="R73" s="45"/>
      <c r="S73" s="45"/>
      <c r="T73" s="45"/>
      <c r="U73" s="45"/>
    </row>
    <row r="74" spans="1:21" x14ac:dyDescent="0.25">
      <c r="A74" s="43">
        <v>63</v>
      </c>
      <c r="B74" s="45">
        <v>380.3</v>
      </c>
      <c r="C74" s="45">
        <v>194.7</v>
      </c>
      <c r="D74" s="45">
        <v>132.9</v>
      </c>
      <c r="E74" s="45">
        <v>102.1</v>
      </c>
      <c r="F74" s="45"/>
      <c r="G74" s="45"/>
      <c r="H74" s="45"/>
      <c r="I74" s="45"/>
      <c r="J74" s="45"/>
      <c r="K74" s="45"/>
      <c r="L74" s="45"/>
      <c r="M74" s="45"/>
      <c r="N74" s="45"/>
      <c r="O74" s="45"/>
      <c r="P74" s="45"/>
      <c r="Q74" s="45"/>
      <c r="R74" s="45"/>
      <c r="S74" s="45"/>
      <c r="T74" s="45"/>
      <c r="U74" s="45"/>
    </row>
    <row r="75" spans="1:21" x14ac:dyDescent="0.25">
      <c r="A75" s="43">
        <v>64</v>
      </c>
      <c r="B75" s="45">
        <v>386.5</v>
      </c>
      <c r="C75" s="45">
        <v>197.9</v>
      </c>
      <c r="D75" s="45">
        <v>135.19999999999999</v>
      </c>
      <c r="E75" s="45"/>
      <c r="F75" s="45"/>
      <c r="G75" s="45"/>
      <c r="H75" s="45"/>
      <c r="I75" s="45"/>
      <c r="J75" s="45"/>
      <c r="K75" s="45"/>
      <c r="L75" s="45"/>
      <c r="M75" s="45"/>
      <c r="N75" s="45"/>
      <c r="O75" s="45"/>
      <c r="P75" s="45"/>
      <c r="Q75" s="45"/>
      <c r="R75" s="45"/>
      <c r="S75" s="45"/>
      <c r="T75" s="45"/>
      <c r="U75" s="45"/>
    </row>
    <row r="76" spans="1:21" x14ac:dyDescent="0.25">
      <c r="A76" s="43">
        <v>65</v>
      </c>
      <c r="B76" s="45">
        <v>393.1</v>
      </c>
      <c r="C76" s="45">
        <v>201.4</v>
      </c>
      <c r="D76" s="45"/>
      <c r="E76" s="45"/>
      <c r="F76" s="45"/>
      <c r="G76" s="45"/>
      <c r="H76" s="45"/>
      <c r="I76" s="45"/>
      <c r="J76" s="45"/>
      <c r="K76" s="45"/>
      <c r="L76" s="45"/>
      <c r="M76" s="45"/>
      <c r="N76" s="45"/>
      <c r="O76" s="45"/>
      <c r="P76" s="45"/>
      <c r="Q76" s="45"/>
      <c r="R76" s="45"/>
      <c r="S76" s="45"/>
      <c r="T76" s="45"/>
      <c r="U76" s="45"/>
    </row>
    <row r="77" spans="1:21" x14ac:dyDescent="0.25">
      <c r="A77" s="43">
        <v>66</v>
      </c>
      <c r="B77" s="45">
        <v>400</v>
      </c>
      <c r="C77" s="45"/>
      <c r="D77" s="45"/>
      <c r="E77" s="45"/>
      <c r="F77" s="45"/>
      <c r="G77" s="45"/>
      <c r="H77" s="45"/>
      <c r="I77" s="45"/>
      <c r="J77" s="45"/>
      <c r="K77" s="45"/>
      <c r="L77" s="45"/>
      <c r="M77" s="45"/>
      <c r="N77" s="45"/>
      <c r="O77" s="45"/>
      <c r="P77" s="45"/>
      <c r="Q77" s="45"/>
      <c r="R77" s="45"/>
      <c r="S77" s="45"/>
      <c r="T77" s="45"/>
      <c r="U77" s="45"/>
    </row>
  </sheetData>
  <sheetProtection algorithmName="SHA-512" hashValue="w05ipGM3ZUAnIAZt1ChQpG7hEjyx49pSNzwZDZJAugteiuwwAWaOcY6yg+111pvUOidowDc2u/gm1/r4KYG3nw==" saltValue="wWsbrEoLLt2oSPS9qiiPlg==" spinCount="100000" sheet="1" objects="1" scenarios="1"/>
  <conditionalFormatting sqref="A6:A21">
    <cfRule type="expression" dxfId="229" priority="1" stopIfTrue="1">
      <formula>MOD(ROW(),2)=0</formula>
    </cfRule>
    <cfRule type="expression" dxfId="228" priority="2" stopIfTrue="1">
      <formula>MOD(ROW(),2)&lt;&gt;0</formula>
    </cfRule>
  </conditionalFormatting>
  <conditionalFormatting sqref="B6:M21">
    <cfRule type="expression" dxfId="227" priority="3" stopIfTrue="1">
      <formula>MOD(ROW(),2)=0</formula>
    </cfRule>
    <cfRule type="expression" dxfId="226" priority="4" stopIfTrue="1">
      <formula>MOD(ROW(),2)&lt;&gt;0</formula>
    </cfRule>
  </conditionalFormatting>
  <conditionalFormatting sqref="A26:A77">
    <cfRule type="expression" dxfId="225" priority="5" stopIfTrue="1">
      <formula>MOD(ROW(),2)=0</formula>
    </cfRule>
    <cfRule type="expression" dxfId="224" priority="6" stopIfTrue="1">
      <formula>MOD(ROW(),2)&lt;&gt;0</formula>
    </cfRule>
  </conditionalFormatting>
  <conditionalFormatting sqref="B26:U77">
    <cfRule type="expression" dxfId="223" priority="7" stopIfTrue="1">
      <formula>MOD(ROW(),2)=0</formula>
    </cfRule>
    <cfRule type="expression" dxfId="222" priority="8" stopIfTrue="1">
      <formula>MOD(ROW(),2)&lt;&gt;0</formula>
    </cfRule>
  </conditionalFormatting>
  <pageMargins left="0.7" right="0.7" top="0.75" bottom="0.75" header="0.3" footer="0.3"/>
  <tableParts count="1">
    <tablePart r:id="rId1"/>
  </tableParts>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F193DF-769F-41D4-9A1A-4FF7F77656EE}">
  <sheetPr codeName="Sheet85"/>
  <dimension ref="A1:U78"/>
  <sheetViews>
    <sheetView showGridLines="0" workbookViewId="0">
      <selection activeCell="A6" sqref="A6"/>
    </sheetView>
  </sheetViews>
  <sheetFormatPr defaultRowHeight="12.5" x14ac:dyDescent="0.25"/>
  <cols>
    <col min="1" max="1" width="31.54296875" customWidth="1"/>
    <col min="2" max="21"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Added pension - x-719</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153</v>
      </c>
      <c r="C8" s="49"/>
      <c r="D8" s="49"/>
      <c r="E8" s="49"/>
      <c r="F8" s="49"/>
      <c r="G8" s="49"/>
      <c r="H8" s="49"/>
      <c r="I8" s="49"/>
      <c r="J8" s="49"/>
      <c r="K8" s="49"/>
      <c r="L8" s="49"/>
      <c r="M8" s="49"/>
    </row>
    <row r="9" spans="1:13" x14ac:dyDescent="0.25">
      <c r="A9" s="40" t="s">
        <v>141</v>
      </c>
      <c r="B9" s="49" t="s">
        <v>368</v>
      </c>
      <c r="C9" s="49"/>
      <c r="D9" s="49"/>
      <c r="E9" s="49"/>
      <c r="F9" s="49"/>
      <c r="G9" s="49"/>
      <c r="H9" s="49"/>
      <c r="I9" s="49"/>
      <c r="J9" s="49"/>
      <c r="K9" s="49"/>
      <c r="L9" s="49"/>
      <c r="M9" s="49"/>
    </row>
    <row r="10" spans="1:13" x14ac:dyDescent="0.25">
      <c r="A10" s="40" t="s">
        <v>6</v>
      </c>
      <c r="B10" s="49" t="s">
        <v>419</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374</v>
      </c>
      <c r="C12" s="49"/>
      <c r="D12" s="49"/>
      <c r="E12" s="49"/>
      <c r="F12" s="49"/>
      <c r="G12" s="49"/>
      <c r="H12" s="49"/>
      <c r="I12" s="49"/>
      <c r="J12" s="49"/>
      <c r="K12" s="49"/>
      <c r="L12" s="49"/>
      <c r="M12" s="49"/>
    </row>
    <row r="13" spans="1:13" x14ac:dyDescent="0.25">
      <c r="A13" s="40" t="s">
        <v>494</v>
      </c>
      <c r="B13" s="49">
        <v>0</v>
      </c>
      <c r="C13" s="49"/>
      <c r="D13" s="49"/>
      <c r="E13" s="49"/>
      <c r="F13" s="49"/>
      <c r="G13" s="49"/>
      <c r="H13" s="49"/>
      <c r="I13" s="49"/>
      <c r="J13" s="49"/>
      <c r="K13" s="49"/>
      <c r="L13" s="49"/>
      <c r="M13" s="49"/>
    </row>
    <row r="14" spans="1:13" x14ac:dyDescent="0.25">
      <c r="A14" s="40" t="s">
        <v>145</v>
      </c>
      <c r="B14" s="49">
        <v>719</v>
      </c>
      <c r="C14" s="49"/>
      <c r="D14" s="49"/>
      <c r="E14" s="49"/>
      <c r="F14" s="49"/>
      <c r="G14" s="49"/>
      <c r="H14" s="49"/>
      <c r="I14" s="49"/>
      <c r="J14" s="49"/>
      <c r="K14" s="49"/>
      <c r="L14" s="49"/>
      <c r="M14" s="49"/>
    </row>
    <row r="15" spans="1:13" x14ac:dyDescent="0.25">
      <c r="A15" s="40" t="s">
        <v>495</v>
      </c>
      <c r="B15" s="49" t="s">
        <v>420</v>
      </c>
      <c r="C15" s="49"/>
      <c r="D15" s="49"/>
      <c r="E15" s="49"/>
      <c r="F15" s="49"/>
      <c r="G15" s="49"/>
      <c r="H15" s="49"/>
      <c r="I15" s="49"/>
      <c r="J15" s="49"/>
      <c r="K15" s="49"/>
      <c r="L15" s="49"/>
      <c r="M15" s="49"/>
    </row>
    <row r="16" spans="1:13" x14ac:dyDescent="0.25">
      <c r="A16" s="40" t="s">
        <v>147</v>
      </c>
      <c r="B16" s="49" t="s">
        <v>421</v>
      </c>
      <c r="C16" s="49"/>
      <c r="D16" s="49"/>
      <c r="E16" s="49"/>
      <c r="F16" s="49"/>
      <c r="G16" s="49"/>
      <c r="H16" s="49"/>
      <c r="I16" s="49"/>
      <c r="J16" s="49"/>
      <c r="K16" s="49"/>
      <c r="L16" s="49"/>
      <c r="M16" s="49"/>
    </row>
    <row r="17" spans="1:21" x14ac:dyDescent="0.25">
      <c r="A17" s="41" t="s">
        <v>496</v>
      </c>
      <c r="B17" s="49"/>
      <c r="C17" s="49"/>
      <c r="D17" s="49"/>
      <c r="E17" s="49"/>
      <c r="F17" s="49"/>
      <c r="G17" s="49"/>
      <c r="H17" s="49"/>
      <c r="I17" s="49"/>
      <c r="J17" s="49"/>
      <c r="K17" s="49"/>
      <c r="L17" s="49"/>
      <c r="M17" s="49"/>
    </row>
    <row r="18" spans="1:21" x14ac:dyDescent="0.25">
      <c r="A18" s="40" t="s">
        <v>149</v>
      </c>
      <c r="B18" s="50">
        <v>45202</v>
      </c>
      <c r="C18" s="50"/>
      <c r="D18" s="50"/>
      <c r="E18" s="50"/>
      <c r="F18" s="50"/>
      <c r="G18" s="50"/>
      <c r="H18" s="50"/>
      <c r="I18" s="50"/>
      <c r="J18" s="50"/>
      <c r="K18" s="50"/>
      <c r="L18" s="50"/>
      <c r="M18" s="50"/>
    </row>
    <row r="19" spans="1:21" x14ac:dyDescent="0.25">
      <c r="A19" s="40" t="s">
        <v>150</v>
      </c>
      <c r="B19" s="50">
        <v>45383</v>
      </c>
      <c r="C19" s="50"/>
      <c r="D19" s="50"/>
      <c r="E19" s="50"/>
      <c r="F19" s="50"/>
      <c r="G19" s="50"/>
      <c r="H19" s="50"/>
      <c r="I19" s="50"/>
      <c r="J19" s="50"/>
      <c r="K19" s="50"/>
      <c r="L19" s="50"/>
      <c r="M19" s="50"/>
    </row>
    <row r="20" spans="1:21" x14ac:dyDescent="0.25">
      <c r="A20" s="40" t="s">
        <v>151</v>
      </c>
      <c r="B20" s="49" t="s">
        <v>160</v>
      </c>
      <c r="C20" s="49"/>
      <c r="D20" s="49"/>
      <c r="E20" s="49"/>
      <c r="F20" s="49"/>
      <c r="G20" s="49"/>
      <c r="H20" s="49"/>
      <c r="I20" s="49"/>
      <c r="J20" s="49"/>
      <c r="K20" s="49"/>
      <c r="L20" s="49"/>
      <c r="M20" s="49"/>
    </row>
    <row r="21" spans="1:21" x14ac:dyDescent="0.25">
      <c r="A21" s="40" t="s">
        <v>497</v>
      </c>
      <c r="B21" s="49" t="s">
        <v>68</v>
      </c>
      <c r="C21" s="49"/>
      <c r="D21" s="49"/>
      <c r="E21" s="49"/>
      <c r="F21" s="49"/>
      <c r="G21" s="49"/>
      <c r="H21" s="49"/>
      <c r="I21" s="49"/>
      <c r="J21" s="49"/>
      <c r="K21" s="49"/>
      <c r="L21" s="49"/>
      <c r="M21" s="49"/>
    </row>
    <row r="23" spans="1:21" x14ac:dyDescent="0.25">
      <c r="A23" s="23" t="str">
        <f>HYPERLINK("#'Factor List'!A1", "Back to Factor List")</f>
        <v>Back to Factor List</v>
      </c>
      <c r="B23" s="23" t="str">
        <f>HYPERLINK("#'Assumptions'!A1", "Assumptions")</f>
        <v>Assumptions</v>
      </c>
    </row>
    <row r="26" spans="1:21" s="59" customFormat="1" ht="13" x14ac:dyDescent="0.25">
      <c r="A26" s="58" t="s">
        <v>263</v>
      </c>
      <c r="B26" s="58" t="s">
        <v>562</v>
      </c>
      <c r="C26" s="58" t="s">
        <v>563</v>
      </c>
      <c r="D26" s="58" t="s">
        <v>564</v>
      </c>
      <c r="E26" s="58" t="s">
        <v>565</v>
      </c>
      <c r="F26" s="58" t="s">
        <v>566</v>
      </c>
      <c r="G26" s="58" t="s">
        <v>567</v>
      </c>
      <c r="H26" s="58" t="s">
        <v>568</v>
      </c>
      <c r="I26" s="58" t="s">
        <v>569</v>
      </c>
      <c r="J26" s="58" t="s">
        <v>570</v>
      </c>
      <c r="K26" s="58" t="s">
        <v>571</v>
      </c>
      <c r="L26" s="58" t="s">
        <v>572</v>
      </c>
      <c r="M26" s="58" t="s">
        <v>573</v>
      </c>
      <c r="N26" s="58" t="s">
        <v>574</v>
      </c>
      <c r="O26" s="58" t="s">
        <v>575</v>
      </c>
      <c r="P26" s="58" t="s">
        <v>576</v>
      </c>
      <c r="Q26" s="58" t="s">
        <v>577</v>
      </c>
      <c r="R26" s="58" t="s">
        <v>578</v>
      </c>
      <c r="S26" s="58" t="s">
        <v>579</v>
      </c>
      <c r="T26" s="58" t="s">
        <v>580</v>
      </c>
      <c r="U26" s="58" t="s">
        <v>581</v>
      </c>
    </row>
    <row r="27" spans="1:21" x14ac:dyDescent="0.25">
      <c r="A27" s="43">
        <v>16</v>
      </c>
      <c r="B27" s="45">
        <v>187.8</v>
      </c>
      <c r="C27" s="45">
        <v>95.6</v>
      </c>
      <c r="D27" s="45">
        <v>64.900000000000006</v>
      </c>
      <c r="E27" s="45">
        <v>49.6</v>
      </c>
      <c r="F27" s="45">
        <v>40.4</v>
      </c>
      <c r="G27" s="45">
        <v>34.299999999999997</v>
      </c>
      <c r="H27" s="45">
        <v>29.9</v>
      </c>
      <c r="I27" s="45">
        <v>26.6</v>
      </c>
      <c r="J27" s="45">
        <v>24.1</v>
      </c>
      <c r="K27" s="45">
        <v>22.1</v>
      </c>
      <c r="L27" s="45">
        <v>20.399999999999999</v>
      </c>
      <c r="M27" s="45">
        <v>19</v>
      </c>
      <c r="N27" s="45">
        <v>17.899999999999999</v>
      </c>
      <c r="O27" s="45">
        <v>16.899999999999999</v>
      </c>
      <c r="P27" s="45">
        <v>16</v>
      </c>
      <c r="Q27" s="45">
        <v>15.3</v>
      </c>
      <c r="R27" s="45">
        <v>14.6</v>
      </c>
      <c r="S27" s="45">
        <v>14</v>
      </c>
      <c r="T27" s="45">
        <v>13.5</v>
      </c>
      <c r="U27" s="45">
        <v>13</v>
      </c>
    </row>
    <row r="28" spans="1:21" x14ac:dyDescent="0.25">
      <c r="A28" s="43">
        <v>17</v>
      </c>
      <c r="B28" s="45">
        <v>190.8</v>
      </c>
      <c r="C28" s="45">
        <v>97.2</v>
      </c>
      <c r="D28" s="45">
        <v>66</v>
      </c>
      <c r="E28" s="45">
        <v>50.4</v>
      </c>
      <c r="F28" s="45">
        <v>41</v>
      </c>
      <c r="G28" s="45">
        <v>34.799999999999997</v>
      </c>
      <c r="H28" s="45">
        <v>30.4</v>
      </c>
      <c r="I28" s="45">
        <v>27.1</v>
      </c>
      <c r="J28" s="45">
        <v>24.5</v>
      </c>
      <c r="K28" s="45">
        <v>22.4</v>
      </c>
      <c r="L28" s="45">
        <v>20.7</v>
      </c>
      <c r="M28" s="45">
        <v>19.3</v>
      </c>
      <c r="N28" s="45">
        <v>18.2</v>
      </c>
      <c r="O28" s="45">
        <v>17.100000000000001</v>
      </c>
      <c r="P28" s="45">
        <v>16.3</v>
      </c>
      <c r="Q28" s="45">
        <v>15.5</v>
      </c>
      <c r="R28" s="45">
        <v>14.8</v>
      </c>
      <c r="S28" s="45">
        <v>14.3</v>
      </c>
      <c r="T28" s="45">
        <v>13.7</v>
      </c>
      <c r="U28" s="45">
        <v>13.3</v>
      </c>
    </row>
    <row r="29" spans="1:21" x14ac:dyDescent="0.25">
      <c r="A29" s="43">
        <v>18</v>
      </c>
      <c r="B29" s="45">
        <v>194</v>
      </c>
      <c r="C29" s="45">
        <v>98.8</v>
      </c>
      <c r="D29" s="45">
        <v>67.099999999999994</v>
      </c>
      <c r="E29" s="45">
        <v>51.2</v>
      </c>
      <c r="F29" s="45">
        <v>41.7</v>
      </c>
      <c r="G29" s="45">
        <v>35.4</v>
      </c>
      <c r="H29" s="45">
        <v>30.9</v>
      </c>
      <c r="I29" s="45">
        <v>27.5</v>
      </c>
      <c r="J29" s="45">
        <v>24.9</v>
      </c>
      <c r="K29" s="45">
        <v>22.8</v>
      </c>
      <c r="L29" s="45">
        <v>21.1</v>
      </c>
      <c r="M29" s="45">
        <v>19.7</v>
      </c>
      <c r="N29" s="45">
        <v>18.5</v>
      </c>
      <c r="O29" s="45">
        <v>17.399999999999999</v>
      </c>
      <c r="P29" s="45">
        <v>16.5</v>
      </c>
      <c r="Q29" s="45">
        <v>15.8</v>
      </c>
      <c r="R29" s="45">
        <v>15.1</v>
      </c>
      <c r="S29" s="45">
        <v>14.5</v>
      </c>
      <c r="T29" s="45">
        <v>14</v>
      </c>
      <c r="U29" s="45">
        <v>13.5</v>
      </c>
    </row>
    <row r="30" spans="1:21" x14ac:dyDescent="0.25">
      <c r="A30" s="43">
        <v>19</v>
      </c>
      <c r="B30" s="45">
        <v>197.1</v>
      </c>
      <c r="C30" s="45">
        <v>100.4</v>
      </c>
      <c r="D30" s="45">
        <v>68.2</v>
      </c>
      <c r="E30" s="45">
        <v>52.1</v>
      </c>
      <c r="F30" s="45">
        <v>42.4</v>
      </c>
      <c r="G30" s="45">
        <v>36</v>
      </c>
      <c r="H30" s="45">
        <v>31.4</v>
      </c>
      <c r="I30" s="45">
        <v>27.9</v>
      </c>
      <c r="J30" s="45">
        <v>25.3</v>
      </c>
      <c r="K30" s="45">
        <v>23.2</v>
      </c>
      <c r="L30" s="45">
        <v>21.4</v>
      </c>
      <c r="M30" s="45">
        <v>20</v>
      </c>
      <c r="N30" s="45">
        <v>18.8</v>
      </c>
      <c r="O30" s="45">
        <v>17.7</v>
      </c>
      <c r="P30" s="45">
        <v>16.8</v>
      </c>
      <c r="Q30" s="45">
        <v>16</v>
      </c>
      <c r="R30" s="45">
        <v>15.3</v>
      </c>
      <c r="S30" s="45">
        <v>14.7</v>
      </c>
      <c r="T30" s="45">
        <v>14.2</v>
      </c>
      <c r="U30" s="45">
        <v>13.7</v>
      </c>
    </row>
    <row r="31" spans="1:21" x14ac:dyDescent="0.25">
      <c r="A31" s="43">
        <v>20</v>
      </c>
      <c r="B31" s="45">
        <v>200</v>
      </c>
      <c r="C31" s="45">
        <v>101.8</v>
      </c>
      <c r="D31" s="45">
        <v>69.099999999999994</v>
      </c>
      <c r="E31" s="45">
        <v>52.8</v>
      </c>
      <c r="F31" s="45">
        <v>43</v>
      </c>
      <c r="G31" s="45">
        <v>36.5</v>
      </c>
      <c r="H31" s="45">
        <v>31.8</v>
      </c>
      <c r="I31" s="45">
        <v>28.3</v>
      </c>
      <c r="J31" s="45">
        <v>25.6</v>
      </c>
      <c r="K31" s="45">
        <v>23.5</v>
      </c>
      <c r="L31" s="45">
        <v>21.7</v>
      </c>
      <c r="M31" s="45">
        <v>20.3</v>
      </c>
      <c r="N31" s="45">
        <v>19</v>
      </c>
      <c r="O31" s="45">
        <v>18</v>
      </c>
      <c r="P31" s="45">
        <v>17.100000000000001</v>
      </c>
      <c r="Q31" s="45">
        <v>16.3</v>
      </c>
      <c r="R31" s="45">
        <v>15.6</v>
      </c>
      <c r="S31" s="45">
        <v>14.9</v>
      </c>
      <c r="T31" s="45">
        <v>14.4</v>
      </c>
      <c r="U31" s="45">
        <v>13.9</v>
      </c>
    </row>
    <row r="32" spans="1:21" x14ac:dyDescent="0.25">
      <c r="A32" s="43">
        <v>21</v>
      </c>
      <c r="B32" s="45">
        <v>202.8</v>
      </c>
      <c r="C32" s="45">
        <v>103.3</v>
      </c>
      <c r="D32" s="45">
        <v>70.099999999999994</v>
      </c>
      <c r="E32" s="45">
        <v>53.6</v>
      </c>
      <c r="F32" s="45">
        <v>43.6</v>
      </c>
      <c r="G32" s="45">
        <v>37</v>
      </c>
      <c r="H32" s="45">
        <v>32.299999999999997</v>
      </c>
      <c r="I32" s="45">
        <v>28.8</v>
      </c>
      <c r="J32" s="45">
        <v>26</v>
      </c>
      <c r="K32" s="45">
        <v>23.8</v>
      </c>
      <c r="L32" s="45">
        <v>22</v>
      </c>
      <c r="M32" s="45">
        <v>20.6</v>
      </c>
      <c r="N32" s="45">
        <v>19.3</v>
      </c>
      <c r="O32" s="45">
        <v>18.2</v>
      </c>
      <c r="P32" s="45">
        <v>17.3</v>
      </c>
      <c r="Q32" s="45">
        <v>16.5</v>
      </c>
      <c r="R32" s="45">
        <v>15.8</v>
      </c>
      <c r="S32" s="45">
        <v>15.2</v>
      </c>
      <c r="T32" s="45">
        <v>14.6</v>
      </c>
      <c r="U32" s="45">
        <v>14.1</v>
      </c>
    </row>
    <row r="33" spans="1:21" x14ac:dyDescent="0.25">
      <c r="A33" s="43">
        <v>22</v>
      </c>
      <c r="B33" s="45">
        <v>205.7</v>
      </c>
      <c r="C33" s="45">
        <v>104.8</v>
      </c>
      <c r="D33" s="45">
        <v>71.099999999999994</v>
      </c>
      <c r="E33" s="45">
        <v>54.3</v>
      </c>
      <c r="F33" s="45">
        <v>44.2</v>
      </c>
      <c r="G33" s="45">
        <v>37.5</v>
      </c>
      <c r="H33" s="45">
        <v>32.700000000000003</v>
      </c>
      <c r="I33" s="45">
        <v>29.2</v>
      </c>
      <c r="J33" s="45">
        <v>26.4</v>
      </c>
      <c r="K33" s="45">
        <v>24.2</v>
      </c>
      <c r="L33" s="45">
        <v>22.4</v>
      </c>
      <c r="M33" s="45">
        <v>20.8</v>
      </c>
      <c r="N33" s="45">
        <v>19.600000000000001</v>
      </c>
      <c r="O33" s="45">
        <v>18.5</v>
      </c>
      <c r="P33" s="45">
        <v>17.600000000000001</v>
      </c>
      <c r="Q33" s="45">
        <v>16.7</v>
      </c>
      <c r="R33" s="45">
        <v>16</v>
      </c>
      <c r="S33" s="45">
        <v>15.4</v>
      </c>
      <c r="T33" s="45">
        <v>14.8</v>
      </c>
      <c r="U33" s="45">
        <v>14.3</v>
      </c>
    </row>
    <row r="34" spans="1:21" x14ac:dyDescent="0.25">
      <c r="A34" s="43">
        <v>23</v>
      </c>
      <c r="B34" s="45">
        <v>208.6</v>
      </c>
      <c r="C34" s="45">
        <v>106.2</v>
      </c>
      <c r="D34" s="45">
        <v>72.099999999999994</v>
      </c>
      <c r="E34" s="45">
        <v>55.1</v>
      </c>
      <c r="F34" s="45">
        <v>44.9</v>
      </c>
      <c r="G34" s="45">
        <v>38.1</v>
      </c>
      <c r="H34" s="45">
        <v>33.200000000000003</v>
      </c>
      <c r="I34" s="45">
        <v>29.6</v>
      </c>
      <c r="J34" s="45">
        <v>26.8</v>
      </c>
      <c r="K34" s="45">
        <v>24.5</v>
      </c>
      <c r="L34" s="45">
        <v>22.7</v>
      </c>
      <c r="M34" s="45">
        <v>21.1</v>
      </c>
      <c r="N34" s="45">
        <v>19.899999999999999</v>
      </c>
      <c r="O34" s="45">
        <v>18.8</v>
      </c>
      <c r="P34" s="45">
        <v>17.8</v>
      </c>
      <c r="Q34" s="45">
        <v>17</v>
      </c>
      <c r="R34" s="45">
        <v>16.2</v>
      </c>
      <c r="S34" s="45">
        <v>15.6</v>
      </c>
      <c r="T34" s="45">
        <v>15</v>
      </c>
      <c r="U34" s="45">
        <v>14.5</v>
      </c>
    </row>
    <row r="35" spans="1:21" x14ac:dyDescent="0.25">
      <c r="A35" s="43">
        <v>24</v>
      </c>
      <c r="B35" s="45">
        <v>211.6</v>
      </c>
      <c r="C35" s="45">
        <v>107.7</v>
      </c>
      <c r="D35" s="45">
        <v>73.2</v>
      </c>
      <c r="E35" s="45">
        <v>55.9</v>
      </c>
      <c r="F35" s="45">
        <v>45.5</v>
      </c>
      <c r="G35" s="45">
        <v>38.6</v>
      </c>
      <c r="H35" s="45">
        <v>33.700000000000003</v>
      </c>
      <c r="I35" s="45">
        <v>30</v>
      </c>
      <c r="J35" s="45">
        <v>27.1</v>
      </c>
      <c r="K35" s="45">
        <v>24.9</v>
      </c>
      <c r="L35" s="45">
        <v>23</v>
      </c>
      <c r="M35" s="45">
        <v>21.4</v>
      </c>
      <c r="N35" s="45">
        <v>20.100000000000001</v>
      </c>
      <c r="O35" s="45">
        <v>19</v>
      </c>
      <c r="P35" s="45">
        <v>18.100000000000001</v>
      </c>
      <c r="Q35" s="45">
        <v>17.2</v>
      </c>
      <c r="R35" s="45">
        <v>16.5</v>
      </c>
      <c r="S35" s="45">
        <v>15.8</v>
      </c>
      <c r="T35" s="45">
        <v>15.2</v>
      </c>
      <c r="U35" s="45">
        <v>14.7</v>
      </c>
    </row>
    <row r="36" spans="1:21" x14ac:dyDescent="0.25">
      <c r="A36" s="43">
        <v>25</v>
      </c>
      <c r="B36" s="45">
        <v>214.6</v>
      </c>
      <c r="C36" s="45">
        <v>109.3</v>
      </c>
      <c r="D36" s="45">
        <v>74.2</v>
      </c>
      <c r="E36" s="45">
        <v>56.7</v>
      </c>
      <c r="F36" s="45">
        <v>46.2</v>
      </c>
      <c r="G36" s="45">
        <v>39.200000000000003</v>
      </c>
      <c r="H36" s="45">
        <v>34.200000000000003</v>
      </c>
      <c r="I36" s="45">
        <v>30.4</v>
      </c>
      <c r="J36" s="45">
        <v>27.5</v>
      </c>
      <c r="K36" s="45">
        <v>25.2</v>
      </c>
      <c r="L36" s="45">
        <v>23.3</v>
      </c>
      <c r="M36" s="45">
        <v>21.8</v>
      </c>
      <c r="N36" s="45">
        <v>20.399999999999999</v>
      </c>
      <c r="O36" s="45">
        <v>19.3</v>
      </c>
      <c r="P36" s="45">
        <v>18.3</v>
      </c>
      <c r="Q36" s="45">
        <v>17.5</v>
      </c>
      <c r="R36" s="45">
        <v>16.7</v>
      </c>
      <c r="S36" s="45">
        <v>16.100000000000001</v>
      </c>
      <c r="T36" s="45">
        <v>15.5</v>
      </c>
      <c r="U36" s="45">
        <v>14.9</v>
      </c>
    </row>
    <row r="37" spans="1:21" x14ac:dyDescent="0.25">
      <c r="A37" s="43">
        <v>26</v>
      </c>
      <c r="B37" s="45">
        <v>217.6</v>
      </c>
      <c r="C37" s="45">
        <v>110.8</v>
      </c>
      <c r="D37" s="45">
        <v>75.2</v>
      </c>
      <c r="E37" s="45">
        <v>57.5</v>
      </c>
      <c r="F37" s="45">
        <v>46.8</v>
      </c>
      <c r="G37" s="45">
        <v>39.700000000000003</v>
      </c>
      <c r="H37" s="45">
        <v>34.6</v>
      </c>
      <c r="I37" s="45">
        <v>30.9</v>
      </c>
      <c r="J37" s="45">
        <v>27.9</v>
      </c>
      <c r="K37" s="45">
        <v>25.6</v>
      </c>
      <c r="L37" s="45">
        <v>23.7</v>
      </c>
      <c r="M37" s="45">
        <v>22.1</v>
      </c>
      <c r="N37" s="45">
        <v>20.7</v>
      </c>
      <c r="O37" s="45">
        <v>19.600000000000001</v>
      </c>
      <c r="P37" s="45">
        <v>18.600000000000001</v>
      </c>
      <c r="Q37" s="45">
        <v>17.7</v>
      </c>
      <c r="R37" s="45">
        <v>17</v>
      </c>
      <c r="S37" s="45">
        <v>16.3</v>
      </c>
      <c r="T37" s="45">
        <v>15.7</v>
      </c>
      <c r="U37" s="45">
        <v>15.2</v>
      </c>
    </row>
    <row r="38" spans="1:21" x14ac:dyDescent="0.25">
      <c r="A38" s="43">
        <v>27</v>
      </c>
      <c r="B38" s="45">
        <v>220.7</v>
      </c>
      <c r="C38" s="45">
        <v>112.4</v>
      </c>
      <c r="D38" s="45">
        <v>76.3</v>
      </c>
      <c r="E38" s="45">
        <v>58.3</v>
      </c>
      <c r="F38" s="45">
        <v>47.5</v>
      </c>
      <c r="G38" s="45">
        <v>40.299999999999997</v>
      </c>
      <c r="H38" s="45">
        <v>35.1</v>
      </c>
      <c r="I38" s="45">
        <v>31.3</v>
      </c>
      <c r="J38" s="45">
        <v>28.3</v>
      </c>
      <c r="K38" s="45">
        <v>25.9</v>
      </c>
      <c r="L38" s="45">
        <v>24</v>
      </c>
      <c r="M38" s="45">
        <v>22.4</v>
      </c>
      <c r="N38" s="45">
        <v>21</v>
      </c>
      <c r="O38" s="45">
        <v>19.899999999999999</v>
      </c>
      <c r="P38" s="45">
        <v>18.8</v>
      </c>
      <c r="Q38" s="45">
        <v>18</v>
      </c>
      <c r="R38" s="45">
        <v>17.2</v>
      </c>
      <c r="S38" s="45">
        <v>16.5</v>
      </c>
      <c r="T38" s="45">
        <v>15.9</v>
      </c>
      <c r="U38" s="45">
        <v>15.4</v>
      </c>
    </row>
    <row r="39" spans="1:21" x14ac:dyDescent="0.25">
      <c r="A39" s="43">
        <v>28</v>
      </c>
      <c r="B39" s="45">
        <v>223.8</v>
      </c>
      <c r="C39" s="45">
        <v>114</v>
      </c>
      <c r="D39" s="45">
        <v>77.400000000000006</v>
      </c>
      <c r="E39" s="45">
        <v>59.1</v>
      </c>
      <c r="F39" s="45">
        <v>48.1</v>
      </c>
      <c r="G39" s="45">
        <v>40.799999999999997</v>
      </c>
      <c r="H39" s="45">
        <v>35.6</v>
      </c>
      <c r="I39" s="45">
        <v>31.7</v>
      </c>
      <c r="J39" s="45">
        <v>28.7</v>
      </c>
      <c r="K39" s="45">
        <v>26.3</v>
      </c>
      <c r="L39" s="45">
        <v>24.3</v>
      </c>
      <c r="M39" s="45">
        <v>22.7</v>
      </c>
      <c r="N39" s="45">
        <v>21.3</v>
      </c>
      <c r="O39" s="45">
        <v>20.100000000000001</v>
      </c>
      <c r="P39" s="45">
        <v>19.100000000000001</v>
      </c>
      <c r="Q39" s="45">
        <v>18.2</v>
      </c>
      <c r="R39" s="45">
        <v>17.5</v>
      </c>
      <c r="S39" s="45">
        <v>16.8</v>
      </c>
      <c r="T39" s="45">
        <v>16.100000000000001</v>
      </c>
      <c r="U39" s="45">
        <v>15.6</v>
      </c>
    </row>
    <row r="40" spans="1:21" x14ac:dyDescent="0.25">
      <c r="A40" s="43">
        <v>29</v>
      </c>
      <c r="B40" s="45">
        <v>226.9</v>
      </c>
      <c r="C40" s="45">
        <v>115.6</v>
      </c>
      <c r="D40" s="45">
        <v>78.5</v>
      </c>
      <c r="E40" s="45">
        <v>59.9</v>
      </c>
      <c r="F40" s="45">
        <v>48.8</v>
      </c>
      <c r="G40" s="45">
        <v>41.4</v>
      </c>
      <c r="H40" s="45">
        <v>36.1</v>
      </c>
      <c r="I40" s="45">
        <v>32.200000000000003</v>
      </c>
      <c r="J40" s="45">
        <v>29.1</v>
      </c>
      <c r="K40" s="45">
        <v>26.7</v>
      </c>
      <c r="L40" s="45">
        <v>24.7</v>
      </c>
      <c r="M40" s="45">
        <v>23</v>
      </c>
      <c r="N40" s="45">
        <v>21.6</v>
      </c>
      <c r="O40" s="45">
        <v>20.399999999999999</v>
      </c>
      <c r="P40" s="45">
        <v>19.399999999999999</v>
      </c>
      <c r="Q40" s="45">
        <v>18.5</v>
      </c>
      <c r="R40" s="45">
        <v>17.7</v>
      </c>
      <c r="S40" s="45">
        <v>17</v>
      </c>
      <c r="T40" s="45">
        <v>16.399999999999999</v>
      </c>
      <c r="U40" s="45">
        <v>15.8</v>
      </c>
    </row>
    <row r="41" spans="1:21" x14ac:dyDescent="0.25">
      <c r="A41" s="43">
        <v>30</v>
      </c>
      <c r="B41" s="45">
        <v>230.1</v>
      </c>
      <c r="C41" s="45">
        <v>117.2</v>
      </c>
      <c r="D41" s="45">
        <v>79.599999999999994</v>
      </c>
      <c r="E41" s="45">
        <v>60.8</v>
      </c>
      <c r="F41" s="45">
        <v>49.5</v>
      </c>
      <c r="G41" s="45">
        <v>42</v>
      </c>
      <c r="H41" s="45">
        <v>36.700000000000003</v>
      </c>
      <c r="I41" s="45">
        <v>32.700000000000003</v>
      </c>
      <c r="J41" s="45">
        <v>29.5</v>
      </c>
      <c r="K41" s="45">
        <v>27.1</v>
      </c>
      <c r="L41" s="45">
        <v>25</v>
      </c>
      <c r="M41" s="45">
        <v>23.4</v>
      </c>
      <c r="N41" s="45">
        <v>21.9</v>
      </c>
      <c r="O41" s="45">
        <v>20.7</v>
      </c>
      <c r="P41" s="45">
        <v>19.7</v>
      </c>
      <c r="Q41" s="45">
        <v>18.8</v>
      </c>
      <c r="R41" s="45">
        <v>18</v>
      </c>
      <c r="S41" s="45">
        <v>17.3</v>
      </c>
      <c r="T41" s="45">
        <v>16.600000000000001</v>
      </c>
      <c r="U41" s="45">
        <v>16.100000000000001</v>
      </c>
    </row>
    <row r="42" spans="1:21" x14ac:dyDescent="0.25">
      <c r="A42" s="43">
        <v>31</v>
      </c>
      <c r="B42" s="45">
        <v>233.4</v>
      </c>
      <c r="C42" s="45">
        <v>118.9</v>
      </c>
      <c r="D42" s="45">
        <v>80.7</v>
      </c>
      <c r="E42" s="45">
        <v>61.6</v>
      </c>
      <c r="F42" s="45">
        <v>50.2</v>
      </c>
      <c r="G42" s="45">
        <v>42.6</v>
      </c>
      <c r="H42" s="45">
        <v>37.200000000000003</v>
      </c>
      <c r="I42" s="45">
        <v>33.1</v>
      </c>
      <c r="J42" s="45">
        <v>30</v>
      </c>
      <c r="K42" s="45">
        <v>27.5</v>
      </c>
      <c r="L42" s="45">
        <v>25.4</v>
      </c>
      <c r="M42" s="45">
        <v>23.7</v>
      </c>
      <c r="N42" s="45">
        <v>22.3</v>
      </c>
      <c r="O42" s="45">
        <v>21</v>
      </c>
      <c r="P42" s="45">
        <v>20</v>
      </c>
      <c r="Q42" s="45">
        <v>19</v>
      </c>
      <c r="R42" s="45">
        <v>18.2</v>
      </c>
      <c r="S42" s="45">
        <v>17.5</v>
      </c>
      <c r="T42" s="45">
        <v>16.899999999999999</v>
      </c>
      <c r="U42" s="45">
        <v>16.3</v>
      </c>
    </row>
    <row r="43" spans="1:21" x14ac:dyDescent="0.25">
      <c r="A43" s="43">
        <v>32</v>
      </c>
      <c r="B43" s="45">
        <v>236.6</v>
      </c>
      <c r="C43" s="45">
        <v>120.5</v>
      </c>
      <c r="D43" s="45">
        <v>81.8</v>
      </c>
      <c r="E43" s="45">
        <v>62.5</v>
      </c>
      <c r="F43" s="45">
        <v>50.9</v>
      </c>
      <c r="G43" s="45">
        <v>43.2</v>
      </c>
      <c r="H43" s="45">
        <v>37.700000000000003</v>
      </c>
      <c r="I43" s="45">
        <v>33.6</v>
      </c>
      <c r="J43" s="45">
        <v>30.4</v>
      </c>
      <c r="K43" s="45">
        <v>27.8</v>
      </c>
      <c r="L43" s="45">
        <v>25.8</v>
      </c>
      <c r="M43" s="45">
        <v>24</v>
      </c>
      <c r="N43" s="45">
        <v>22.6</v>
      </c>
      <c r="O43" s="45">
        <v>21.3</v>
      </c>
      <c r="P43" s="45">
        <v>20.2</v>
      </c>
      <c r="Q43" s="45">
        <v>19.3</v>
      </c>
      <c r="R43" s="45">
        <v>18.5</v>
      </c>
      <c r="S43" s="45">
        <v>17.8</v>
      </c>
      <c r="T43" s="45">
        <v>17.100000000000001</v>
      </c>
      <c r="U43" s="45">
        <v>16.5</v>
      </c>
    </row>
    <row r="44" spans="1:21" x14ac:dyDescent="0.25">
      <c r="A44" s="43">
        <v>33</v>
      </c>
      <c r="B44" s="45">
        <v>240</v>
      </c>
      <c r="C44" s="45">
        <v>122.2</v>
      </c>
      <c r="D44" s="45">
        <v>83</v>
      </c>
      <c r="E44" s="45">
        <v>63.4</v>
      </c>
      <c r="F44" s="45">
        <v>51.6</v>
      </c>
      <c r="G44" s="45">
        <v>43.8</v>
      </c>
      <c r="H44" s="45">
        <v>38.200000000000003</v>
      </c>
      <c r="I44" s="45">
        <v>34.1</v>
      </c>
      <c r="J44" s="45">
        <v>30.8</v>
      </c>
      <c r="K44" s="45">
        <v>28.2</v>
      </c>
      <c r="L44" s="45">
        <v>26.1</v>
      </c>
      <c r="M44" s="45">
        <v>24.4</v>
      </c>
      <c r="N44" s="45">
        <v>22.9</v>
      </c>
      <c r="O44" s="45">
        <v>21.6</v>
      </c>
      <c r="P44" s="45">
        <v>20.5</v>
      </c>
      <c r="Q44" s="45">
        <v>19.600000000000001</v>
      </c>
      <c r="R44" s="45">
        <v>18.8</v>
      </c>
      <c r="S44" s="45">
        <v>18</v>
      </c>
      <c r="T44" s="45">
        <v>17.399999999999999</v>
      </c>
      <c r="U44" s="45">
        <v>16.8</v>
      </c>
    </row>
    <row r="45" spans="1:21" x14ac:dyDescent="0.25">
      <c r="A45" s="43">
        <v>34</v>
      </c>
      <c r="B45" s="45">
        <v>243.3</v>
      </c>
      <c r="C45" s="45">
        <v>123.9</v>
      </c>
      <c r="D45" s="45">
        <v>84.1</v>
      </c>
      <c r="E45" s="45">
        <v>64.3</v>
      </c>
      <c r="F45" s="45">
        <v>52.4</v>
      </c>
      <c r="G45" s="45">
        <v>44.4</v>
      </c>
      <c r="H45" s="45">
        <v>38.799999999999997</v>
      </c>
      <c r="I45" s="45">
        <v>34.5</v>
      </c>
      <c r="J45" s="45">
        <v>31.3</v>
      </c>
      <c r="K45" s="45">
        <v>28.6</v>
      </c>
      <c r="L45" s="45">
        <v>26.5</v>
      </c>
      <c r="M45" s="45">
        <v>24.7</v>
      </c>
      <c r="N45" s="45">
        <v>23.2</v>
      </c>
      <c r="O45" s="45">
        <v>21.9</v>
      </c>
      <c r="P45" s="45">
        <v>20.8</v>
      </c>
      <c r="Q45" s="45">
        <v>19.899999999999999</v>
      </c>
      <c r="R45" s="45">
        <v>19</v>
      </c>
      <c r="S45" s="45">
        <v>18.3</v>
      </c>
      <c r="T45" s="45">
        <v>17.600000000000001</v>
      </c>
      <c r="U45" s="45">
        <v>17</v>
      </c>
    </row>
    <row r="46" spans="1:21" x14ac:dyDescent="0.25">
      <c r="A46" s="43">
        <v>35</v>
      </c>
      <c r="B46" s="45">
        <v>246.7</v>
      </c>
      <c r="C46" s="45">
        <v>125.6</v>
      </c>
      <c r="D46" s="45">
        <v>85.3</v>
      </c>
      <c r="E46" s="45">
        <v>65.2</v>
      </c>
      <c r="F46" s="45">
        <v>53.1</v>
      </c>
      <c r="G46" s="45">
        <v>45.1</v>
      </c>
      <c r="H46" s="45">
        <v>39.299999999999997</v>
      </c>
      <c r="I46" s="45">
        <v>35</v>
      </c>
      <c r="J46" s="45">
        <v>31.7</v>
      </c>
      <c r="K46" s="45">
        <v>29</v>
      </c>
      <c r="L46" s="45">
        <v>26.9</v>
      </c>
      <c r="M46" s="45">
        <v>25.1</v>
      </c>
      <c r="N46" s="45">
        <v>23.6</v>
      </c>
      <c r="O46" s="45">
        <v>22.3</v>
      </c>
      <c r="P46" s="45">
        <v>21.1</v>
      </c>
      <c r="Q46" s="45">
        <v>20.2</v>
      </c>
      <c r="R46" s="45">
        <v>19.3</v>
      </c>
      <c r="S46" s="45">
        <v>18.5</v>
      </c>
      <c r="T46" s="45">
        <v>17.899999999999999</v>
      </c>
      <c r="U46" s="45">
        <v>17.3</v>
      </c>
    </row>
    <row r="47" spans="1:21" x14ac:dyDescent="0.25">
      <c r="A47" s="43">
        <v>36</v>
      </c>
      <c r="B47" s="45">
        <v>250.1</v>
      </c>
      <c r="C47" s="45">
        <v>127.4</v>
      </c>
      <c r="D47" s="45">
        <v>86.5</v>
      </c>
      <c r="E47" s="45">
        <v>66.099999999999994</v>
      </c>
      <c r="F47" s="45">
        <v>53.8</v>
      </c>
      <c r="G47" s="45">
        <v>45.7</v>
      </c>
      <c r="H47" s="45">
        <v>39.9</v>
      </c>
      <c r="I47" s="45">
        <v>35.5</v>
      </c>
      <c r="J47" s="45">
        <v>32.1</v>
      </c>
      <c r="K47" s="45">
        <v>29.5</v>
      </c>
      <c r="L47" s="45">
        <v>27.3</v>
      </c>
      <c r="M47" s="45">
        <v>25.4</v>
      </c>
      <c r="N47" s="45">
        <v>23.9</v>
      </c>
      <c r="O47" s="45">
        <v>22.6</v>
      </c>
      <c r="P47" s="45">
        <v>21.4</v>
      </c>
      <c r="Q47" s="45">
        <v>20.5</v>
      </c>
      <c r="R47" s="45">
        <v>19.600000000000001</v>
      </c>
      <c r="S47" s="45">
        <v>18.8</v>
      </c>
      <c r="T47" s="45">
        <v>18.100000000000001</v>
      </c>
      <c r="U47" s="45">
        <v>17.5</v>
      </c>
    </row>
    <row r="48" spans="1:21" x14ac:dyDescent="0.25">
      <c r="A48" s="43">
        <v>37</v>
      </c>
      <c r="B48" s="45">
        <v>253.5</v>
      </c>
      <c r="C48" s="45">
        <v>129.1</v>
      </c>
      <c r="D48" s="45">
        <v>87.7</v>
      </c>
      <c r="E48" s="45">
        <v>67</v>
      </c>
      <c r="F48" s="45">
        <v>54.6</v>
      </c>
      <c r="G48" s="45">
        <v>46.3</v>
      </c>
      <c r="H48" s="45">
        <v>40.4</v>
      </c>
      <c r="I48" s="45">
        <v>36</v>
      </c>
      <c r="J48" s="45">
        <v>32.6</v>
      </c>
      <c r="K48" s="45">
        <v>29.9</v>
      </c>
      <c r="L48" s="45">
        <v>27.6</v>
      </c>
      <c r="M48" s="45">
        <v>25.8</v>
      </c>
      <c r="N48" s="45">
        <v>24.2</v>
      </c>
      <c r="O48" s="45">
        <v>22.9</v>
      </c>
      <c r="P48" s="45">
        <v>21.7</v>
      </c>
      <c r="Q48" s="45">
        <v>20.7</v>
      </c>
      <c r="R48" s="45">
        <v>19.899999999999999</v>
      </c>
      <c r="S48" s="45">
        <v>19.100000000000001</v>
      </c>
      <c r="T48" s="45">
        <v>18.399999999999999</v>
      </c>
      <c r="U48" s="45">
        <v>17.8</v>
      </c>
    </row>
    <row r="49" spans="1:21" x14ac:dyDescent="0.25">
      <c r="A49" s="43">
        <v>38</v>
      </c>
      <c r="B49" s="45">
        <v>257</v>
      </c>
      <c r="C49" s="45">
        <v>130.9</v>
      </c>
      <c r="D49" s="45">
        <v>88.9</v>
      </c>
      <c r="E49" s="45">
        <v>67.900000000000006</v>
      </c>
      <c r="F49" s="45">
        <v>55.3</v>
      </c>
      <c r="G49" s="45">
        <v>47</v>
      </c>
      <c r="H49" s="45">
        <v>41</v>
      </c>
      <c r="I49" s="45">
        <v>36.5</v>
      </c>
      <c r="J49" s="45">
        <v>33.1</v>
      </c>
      <c r="K49" s="45">
        <v>30.3</v>
      </c>
      <c r="L49" s="45">
        <v>28</v>
      </c>
      <c r="M49" s="45">
        <v>26.2</v>
      </c>
      <c r="N49" s="45">
        <v>24.6</v>
      </c>
      <c r="O49" s="45">
        <v>23.2</v>
      </c>
      <c r="P49" s="45">
        <v>22.1</v>
      </c>
      <c r="Q49" s="45">
        <v>21.1</v>
      </c>
      <c r="R49" s="45">
        <v>20.2</v>
      </c>
      <c r="S49" s="45">
        <v>19.399999999999999</v>
      </c>
      <c r="T49" s="45">
        <v>18.7</v>
      </c>
      <c r="U49" s="45">
        <v>18.100000000000001</v>
      </c>
    </row>
    <row r="50" spans="1:21" x14ac:dyDescent="0.25">
      <c r="A50" s="43">
        <v>39</v>
      </c>
      <c r="B50" s="45">
        <v>260.5</v>
      </c>
      <c r="C50" s="45">
        <v>132.69999999999999</v>
      </c>
      <c r="D50" s="45">
        <v>90.1</v>
      </c>
      <c r="E50" s="45">
        <v>68.900000000000006</v>
      </c>
      <c r="F50" s="45">
        <v>56.1</v>
      </c>
      <c r="G50" s="45">
        <v>47.6</v>
      </c>
      <c r="H50" s="45">
        <v>41.6</v>
      </c>
      <c r="I50" s="45">
        <v>37</v>
      </c>
      <c r="J50" s="45">
        <v>33.5</v>
      </c>
      <c r="K50" s="45">
        <v>30.7</v>
      </c>
      <c r="L50" s="45">
        <v>28.4</v>
      </c>
      <c r="M50" s="45">
        <v>26.5</v>
      </c>
      <c r="N50" s="45">
        <v>24.9</v>
      </c>
      <c r="O50" s="45">
        <v>23.6</v>
      </c>
      <c r="P50" s="45">
        <v>22.4</v>
      </c>
      <c r="Q50" s="45">
        <v>21.4</v>
      </c>
      <c r="R50" s="45">
        <v>20.5</v>
      </c>
      <c r="S50" s="45">
        <v>19.7</v>
      </c>
      <c r="T50" s="45">
        <v>19</v>
      </c>
      <c r="U50" s="45">
        <v>18.3</v>
      </c>
    </row>
    <row r="51" spans="1:21" x14ac:dyDescent="0.25">
      <c r="A51" s="43">
        <v>40</v>
      </c>
      <c r="B51" s="45">
        <v>264.10000000000002</v>
      </c>
      <c r="C51" s="45">
        <v>134.5</v>
      </c>
      <c r="D51" s="45">
        <v>91.4</v>
      </c>
      <c r="E51" s="45">
        <v>69.8</v>
      </c>
      <c r="F51" s="45">
        <v>56.9</v>
      </c>
      <c r="G51" s="45">
        <v>48.3</v>
      </c>
      <c r="H51" s="45">
        <v>42.2</v>
      </c>
      <c r="I51" s="45">
        <v>37.6</v>
      </c>
      <c r="J51" s="45">
        <v>34</v>
      </c>
      <c r="K51" s="45">
        <v>31.2</v>
      </c>
      <c r="L51" s="45">
        <v>28.8</v>
      </c>
      <c r="M51" s="45">
        <v>26.9</v>
      </c>
      <c r="N51" s="45">
        <v>25.3</v>
      </c>
      <c r="O51" s="45">
        <v>23.9</v>
      </c>
      <c r="P51" s="45">
        <v>22.7</v>
      </c>
      <c r="Q51" s="45">
        <v>21.7</v>
      </c>
      <c r="R51" s="45">
        <v>20.8</v>
      </c>
      <c r="S51" s="45">
        <v>20</v>
      </c>
      <c r="T51" s="45">
        <v>19.3</v>
      </c>
      <c r="U51" s="45">
        <v>18.600000000000001</v>
      </c>
    </row>
    <row r="52" spans="1:21" x14ac:dyDescent="0.25">
      <c r="A52" s="43">
        <v>41</v>
      </c>
      <c r="B52" s="45">
        <v>267.7</v>
      </c>
      <c r="C52" s="45">
        <v>136.4</v>
      </c>
      <c r="D52" s="45">
        <v>92.6</v>
      </c>
      <c r="E52" s="45">
        <v>70.8</v>
      </c>
      <c r="F52" s="45">
        <v>57.7</v>
      </c>
      <c r="G52" s="45">
        <v>49</v>
      </c>
      <c r="H52" s="45">
        <v>42.8</v>
      </c>
      <c r="I52" s="45">
        <v>38.1</v>
      </c>
      <c r="J52" s="45">
        <v>34.5</v>
      </c>
      <c r="K52" s="45">
        <v>31.6</v>
      </c>
      <c r="L52" s="45">
        <v>29.3</v>
      </c>
      <c r="M52" s="45">
        <v>27.3</v>
      </c>
      <c r="N52" s="45">
        <v>25.7</v>
      </c>
      <c r="O52" s="45">
        <v>24.3</v>
      </c>
      <c r="P52" s="45">
        <v>23.1</v>
      </c>
      <c r="Q52" s="45">
        <v>22</v>
      </c>
      <c r="R52" s="45">
        <v>21.1</v>
      </c>
      <c r="S52" s="45">
        <v>20.3</v>
      </c>
      <c r="T52" s="45">
        <v>19.600000000000001</v>
      </c>
      <c r="U52" s="45">
        <v>18.899999999999999</v>
      </c>
    </row>
    <row r="53" spans="1:21" x14ac:dyDescent="0.25">
      <c r="A53" s="43">
        <v>42</v>
      </c>
      <c r="B53" s="45">
        <v>271.39999999999998</v>
      </c>
      <c r="C53" s="45">
        <v>138.30000000000001</v>
      </c>
      <c r="D53" s="45">
        <v>93.9</v>
      </c>
      <c r="E53" s="45">
        <v>71.8</v>
      </c>
      <c r="F53" s="45">
        <v>58.5</v>
      </c>
      <c r="G53" s="45">
        <v>49.7</v>
      </c>
      <c r="H53" s="45">
        <v>43.4</v>
      </c>
      <c r="I53" s="45">
        <v>38.6</v>
      </c>
      <c r="J53" s="45">
        <v>35</v>
      </c>
      <c r="K53" s="45">
        <v>32.1</v>
      </c>
      <c r="L53" s="45">
        <v>29.7</v>
      </c>
      <c r="M53" s="45">
        <v>27.7</v>
      </c>
      <c r="N53" s="45">
        <v>26</v>
      </c>
      <c r="O53" s="45">
        <v>24.6</v>
      </c>
      <c r="P53" s="45">
        <v>23.4</v>
      </c>
      <c r="Q53" s="45">
        <v>22.3</v>
      </c>
      <c r="R53" s="45">
        <v>21.4</v>
      </c>
      <c r="S53" s="45">
        <v>20.6</v>
      </c>
      <c r="T53" s="45">
        <v>19.899999999999999</v>
      </c>
      <c r="U53" s="45">
        <v>19.2</v>
      </c>
    </row>
    <row r="54" spans="1:21" x14ac:dyDescent="0.25">
      <c r="A54" s="43">
        <v>43</v>
      </c>
      <c r="B54" s="45">
        <v>275.10000000000002</v>
      </c>
      <c r="C54" s="45">
        <v>140.19999999999999</v>
      </c>
      <c r="D54" s="45">
        <v>95.2</v>
      </c>
      <c r="E54" s="45">
        <v>72.8</v>
      </c>
      <c r="F54" s="45">
        <v>59.3</v>
      </c>
      <c r="G54" s="45">
        <v>50.3</v>
      </c>
      <c r="H54" s="45">
        <v>44</v>
      </c>
      <c r="I54" s="45">
        <v>39.200000000000003</v>
      </c>
      <c r="J54" s="45">
        <v>35.5</v>
      </c>
      <c r="K54" s="45">
        <v>32.5</v>
      </c>
      <c r="L54" s="45">
        <v>30.1</v>
      </c>
      <c r="M54" s="45">
        <v>28.1</v>
      </c>
      <c r="N54" s="45">
        <v>26.4</v>
      </c>
      <c r="O54" s="45">
        <v>25</v>
      </c>
      <c r="P54" s="45">
        <v>23.8</v>
      </c>
      <c r="Q54" s="45">
        <v>22.7</v>
      </c>
      <c r="R54" s="45">
        <v>21.7</v>
      </c>
      <c r="S54" s="45">
        <v>20.9</v>
      </c>
      <c r="T54" s="45">
        <v>20.2</v>
      </c>
      <c r="U54" s="45">
        <v>19.5</v>
      </c>
    </row>
    <row r="55" spans="1:21" x14ac:dyDescent="0.25">
      <c r="A55" s="43">
        <v>44</v>
      </c>
      <c r="B55" s="45">
        <v>278.8</v>
      </c>
      <c r="C55" s="45">
        <v>142.1</v>
      </c>
      <c r="D55" s="45">
        <v>96.5</v>
      </c>
      <c r="E55" s="45">
        <v>73.8</v>
      </c>
      <c r="F55" s="45">
        <v>60.1</v>
      </c>
      <c r="G55" s="45">
        <v>51</v>
      </c>
      <c r="H55" s="45">
        <v>44.6</v>
      </c>
      <c r="I55" s="45">
        <v>39.700000000000003</v>
      </c>
      <c r="J55" s="45">
        <v>36</v>
      </c>
      <c r="K55" s="45">
        <v>33</v>
      </c>
      <c r="L55" s="45">
        <v>30.5</v>
      </c>
      <c r="M55" s="45">
        <v>28.5</v>
      </c>
      <c r="N55" s="45">
        <v>26.8</v>
      </c>
      <c r="O55" s="45">
        <v>25.4</v>
      </c>
      <c r="P55" s="45">
        <v>24.1</v>
      </c>
      <c r="Q55" s="45">
        <v>23</v>
      </c>
      <c r="R55" s="45">
        <v>22.1</v>
      </c>
      <c r="S55" s="45">
        <v>21.2</v>
      </c>
      <c r="T55" s="45">
        <v>20.5</v>
      </c>
      <c r="U55" s="45">
        <v>19.8</v>
      </c>
    </row>
    <row r="56" spans="1:21" x14ac:dyDescent="0.25">
      <c r="A56" s="43">
        <v>45</v>
      </c>
      <c r="B56" s="45">
        <v>282.60000000000002</v>
      </c>
      <c r="C56" s="45">
        <v>144</v>
      </c>
      <c r="D56" s="45">
        <v>97.8</v>
      </c>
      <c r="E56" s="45">
        <v>74.8</v>
      </c>
      <c r="F56" s="45">
        <v>60.9</v>
      </c>
      <c r="G56" s="45">
        <v>51.7</v>
      </c>
      <c r="H56" s="45">
        <v>45.2</v>
      </c>
      <c r="I56" s="45">
        <v>40.299999999999997</v>
      </c>
      <c r="J56" s="45">
        <v>36.5</v>
      </c>
      <c r="K56" s="45">
        <v>33.5</v>
      </c>
      <c r="L56" s="45">
        <v>31</v>
      </c>
      <c r="M56" s="45">
        <v>28.9</v>
      </c>
      <c r="N56" s="45">
        <v>27.2</v>
      </c>
      <c r="O56" s="45">
        <v>25.8</v>
      </c>
      <c r="P56" s="45">
        <v>24.5</v>
      </c>
      <c r="Q56" s="45">
        <v>23.4</v>
      </c>
      <c r="R56" s="45">
        <v>22.4</v>
      </c>
      <c r="S56" s="45">
        <v>21.6</v>
      </c>
      <c r="T56" s="45">
        <v>20.8</v>
      </c>
      <c r="U56" s="45">
        <v>20.2</v>
      </c>
    </row>
    <row r="57" spans="1:21" x14ac:dyDescent="0.25">
      <c r="A57" s="43">
        <v>46</v>
      </c>
      <c r="B57" s="45">
        <v>286.39999999999998</v>
      </c>
      <c r="C57" s="45">
        <v>146</v>
      </c>
      <c r="D57" s="45">
        <v>99.2</v>
      </c>
      <c r="E57" s="45">
        <v>75.8</v>
      </c>
      <c r="F57" s="45">
        <v>61.8</v>
      </c>
      <c r="G57" s="45">
        <v>52.5</v>
      </c>
      <c r="H57" s="45">
        <v>45.8</v>
      </c>
      <c r="I57" s="45">
        <v>40.9</v>
      </c>
      <c r="J57" s="45">
        <v>37</v>
      </c>
      <c r="K57" s="45">
        <v>34</v>
      </c>
      <c r="L57" s="45">
        <v>31.5</v>
      </c>
      <c r="M57" s="45">
        <v>29.4</v>
      </c>
      <c r="N57" s="45">
        <v>27.6</v>
      </c>
      <c r="O57" s="45">
        <v>26.2</v>
      </c>
      <c r="P57" s="45">
        <v>24.9</v>
      </c>
      <c r="Q57" s="45">
        <v>23.8</v>
      </c>
      <c r="R57" s="45">
        <v>22.8</v>
      </c>
      <c r="S57" s="45">
        <v>21.9</v>
      </c>
      <c r="T57" s="45">
        <v>21.2</v>
      </c>
      <c r="U57" s="45">
        <v>20.5</v>
      </c>
    </row>
    <row r="58" spans="1:21" x14ac:dyDescent="0.25">
      <c r="A58" s="43">
        <v>47</v>
      </c>
      <c r="B58" s="45">
        <v>290.3</v>
      </c>
      <c r="C58" s="45">
        <v>147.9</v>
      </c>
      <c r="D58" s="45">
        <v>100.5</v>
      </c>
      <c r="E58" s="45">
        <v>76.8</v>
      </c>
      <c r="F58" s="45">
        <v>62.7</v>
      </c>
      <c r="G58" s="45">
        <v>53.2</v>
      </c>
      <c r="H58" s="45">
        <v>46.5</v>
      </c>
      <c r="I58" s="45">
        <v>41.5</v>
      </c>
      <c r="J58" s="45">
        <v>37.6</v>
      </c>
      <c r="K58" s="45">
        <v>34.5</v>
      </c>
      <c r="L58" s="45">
        <v>31.9</v>
      </c>
      <c r="M58" s="45">
        <v>29.8</v>
      </c>
      <c r="N58" s="45">
        <v>28.1</v>
      </c>
      <c r="O58" s="45">
        <v>26.6</v>
      </c>
      <c r="P58" s="45">
        <v>25.3</v>
      </c>
      <c r="Q58" s="45">
        <v>24.2</v>
      </c>
      <c r="R58" s="45">
        <v>23.2</v>
      </c>
      <c r="S58" s="45">
        <v>22.3</v>
      </c>
      <c r="T58" s="45">
        <v>21.6</v>
      </c>
      <c r="U58" s="45">
        <v>20.9</v>
      </c>
    </row>
    <row r="59" spans="1:21" x14ac:dyDescent="0.25">
      <c r="A59" s="43">
        <v>48</v>
      </c>
      <c r="B59" s="45">
        <v>294.2</v>
      </c>
      <c r="C59" s="45">
        <v>149.9</v>
      </c>
      <c r="D59" s="45">
        <v>101.9</v>
      </c>
      <c r="E59" s="45">
        <v>77.900000000000006</v>
      </c>
      <c r="F59" s="45">
        <v>63.5</v>
      </c>
      <c r="G59" s="45">
        <v>54</v>
      </c>
      <c r="H59" s="45">
        <v>47.2</v>
      </c>
      <c r="I59" s="45">
        <v>42.1</v>
      </c>
      <c r="J59" s="45">
        <v>38.1</v>
      </c>
      <c r="K59" s="45">
        <v>35</v>
      </c>
      <c r="L59" s="45">
        <v>32.4</v>
      </c>
      <c r="M59" s="45">
        <v>30.3</v>
      </c>
      <c r="N59" s="45">
        <v>28.5</v>
      </c>
      <c r="O59" s="45">
        <v>27</v>
      </c>
      <c r="P59" s="45">
        <v>25.7</v>
      </c>
      <c r="Q59" s="45">
        <v>24.6</v>
      </c>
      <c r="R59" s="45">
        <v>23.6</v>
      </c>
      <c r="S59" s="45">
        <v>22.7</v>
      </c>
      <c r="T59" s="45">
        <v>21.9</v>
      </c>
      <c r="U59" s="45">
        <v>21.2</v>
      </c>
    </row>
    <row r="60" spans="1:21" x14ac:dyDescent="0.25">
      <c r="A60" s="43">
        <v>49</v>
      </c>
      <c r="B60" s="45">
        <v>298.2</v>
      </c>
      <c r="C60" s="45">
        <v>152</v>
      </c>
      <c r="D60" s="45">
        <v>103.3</v>
      </c>
      <c r="E60" s="45">
        <v>79</v>
      </c>
      <c r="F60" s="45">
        <v>64.5</v>
      </c>
      <c r="G60" s="45">
        <v>54.8</v>
      </c>
      <c r="H60" s="45">
        <v>47.9</v>
      </c>
      <c r="I60" s="45">
        <v>42.7</v>
      </c>
      <c r="J60" s="45">
        <v>38.700000000000003</v>
      </c>
      <c r="K60" s="45">
        <v>35.5</v>
      </c>
      <c r="L60" s="45">
        <v>32.9</v>
      </c>
      <c r="M60" s="45">
        <v>30.8</v>
      </c>
      <c r="N60" s="45">
        <v>29</v>
      </c>
      <c r="O60" s="45">
        <v>27.5</v>
      </c>
      <c r="P60" s="45">
        <v>26.1</v>
      </c>
      <c r="Q60" s="45">
        <v>25</v>
      </c>
      <c r="R60" s="45">
        <v>24</v>
      </c>
      <c r="S60" s="45">
        <v>23.1</v>
      </c>
      <c r="T60" s="45">
        <v>22.3</v>
      </c>
      <c r="U60" s="45"/>
    </row>
    <row r="61" spans="1:21" x14ac:dyDescent="0.25">
      <c r="A61" s="43">
        <v>50</v>
      </c>
      <c r="B61" s="45">
        <v>302.2</v>
      </c>
      <c r="C61" s="45">
        <v>154.1</v>
      </c>
      <c r="D61" s="45">
        <v>104.8</v>
      </c>
      <c r="E61" s="45">
        <v>80.099999999999994</v>
      </c>
      <c r="F61" s="45">
        <v>65.400000000000006</v>
      </c>
      <c r="G61" s="45">
        <v>55.6</v>
      </c>
      <c r="H61" s="45">
        <v>48.6</v>
      </c>
      <c r="I61" s="45">
        <v>43.4</v>
      </c>
      <c r="J61" s="45">
        <v>39.299999999999997</v>
      </c>
      <c r="K61" s="45">
        <v>36.1</v>
      </c>
      <c r="L61" s="45">
        <v>33.5</v>
      </c>
      <c r="M61" s="45">
        <v>31.3</v>
      </c>
      <c r="N61" s="45">
        <v>29.5</v>
      </c>
      <c r="O61" s="45">
        <v>27.9</v>
      </c>
      <c r="P61" s="45">
        <v>26.6</v>
      </c>
      <c r="Q61" s="45">
        <v>25.4</v>
      </c>
      <c r="R61" s="45">
        <v>24.4</v>
      </c>
      <c r="S61" s="45">
        <v>23.5</v>
      </c>
      <c r="T61" s="45"/>
      <c r="U61" s="45"/>
    </row>
    <row r="62" spans="1:21" x14ac:dyDescent="0.25">
      <c r="A62" s="43">
        <v>51</v>
      </c>
      <c r="B62" s="45">
        <v>306.39999999999998</v>
      </c>
      <c r="C62" s="45">
        <v>156.30000000000001</v>
      </c>
      <c r="D62" s="45">
        <v>106.3</v>
      </c>
      <c r="E62" s="45">
        <v>81.3</v>
      </c>
      <c r="F62" s="45">
        <v>66.400000000000006</v>
      </c>
      <c r="G62" s="45">
        <v>56.4</v>
      </c>
      <c r="H62" s="45">
        <v>49.3</v>
      </c>
      <c r="I62" s="45">
        <v>44</v>
      </c>
      <c r="J62" s="45">
        <v>39.9</v>
      </c>
      <c r="K62" s="45">
        <v>36.700000000000003</v>
      </c>
      <c r="L62" s="45">
        <v>34</v>
      </c>
      <c r="M62" s="45">
        <v>31.8</v>
      </c>
      <c r="N62" s="45">
        <v>30</v>
      </c>
      <c r="O62" s="45">
        <v>28.4</v>
      </c>
      <c r="P62" s="45">
        <v>27.1</v>
      </c>
      <c r="Q62" s="45">
        <v>25.9</v>
      </c>
      <c r="R62" s="45">
        <v>24.8</v>
      </c>
      <c r="S62" s="45"/>
      <c r="T62" s="45"/>
      <c r="U62" s="45"/>
    </row>
    <row r="63" spans="1:21" x14ac:dyDescent="0.25">
      <c r="A63" s="43">
        <v>52</v>
      </c>
      <c r="B63" s="45">
        <v>310.5</v>
      </c>
      <c r="C63" s="45">
        <v>158.4</v>
      </c>
      <c r="D63" s="45">
        <v>107.8</v>
      </c>
      <c r="E63" s="45">
        <v>82.5</v>
      </c>
      <c r="F63" s="45">
        <v>67.3</v>
      </c>
      <c r="G63" s="45">
        <v>57.3</v>
      </c>
      <c r="H63" s="45">
        <v>50.1</v>
      </c>
      <c r="I63" s="45">
        <v>44.7</v>
      </c>
      <c r="J63" s="45">
        <v>40.6</v>
      </c>
      <c r="K63" s="45">
        <v>37.299999999999997</v>
      </c>
      <c r="L63" s="45">
        <v>34.6</v>
      </c>
      <c r="M63" s="45">
        <v>32.4</v>
      </c>
      <c r="N63" s="45">
        <v>30.5</v>
      </c>
      <c r="O63" s="45">
        <v>28.9</v>
      </c>
      <c r="P63" s="45">
        <v>27.5</v>
      </c>
      <c r="Q63" s="45">
        <v>26.3</v>
      </c>
      <c r="R63" s="45"/>
      <c r="S63" s="45"/>
      <c r="T63" s="45"/>
      <c r="U63" s="45"/>
    </row>
    <row r="64" spans="1:21" x14ac:dyDescent="0.25">
      <c r="A64" s="43">
        <v>53</v>
      </c>
      <c r="B64" s="45">
        <v>314.7</v>
      </c>
      <c r="C64" s="45">
        <v>160.6</v>
      </c>
      <c r="D64" s="45">
        <v>109.3</v>
      </c>
      <c r="E64" s="45">
        <v>83.6</v>
      </c>
      <c r="F64" s="45">
        <v>68.3</v>
      </c>
      <c r="G64" s="45">
        <v>58.1</v>
      </c>
      <c r="H64" s="45">
        <v>50.8</v>
      </c>
      <c r="I64" s="45">
        <v>45.4</v>
      </c>
      <c r="J64" s="45">
        <v>41.2</v>
      </c>
      <c r="K64" s="45">
        <v>37.9</v>
      </c>
      <c r="L64" s="45">
        <v>35.1</v>
      </c>
      <c r="M64" s="45">
        <v>32.9</v>
      </c>
      <c r="N64" s="45">
        <v>31</v>
      </c>
      <c r="O64" s="45">
        <v>29.4</v>
      </c>
      <c r="P64" s="45">
        <v>28</v>
      </c>
      <c r="Q64" s="45"/>
      <c r="R64" s="45"/>
      <c r="S64" s="45"/>
      <c r="T64" s="45"/>
      <c r="U64" s="45"/>
    </row>
    <row r="65" spans="1:21" x14ac:dyDescent="0.25">
      <c r="A65" s="43">
        <v>54</v>
      </c>
      <c r="B65" s="45">
        <v>318.89999999999998</v>
      </c>
      <c r="C65" s="45">
        <v>162.80000000000001</v>
      </c>
      <c r="D65" s="45">
        <v>110.8</v>
      </c>
      <c r="E65" s="45">
        <v>84.8</v>
      </c>
      <c r="F65" s="45">
        <v>69.3</v>
      </c>
      <c r="G65" s="45">
        <v>59</v>
      </c>
      <c r="H65" s="45">
        <v>51.6</v>
      </c>
      <c r="I65" s="45">
        <v>46.1</v>
      </c>
      <c r="J65" s="45">
        <v>41.9</v>
      </c>
      <c r="K65" s="45">
        <v>38.5</v>
      </c>
      <c r="L65" s="45">
        <v>35.700000000000003</v>
      </c>
      <c r="M65" s="45">
        <v>33.4</v>
      </c>
      <c r="N65" s="45">
        <v>31.5</v>
      </c>
      <c r="O65" s="45">
        <v>29.9</v>
      </c>
      <c r="P65" s="45"/>
      <c r="Q65" s="45"/>
      <c r="R65" s="45"/>
      <c r="S65" s="45"/>
      <c r="T65" s="45"/>
      <c r="U65" s="45"/>
    </row>
    <row r="66" spans="1:21" x14ac:dyDescent="0.25">
      <c r="A66" s="43">
        <v>55</v>
      </c>
      <c r="B66" s="45">
        <v>323.2</v>
      </c>
      <c r="C66" s="45">
        <v>165</v>
      </c>
      <c r="D66" s="45">
        <v>112.3</v>
      </c>
      <c r="E66" s="45">
        <v>86.1</v>
      </c>
      <c r="F66" s="45">
        <v>70.3</v>
      </c>
      <c r="G66" s="45">
        <v>59.8</v>
      </c>
      <c r="H66" s="45">
        <v>52.4</v>
      </c>
      <c r="I66" s="45">
        <v>46.8</v>
      </c>
      <c r="J66" s="45">
        <v>42.5</v>
      </c>
      <c r="K66" s="45">
        <v>39.1</v>
      </c>
      <c r="L66" s="45">
        <v>36.299999999999997</v>
      </c>
      <c r="M66" s="45">
        <v>34</v>
      </c>
      <c r="N66" s="45">
        <v>32.1</v>
      </c>
      <c r="O66" s="45"/>
      <c r="P66" s="45"/>
      <c r="Q66" s="45"/>
      <c r="R66" s="45"/>
      <c r="S66" s="45"/>
      <c r="T66" s="45"/>
      <c r="U66" s="45"/>
    </row>
    <row r="67" spans="1:21" x14ac:dyDescent="0.25">
      <c r="A67" s="43">
        <v>56</v>
      </c>
      <c r="B67" s="45">
        <v>327.5</v>
      </c>
      <c r="C67" s="45">
        <v>167.3</v>
      </c>
      <c r="D67" s="45">
        <v>113.9</v>
      </c>
      <c r="E67" s="45">
        <v>87.3</v>
      </c>
      <c r="F67" s="45">
        <v>71.400000000000006</v>
      </c>
      <c r="G67" s="45">
        <v>60.7</v>
      </c>
      <c r="H67" s="45">
        <v>53.2</v>
      </c>
      <c r="I67" s="45">
        <v>47.6</v>
      </c>
      <c r="J67" s="45">
        <v>43.2</v>
      </c>
      <c r="K67" s="45">
        <v>39.700000000000003</v>
      </c>
      <c r="L67" s="45">
        <v>36.9</v>
      </c>
      <c r="M67" s="45">
        <v>34.6</v>
      </c>
      <c r="N67" s="45"/>
      <c r="O67" s="45"/>
      <c r="P67" s="45"/>
      <c r="Q67" s="45"/>
      <c r="R67" s="45"/>
      <c r="S67" s="45"/>
      <c r="T67" s="45"/>
      <c r="U67" s="45"/>
    </row>
    <row r="68" spans="1:21" x14ac:dyDescent="0.25">
      <c r="A68" s="43">
        <v>57</v>
      </c>
      <c r="B68" s="45">
        <v>332</v>
      </c>
      <c r="C68" s="45">
        <v>169.6</v>
      </c>
      <c r="D68" s="45">
        <v>115.5</v>
      </c>
      <c r="E68" s="45">
        <v>88.6</v>
      </c>
      <c r="F68" s="45">
        <v>72.400000000000006</v>
      </c>
      <c r="G68" s="45">
        <v>61.7</v>
      </c>
      <c r="H68" s="45">
        <v>54</v>
      </c>
      <c r="I68" s="45">
        <v>48.3</v>
      </c>
      <c r="J68" s="45">
        <v>43.9</v>
      </c>
      <c r="K68" s="45">
        <v>40.4</v>
      </c>
      <c r="L68" s="45">
        <v>37.6</v>
      </c>
      <c r="M68" s="45"/>
      <c r="N68" s="45"/>
      <c r="O68" s="45"/>
      <c r="P68" s="45"/>
      <c r="Q68" s="45"/>
      <c r="R68" s="45"/>
      <c r="S68" s="45"/>
      <c r="T68" s="45"/>
      <c r="U68" s="45"/>
    </row>
    <row r="69" spans="1:21" x14ac:dyDescent="0.25">
      <c r="A69" s="43">
        <v>58</v>
      </c>
      <c r="B69" s="45">
        <v>336.5</v>
      </c>
      <c r="C69" s="45">
        <v>172</v>
      </c>
      <c r="D69" s="45">
        <v>117.2</v>
      </c>
      <c r="E69" s="45">
        <v>89.9</v>
      </c>
      <c r="F69" s="45">
        <v>73.5</v>
      </c>
      <c r="G69" s="45">
        <v>62.6</v>
      </c>
      <c r="H69" s="45">
        <v>54.9</v>
      </c>
      <c r="I69" s="45">
        <v>49.1</v>
      </c>
      <c r="J69" s="45">
        <v>44.6</v>
      </c>
      <c r="K69" s="45">
        <v>41.1</v>
      </c>
      <c r="L69" s="45"/>
      <c r="M69" s="45"/>
      <c r="N69" s="45"/>
      <c r="O69" s="45"/>
      <c r="P69" s="45"/>
      <c r="Q69" s="45"/>
      <c r="R69" s="45"/>
      <c r="S69" s="45"/>
      <c r="T69" s="45"/>
      <c r="U69" s="45"/>
    </row>
    <row r="70" spans="1:21" x14ac:dyDescent="0.25">
      <c r="A70" s="43">
        <v>59</v>
      </c>
      <c r="B70" s="45">
        <v>341.2</v>
      </c>
      <c r="C70" s="45">
        <v>174.4</v>
      </c>
      <c r="D70" s="45">
        <v>118.9</v>
      </c>
      <c r="E70" s="45">
        <v>91.2</v>
      </c>
      <c r="F70" s="45">
        <v>74.599999999999994</v>
      </c>
      <c r="G70" s="45">
        <v>63.6</v>
      </c>
      <c r="H70" s="45">
        <v>55.7</v>
      </c>
      <c r="I70" s="45">
        <v>49.9</v>
      </c>
      <c r="J70" s="45">
        <v>45.4</v>
      </c>
      <c r="K70" s="45"/>
      <c r="L70" s="45"/>
      <c r="M70" s="45"/>
      <c r="N70" s="45"/>
      <c r="O70" s="45"/>
      <c r="P70" s="45"/>
      <c r="Q70" s="45"/>
      <c r="R70" s="45"/>
      <c r="S70" s="45"/>
      <c r="T70" s="45"/>
      <c r="U70" s="45"/>
    </row>
    <row r="71" spans="1:21" x14ac:dyDescent="0.25">
      <c r="A71" s="43">
        <v>60</v>
      </c>
      <c r="B71" s="45">
        <v>346</v>
      </c>
      <c r="C71" s="45">
        <v>176.9</v>
      </c>
      <c r="D71" s="45">
        <v>120.7</v>
      </c>
      <c r="E71" s="45">
        <v>92.6</v>
      </c>
      <c r="F71" s="45">
        <v>75.8</v>
      </c>
      <c r="G71" s="45">
        <v>64.599999999999994</v>
      </c>
      <c r="H71" s="45">
        <v>56.6</v>
      </c>
      <c r="I71" s="45">
        <v>50.7</v>
      </c>
      <c r="J71" s="45"/>
      <c r="K71" s="45"/>
      <c r="L71" s="45"/>
      <c r="M71" s="45"/>
      <c r="N71" s="45"/>
      <c r="O71" s="45"/>
      <c r="P71" s="45"/>
      <c r="Q71" s="45"/>
      <c r="R71" s="45"/>
      <c r="S71" s="45"/>
      <c r="T71" s="45"/>
      <c r="U71" s="45"/>
    </row>
    <row r="72" spans="1:21" x14ac:dyDescent="0.25">
      <c r="A72" s="43">
        <v>61</v>
      </c>
      <c r="B72" s="45">
        <v>351</v>
      </c>
      <c r="C72" s="45">
        <v>179.6</v>
      </c>
      <c r="D72" s="45">
        <v>122.5</v>
      </c>
      <c r="E72" s="45">
        <v>94</v>
      </c>
      <c r="F72" s="45">
        <v>76.900000000000006</v>
      </c>
      <c r="G72" s="45">
        <v>65.599999999999994</v>
      </c>
      <c r="H72" s="45">
        <v>57.6</v>
      </c>
      <c r="I72" s="45"/>
      <c r="J72" s="45"/>
      <c r="K72" s="45"/>
      <c r="L72" s="45"/>
      <c r="M72" s="45"/>
      <c r="N72" s="45"/>
      <c r="O72" s="45"/>
      <c r="P72" s="45"/>
      <c r="Q72" s="45"/>
      <c r="R72" s="45"/>
      <c r="S72" s="45"/>
      <c r="T72" s="45"/>
      <c r="U72" s="45"/>
    </row>
    <row r="73" spans="1:21" x14ac:dyDescent="0.25">
      <c r="A73" s="43">
        <v>62</v>
      </c>
      <c r="B73" s="45">
        <v>356.2</v>
      </c>
      <c r="C73" s="45">
        <v>182.3</v>
      </c>
      <c r="D73" s="45">
        <v>124.4</v>
      </c>
      <c r="E73" s="45">
        <v>95.5</v>
      </c>
      <c r="F73" s="45">
        <v>78.2</v>
      </c>
      <c r="G73" s="45">
        <v>66.8</v>
      </c>
      <c r="H73" s="45"/>
      <c r="I73" s="45"/>
      <c r="J73" s="45"/>
      <c r="K73" s="45"/>
      <c r="L73" s="45"/>
      <c r="M73" s="45"/>
      <c r="N73" s="45"/>
      <c r="O73" s="45"/>
      <c r="P73" s="45"/>
      <c r="Q73" s="45"/>
      <c r="R73" s="45"/>
      <c r="S73" s="45"/>
      <c r="T73" s="45"/>
      <c r="U73" s="45"/>
    </row>
    <row r="74" spans="1:21" x14ac:dyDescent="0.25">
      <c r="A74" s="43">
        <v>63</v>
      </c>
      <c r="B74" s="45">
        <v>361.6</v>
      </c>
      <c r="C74" s="45">
        <v>185.1</v>
      </c>
      <c r="D74" s="45">
        <v>126.4</v>
      </c>
      <c r="E74" s="45">
        <v>97</v>
      </c>
      <c r="F74" s="45">
        <v>79.599999999999994</v>
      </c>
      <c r="G74" s="45"/>
      <c r="H74" s="45"/>
      <c r="I74" s="45"/>
      <c r="J74" s="45"/>
      <c r="K74" s="45"/>
      <c r="L74" s="45"/>
      <c r="M74" s="45"/>
      <c r="N74" s="45"/>
      <c r="O74" s="45"/>
      <c r="P74" s="45"/>
      <c r="Q74" s="45"/>
      <c r="R74" s="45"/>
      <c r="S74" s="45"/>
      <c r="T74" s="45"/>
      <c r="U74" s="45"/>
    </row>
    <row r="75" spans="1:21" x14ac:dyDescent="0.25">
      <c r="A75" s="43">
        <v>64</v>
      </c>
      <c r="B75" s="45">
        <v>367.4</v>
      </c>
      <c r="C75" s="45">
        <v>188.2</v>
      </c>
      <c r="D75" s="45">
        <v>128.5</v>
      </c>
      <c r="E75" s="45">
        <v>98.8</v>
      </c>
      <c r="F75" s="45"/>
      <c r="G75" s="45"/>
      <c r="H75" s="45"/>
      <c r="I75" s="45"/>
      <c r="J75" s="45"/>
      <c r="K75" s="45"/>
      <c r="L75" s="45"/>
      <c r="M75" s="45"/>
      <c r="N75" s="45"/>
      <c r="O75" s="45"/>
      <c r="P75" s="45"/>
      <c r="Q75" s="45"/>
      <c r="R75" s="45"/>
      <c r="S75" s="45"/>
      <c r="T75" s="45"/>
      <c r="U75" s="45"/>
    </row>
    <row r="76" spans="1:21" x14ac:dyDescent="0.25">
      <c r="A76" s="43">
        <v>65</v>
      </c>
      <c r="B76" s="45">
        <v>373.5</v>
      </c>
      <c r="C76" s="45">
        <v>191.3</v>
      </c>
      <c r="D76" s="45">
        <v>130.69999999999999</v>
      </c>
      <c r="E76" s="45"/>
      <c r="F76" s="45"/>
      <c r="G76" s="45"/>
      <c r="H76" s="45"/>
      <c r="I76" s="45"/>
      <c r="J76" s="45"/>
      <c r="K76" s="45"/>
      <c r="L76" s="45"/>
      <c r="M76" s="45"/>
      <c r="N76" s="45"/>
      <c r="O76" s="45"/>
      <c r="P76" s="45"/>
      <c r="Q76" s="45"/>
      <c r="R76" s="45"/>
      <c r="S76" s="45"/>
      <c r="T76" s="45"/>
      <c r="U76" s="45"/>
    </row>
    <row r="77" spans="1:21" x14ac:dyDescent="0.25">
      <c r="A77" s="43">
        <v>66</v>
      </c>
      <c r="B77" s="45">
        <v>379.9</v>
      </c>
      <c r="C77" s="45">
        <v>194.7</v>
      </c>
      <c r="D77" s="45"/>
      <c r="E77" s="45"/>
      <c r="F77" s="45"/>
      <c r="G77" s="45"/>
      <c r="H77" s="45"/>
      <c r="I77" s="45"/>
      <c r="J77" s="45"/>
      <c r="K77" s="45"/>
      <c r="L77" s="45"/>
      <c r="M77" s="45"/>
      <c r="N77" s="45"/>
      <c r="O77" s="45"/>
      <c r="P77" s="45"/>
      <c r="Q77" s="45"/>
      <c r="R77" s="45"/>
      <c r="S77" s="45"/>
      <c r="T77" s="45"/>
      <c r="U77" s="45"/>
    </row>
    <row r="78" spans="1:21" x14ac:dyDescent="0.25">
      <c r="A78" s="43">
        <v>67</v>
      </c>
      <c r="B78" s="45">
        <v>386.6</v>
      </c>
      <c r="C78" s="45"/>
      <c r="D78" s="45"/>
      <c r="E78" s="45"/>
      <c r="F78" s="45"/>
      <c r="G78" s="45"/>
      <c r="H78" s="45"/>
      <c r="I78" s="45"/>
      <c r="J78" s="45"/>
      <c r="K78" s="45"/>
      <c r="L78" s="45"/>
      <c r="M78" s="45"/>
      <c r="N78" s="45"/>
      <c r="O78" s="45"/>
      <c r="P78" s="45"/>
      <c r="Q78" s="45"/>
      <c r="R78" s="45"/>
      <c r="S78" s="45"/>
      <c r="T78" s="45"/>
      <c r="U78" s="45"/>
    </row>
  </sheetData>
  <sheetProtection algorithmName="SHA-512" hashValue="gOvAxnKZu+GhybEuL3sq0KFQ1TZDvEFeVGu/BWaJ/g8KMd3fA1G/rzG8i6KIywJJHrJ80bPAkHA7iDTFZmhtlw==" saltValue="wYicb4qijdZBUAbpnqxmmQ==" spinCount="100000" sheet="1" objects="1" scenarios="1"/>
  <conditionalFormatting sqref="A6:A21">
    <cfRule type="expression" dxfId="219" priority="1" stopIfTrue="1">
      <formula>MOD(ROW(),2)=0</formula>
    </cfRule>
    <cfRule type="expression" dxfId="218" priority="2" stopIfTrue="1">
      <formula>MOD(ROW(),2)&lt;&gt;0</formula>
    </cfRule>
  </conditionalFormatting>
  <conditionalFormatting sqref="B6:M21">
    <cfRule type="expression" dxfId="217" priority="3" stopIfTrue="1">
      <formula>MOD(ROW(),2)=0</formula>
    </cfRule>
    <cfRule type="expression" dxfId="216" priority="4" stopIfTrue="1">
      <formula>MOD(ROW(),2)&lt;&gt;0</formula>
    </cfRule>
  </conditionalFormatting>
  <conditionalFormatting sqref="A26:A78">
    <cfRule type="expression" dxfId="215" priority="5" stopIfTrue="1">
      <formula>MOD(ROW(),2)=0</formula>
    </cfRule>
    <cfRule type="expression" dxfId="214" priority="6" stopIfTrue="1">
      <formula>MOD(ROW(),2)&lt;&gt;0</formula>
    </cfRule>
  </conditionalFormatting>
  <conditionalFormatting sqref="B26:U78">
    <cfRule type="expression" dxfId="213" priority="7" stopIfTrue="1">
      <formula>MOD(ROW(),2)=0</formula>
    </cfRule>
    <cfRule type="expression" dxfId="212" priority="8" stopIfTrue="1">
      <formula>MOD(ROW(),2)&lt;&gt;0</formula>
    </cfRule>
  </conditionalFormatting>
  <pageMargins left="0.7" right="0.7" top="0.75" bottom="0.75" header="0.3" footer="0.3"/>
  <tableParts count="1">
    <tablePart r:id="rId1"/>
  </tableParts>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C0EBF0-C5A7-48D7-B68B-A4EF16E61DDB}">
  <sheetPr codeName="Sheet86"/>
  <dimension ref="A1:AA104"/>
  <sheetViews>
    <sheetView showGridLines="0" workbookViewId="0">
      <selection activeCell="A6" sqref="A6"/>
    </sheetView>
  </sheetViews>
  <sheetFormatPr defaultRowHeight="12.5" x14ac:dyDescent="0.25"/>
  <cols>
    <col min="1" max="1" width="31.54296875" customWidth="1"/>
    <col min="2" max="27"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Allocation - x-720</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173</v>
      </c>
      <c r="C8" s="49"/>
      <c r="D8" s="49"/>
      <c r="E8" s="49"/>
      <c r="F8" s="49"/>
      <c r="G8" s="49"/>
      <c r="H8" s="49"/>
      <c r="I8" s="49"/>
      <c r="J8" s="49"/>
      <c r="K8" s="49"/>
      <c r="L8" s="49"/>
      <c r="M8" s="49"/>
    </row>
    <row r="9" spans="1:13" x14ac:dyDescent="0.25">
      <c r="A9" s="40" t="s">
        <v>141</v>
      </c>
      <c r="B9" s="49" t="s">
        <v>422</v>
      </c>
      <c r="C9" s="49"/>
      <c r="D9" s="49"/>
      <c r="E9" s="49"/>
      <c r="F9" s="49"/>
      <c r="G9" s="49"/>
      <c r="H9" s="49"/>
      <c r="I9" s="49"/>
      <c r="J9" s="49"/>
      <c r="K9" s="49"/>
      <c r="L9" s="49"/>
      <c r="M9" s="49"/>
    </row>
    <row r="10" spans="1:13" x14ac:dyDescent="0.25">
      <c r="A10" s="40" t="s">
        <v>6</v>
      </c>
      <c r="B10" s="49" t="s">
        <v>423</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424</v>
      </c>
      <c r="C12" s="49"/>
      <c r="D12" s="49"/>
      <c r="E12" s="49"/>
      <c r="F12" s="49"/>
      <c r="G12" s="49"/>
      <c r="H12" s="49"/>
      <c r="I12" s="49"/>
      <c r="J12" s="49"/>
      <c r="K12" s="49"/>
      <c r="L12" s="49"/>
      <c r="M12" s="49"/>
    </row>
    <row r="13" spans="1:13" x14ac:dyDescent="0.25">
      <c r="A13" s="40" t="s">
        <v>494</v>
      </c>
      <c r="B13" s="49">
        <v>1</v>
      </c>
      <c r="C13" s="49"/>
      <c r="D13" s="49"/>
      <c r="E13" s="49"/>
      <c r="F13" s="49"/>
      <c r="G13" s="49"/>
      <c r="H13" s="49"/>
      <c r="I13" s="49"/>
      <c r="J13" s="49"/>
      <c r="K13" s="49"/>
      <c r="L13" s="49"/>
      <c r="M13" s="49"/>
    </row>
    <row r="14" spans="1:13" x14ac:dyDescent="0.25">
      <c r="A14" s="40" t="s">
        <v>145</v>
      </c>
      <c r="B14" s="49">
        <v>720</v>
      </c>
      <c r="C14" s="49"/>
      <c r="D14" s="49"/>
      <c r="E14" s="49"/>
      <c r="F14" s="49"/>
      <c r="G14" s="49"/>
      <c r="H14" s="49"/>
      <c r="I14" s="49"/>
      <c r="J14" s="49"/>
      <c r="K14" s="49"/>
      <c r="L14" s="49"/>
      <c r="M14" s="49"/>
    </row>
    <row r="15" spans="1:13" x14ac:dyDescent="0.25">
      <c r="A15" s="40" t="s">
        <v>495</v>
      </c>
      <c r="B15" s="49" t="s">
        <v>425</v>
      </c>
      <c r="C15" s="49"/>
      <c r="D15" s="49"/>
      <c r="E15" s="49"/>
      <c r="F15" s="49"/>
      <c r="G15" s="49"/>
      <c r="H15" s="49"/>
      <c r="I15" s="49"/>
      <c r="J15" s="49"/>
      <c r="K15" s="49"/>
      <c r="L15" s="49"/>
      <c r="M15" s="49"/>
    </row>
    <row r="16" spans="1:13" x14ac:dyDescent="0.25">
      <c r="A16" s="40" t="s">
        <v>147</v>
      </c>
      <c r="B16" s="49" t="s">
        <v>426</v>
      </c>
      <c r="C16" s="49"/>
      <c r="D16" s="49"/>
      <c r="E16" s="49"/>
      <c r="F16" s="49"/>
      <c r="G16" s="49"/>
      <c r="H16" s="49"/>
      <c r="I16" s="49"/>
      <c r="J16" s="49"/>
      <c r="K16" s="49"/>
      <c r="L16" s="49"/>
      <c r="M16" s="49"/>
    </row>
    <row r="17" spans="1:27" x14ac:dyDescent="0.25">
      <c r="A17" s="41" t="s">
        <v>496</v>
      </c>
      <c r="B17" s="49"/>
      <c r="C17" s="49"/>
      <c r="D17" s="49"/>
      <c r="E17" s="49"/>
      <c r="F17" s="49"/>
      <c r="G17" s="49"/>
      <c r="H17" s="49"/>
      <c r="I17" s="49"/>
      <c r="J17" s="49"/>
      <c r="K17" s="49"/>
      <c r="L17" s="49"/>
      <c r="M17" s="49"/>
    </row>
    <row r="18" spans="1:27" x14ac:dyDescent="0.25">
      <c r="A18" s="40" t="s">
        <v>149</v>
      </c>
      <c r="B18" s="50">
        <v>45202</v>
      </c>
      <c r="C18" s="50"/>
      <c r="D18" s="50"/>
      <c r="E18" s="50"/>
      <c r="F18" s="50"/>
      <c r="G18" s="50"/>
      <c r="H18" s="50"/>
      <c r="I18" s="50"/>
      <c r="J18" s="50"/>
      <c r="K18" s="50"/>
      <c r="L18" s="50"/>
      <c r="M18" s="50"/>
    </row>
    <row r="19" spans="1:27" x14ac:dyDescent="0.25">
      <c r="A19" s="40" t="s">
        <v>150</v>
      </c>
      <c r="B19" s="50">
        <v>45202</v>
      </c>
      <c r="C19" s="50"/>
      <c r="D19" s="50"/>
      <c r="E19" s="50"/>
      <c r="F19" s="50"/>
      <c r="G19" s="50"/>
      <c r="H19" s="50"/>
      <c r="I19" s="50"/>
      <c r="J19" s="50"/>
      <c r="K19" s="50"/>
      <c r="L19" s="50"/>
      <c r="M19" s="50"/>
    </row>
    <row r="20" spans="1:27" x14ac:dyDescent="0.25">
      <c r="A20" s="40" t="s">
        <v>151</v>
      </c>
      <c r="B20" s="49" t="s">
        <v>160</v>
      </c>
      <c r="C20" s="49"/>
      <c r="D20" s="49"/>
      <c r="E20" s="49"/>
      <c r="F20" s="49"/>
      <c r="G20" s="49"/>
      <c r="H20" s="49"/>
      <c r="I20" s="49"/>
      <c r="J20" s="49"/>
      <c r="K20" s="49"/>
      <c r="L20" s="49"/>
      <c r="M20" s="49"/>
    </row>
    <row r="21" spans="1:27" x14ac:dyDescent="0.25">
      <c r="A21" s="40" t="s">
        <v>497</v>
      </c>
      <c r="B21" s="49" t="s">
        <v>68</v>
      </c>
      <c r="C21" s="49"/>
      <c r="D21" s="49"/>
      <c r="E21" s="49"/>
      <c r="F21" s="49"/>
      <c r="G21" s="49"/>
      <c r="H21" s="49"/>
      <c r="I21" s="49"/>
      <c r="J21" s="49"/>
      <c r="K21" s="49"/>
      <c r="L21" s="49"/>
      <c r="M21" s="49"/>
    </row>
    <row r="23" spans="1:27" x14ac:dyDescent="0.25">
      <c r="A23" s="23" t="str">
        <f>HYPERLINK("#'Factor List'!A1", "Back to Factor List")</f>
        <v>Back to Factor List</v>
      </c>
      <c r="B23" s="23" t="str">
        <f>HYPERLINK("#'Assumptions'!A1", "Assumptions")</f>
        <v>Assumptions</v>
      </c>
    </row>
    <row r="26" spans="1:27" s="59" customFormat="1" ht="13" x14ac:dyDescent="0.25">
      <c r="A26" s="58" t="s">
        <v>263</v>
      </c>
      <c r="B26" s="58">
        <v>50</v>
      </c>
      <c r="C26" s="58">
        <v>51</v>
      </c>
      <c r="D26" s="58">
        <v>52</v>
      </c>
      <c r="E26" s="58">
        <v>53</v>
      </c>
      <c r="F26" s="58">
        <v>54</v>
      </c>
      <c r="G26" s="58">
        <v>55</v>
      </c>
      <c r="H26" s="58">
        <v>56</v>
      </c>
      <c r="I26" s="58">
        <v>57</v>
      </c>
      <c r="J26" s="58">
        <v>58</v>
      </c>
      <c r="K26" s="58">
        <v>59</v>
      </c>
      <c r="L26" s="58">
        <v>60</v>
      </c>
      <c r="M26" s="58">
        <v>61</v>
      </c>
      <c r="N26" s="58">
        <v>62</v>
      </c>
      <c r="O26" s="58">
        <v>63</v>
      </c>
      <c r="P26" s="58">
        <v>64</v>
      </c>
      <c r="Q26" s="58">
        <v>65</v>
      </c>
      <c r="R26" s="58">
        <v>66</v>
      </c>
      <c r="S26" s="58">
        <v>67</v>
      </c>
      <c r="T26" s="58">
        <v>68</v>
      </c>
      <c r="U26" s="58">
        <v>69</v>
      </c>
      <c r="V26" s="58">
        <v>70</v>
      </c>
      <c r="W26" s="58">
        <v>71</v>
      </c>
      <c r="X26" s="58">
        <v>72</v>
      </c>
      <c r="Y26" s="58">
        <v>73</v>
      </c>
      <c r="Z26" s="58">
        <v>74</v>
      </c>
      <c r="AA26" s="58">
        <v>75</v>
      </c>
    </row>
    <row r="27" spans="1:27" x14ac:dyDescent="0.25">
      <c r="A27" s="43">
        <v>22</v>
      </c>
      <c r="B27" s="45">
        <v>2.23</v>
      </c>
      <c r="C27" s="45">
        <v>2.1</v>
      </c>
      <c r="D27" s="45">
        <v>1.98</v>
      </c>
      <c r="E27" s="45">
        <v>1.87</v>
      </c>
      <c r="F27" s="45">
        <v>1.76</v>
      </c>
      <c r="G27" s="45">
        <v>1.66</v>
      </c>
      <c r="H27" s="45">
        <v>1.57</v>
      </c>
      <c r="I27" s="45">
        <v>1.48</v>
      </c>
      <c r="J27" s="45">
        <v>1.39</v>
      </c>
      <c r="K27" s="45">
        <v>1.31</v>
      </c>
      <c r="L27" s="45">
        <v>1.23</v>
      </c>
      <c r="M27" s="45">
        <v>1.1599999999999999</v>
      </c>
      <c r="N27" s="45">
        <v>1.0900000000000001</v>
      </c>
      <c r="O27" s="45">
        <v>1.03</v>
      </c>
      <c r="P27" s="45">
        <v>0.97</v>
      </c>
      <c r="Q27" s="45">
        <v>0.91</v>
      </c>
      <c r="R27" s="45">
        <v>0.86</v>
      </c>
      <c r="S27" s="45">
        <v>0.8</v>
      </c>
      <c r="T27" s="45">
        <v>0.75</v>
      </c>
      <c r="U27" s="45">
        <v>0.71</v>
      </c>
      <c r="V27" s="45">
        <v>0.66</v>
      </c>
      <c r="W27" s="45">
        <v>0.62</v>
      </c>
      <c r="X27" s="45">
        <v>0.57999999999999996</v>
      </c>
      <c r="Y27" s="45">
        <v>0.54</v>
      </c>
      <c r="Z27" s="45">
        <v>0.5</v>
      </c>
      <c r="AA27" s="45">
        <v>0.47</v>
      </c>
    </row>
    <row r="28" spans="1:27" x14ac:dyDescent="0.25">
      <c r="A28" s="43">
        <v>23</v>
      </c>
      <c r="B28" s="45">
        <v>2.29</v>
      </c>
      <c r="C28" s="45">
        <v>2.15</v>
      </c>
      <c r="D28" s="45">
        <v>2.0299999999999998</v>
      </c>
      <c r="E28" s="45">
        <v>1.91</v>
      </c>
      <c r="F28" s="45">
        <v>1.8</v>
      </c>
      <c r="G28" s="45">
        <v>1.7</v>
      </c>
      <c r="H28" s="45">
        <v>1.6</v>
      </c>
      <c r="I28" s="45">
        <v>1.51</v>
      </c>
      <c r="J28" s="45">
        <v>1.42</v>
      </c>
      <c r="K28" s="45">
        <v>1.34</v>
      </c>
      <c r="L28" s="45">
        <v>1.26</v>
      </c>
      <c r="M28" s="45">
        <v>1.18</v>
      </c>
      <c r="N28" s="45">
        <v>1.1100000000000001</v>
      </c>
      <c r="O28" s="45">
        <v>1.05</v>
      </c>
      <c r="P28" s="45">
        <v>0.98</v>
      </c>
      <c r="Q28" s="45">
        <v>0.92</v>
      </c>
      <c r="R28" s="45">
        <v>0.87</v>
      </c>
      <c r="S28" s="45">
        <v>0.82</v>
      </c>
      <c r="T28" s="45">
        <v>0.76</v>
      </c>
      <c r="U28" s="45">
        <v>0.72</v>
      </c>
      <c r="V28" s="45">
        <v>0.67</v>
      </c>
      <c r="W28" s="45">
        <v>0.63</v>
      </c>
      <c r="X28" s="45">
        <v>0.59</v>
      </c>
      <c r="Y28" s="45">
        <v>0.55000000000000004</v>
      </c>
      <c r="Z28" s="45">
        <v>0.51</v>
      </c>
      <c r="AA28" s="45">
        <v>0.47</v>
      </c>
    </row>
    <row r="29" spans="1:27" x14ac:dyDescent="0.25">
      <c r="A29" s="43">
        <v>24</v>
      </c>
      <c r="B29" s="45">
        <v>2.35</v>
      </c>
      <c r="C29" s="45">
        <v>2.21</v>
      </c>
      <c r="D29" s="45">
        <v>2.08</v>
      </c>
      <c r="E29" s="45">
        <v>1.96</v>
      </c>
      <c r="F29" s="45">
        <v>1.84</v>
      </c>
      <c r="G29" s="45">
        <v>1.73</v>
      </c>
      <c r="H29" s="45">
        <v>1.63</v>
      </c>
      <c r="I29" s="45">
        <v>1.54</v>
      </c>
      <c r="J29" s="45">
        <v>1.45</v>
      </c>
      <c r="K29" s="45">
        <v>1.36</v>
      </c>
      <c r="L29" s="45">
        <v>1.28</v>
      </c>
      <c r="M29" s="45">
        <v>1.21</v>
      </c>
      <c r="N29" s="45">
        <v>1.1299999999999999</v>
      </c>
      <c r="O29" s="45">
        <v>1.07</v>
      </c>
      <c r="P29" s="45">
        <v>1</v>
      </c>
      <c r="Q29" s="45">
        <v>0.94</v>
      </c>
      <c r="R29" s="45">
        <v>0.88</v>
      </c>
      <c r="S29" s="45">
        <v>0.83</v>
      </c>
      <c r="T29" s="45">
        <v>0.78</v>
      </c>
      <c r="U29" s="45">
        <v>0.73</v>
      </c>
      <c r="V29" s="45">
        <v>0.68</v>
      </c>
      <c r="W29" s="45">
        <v>0.63</v>
      </c>
      <c r="X29" s="45">
        <v>0.59</v>
      </c>
      <c r="Y29" s="45">
        <v>0.55000000000000004</v>
      </c>
      <c r="Z29" s="45">
        <v>0.52</v>
      </c>
      <c r="AA29" s="45">
        <v>0.48</v>
      </c>
    </row>
    <row r="30" spans="1:27" x14ac:dyDescent="0.25">
      <c r="A30" s="43">
        <v>25</v>
      </c>
      <c r="B30" s="45">
        <v>2.41</v>
      </c>
      <c r="C30" s="45">
        <v>2.27</v>
      </c>
      <c r="D30" s="45">
        <v>2.13</v>
      </c>
      <c r="E30" s="45">
        <v>2.0099999999999998</v>
      </c>
      <c r="F30" s="45">
        <v>1.89</v>
      </c>
      <c r="G30" s="45">
        <v>1.77</v>
      </c>
      <c r="H30" s="45">
        <v>1.67</v>
      </c>
      <c r="I30" s="45">
        <v>1.57</v>
      </c>
      <c r="J30" s="45">
        <v>1.48</v>
      </c>
      <c r="K30" s="45">
        <v>1.39</v>
      </c>
      <c r="L30" s="45">
        <v>1.31</v>
      </c>
      <c r="M30" s="45">
        <v>1.23</v>
      </c>
      <c r="N30" s="45">
        <v>1.1499999999999999</v>
      </c>
      <c r="O30" s="45">
        <v>1.0900000000000001</v>
      </c>
      <c r="P30" s="45">
        <v>1.02</v>
      </c>
      <c r="Q30" s="45">
        <v>0.96</v>
      </c>
      <c r="R30" s="45">
        <v>0.9</v>
      </c>
      <c r="S30" s="45">
        <v>0.84</v>
      </c>
      <c r="T30" s="45">
        <v>0.79</v>
      </c>
      <c r="U30" s="45">
        <v>0.74</v>
      </c>
      <c r="V30" s="45">
        <v>0.69</v>
      </c>
      <c r="W30" s="45">
        <v>0.64</v>
      </c>
      <c r="X30" s="45">
        <v>0.6</v>
      </c>
      <c r="Y30" s="45">
        <v>0.56000000000000005</v>
      </c>
      <c r="Z30" s="45">
        <v>0.52</v>
      </c>
      <c r="AA30" s="45">
        <v>0.49</v>
      </c>
    </row>
    <row r="31" spans="1:27" x14ac:dyDescent="0.25">
      <c r="A31" s="43">
        <v>26</v>
      </c>
      <c r="B31" s="45">
        <v>2.48</v>
      </c>
      <c r="C31" s="45">
        <v>2.33</v>
      </c>
      <c r="D31" s="45">
        <v>2.19</v>
      </c>
      <c r="E31" s="45">
        <v>2.06</v>
      </c>
      <c r="F31" s="45">
        <v>1.93</v>
      </c>
      <c r="G31" s="45">
        <v>1.82</v>
      </c>
      <c r="H31" s="45">
        <v>1.71</v>
      </c>
      <c r="I31" s="45">
        <v>1.61</v>
      </c>
      <c r="J31" s="45">
        <v>1.51</v>
      </c>
      <c r="K31" s="45">
        <v>1.42</v>
      </c>
      <c r="L31" s="45">
        <v>1.33</v>
      </c>
      <c r="M31" s="45">
        <v>1.25</v>
      </c>
      <c r="N31" s="45">
        <v>1.18</v>
      </c>
      <c r="O31" s="45">
        <v>1.1100000000000001</v>
      </c>
      <c r="P31" s="45">
        <v>1.04</v>
      </c>
      <c r="Q31" s="45">
        <v>0.97</v>
      </c>
      <c r="R31" s="45">
        <v>0.91</v>
      </c>
      <c r="S31" s="45">
        <v>0.86</v>
      </c>
      <c r="T31" s="45">
        <v>0.8</v>
      </c>
      <c r="U31" s="45">
        <v>0.75</v>
      </c>
      <c r="V31" s="45">
        <v>0.7</v>
      </c>
      <c r="W31" s="45">
        <v>0.65</v>
      </c>
      <c r="X31" s="45">
        <v>0.61</v>
      </c>
      <c r="Y31" s="45">
        <v>0.56999999999999995</v>
      </c>
      <c r="Z31" s="45">
        <v>0.53</v>
      </c>
      <c r="AA31" s="45">
        <v>0.49</v>
      </c>
    </row>
    <row r="32" spans="1:27" x14ac:dyDescent="0.25">
      <c r="A32" s="43">
        <v>27</v>
      </c>
      <c r="B32" s="45">
        <v>2.56</v>
      </c>
      <c r="C32" s="45">
        <v>2.4</v>
      </c>
      <c r="D32" s="45">
        <v>2.25</v>
      </c>
      <c r="E32" s="45">
        <v>2.11</v>
      </c>
      <c r="F32" s="45">
        <v>1.98</v>
      </c>
      <c r="G32" s="45">
        <v>1.86</v>
      </c>
      <c r="H32" s="45">
        <v>1.75</v>
      </c>
      <c r="I32" s="45">
        <v>1.64</v>
      </c>
      <c r="J32" s="45">
        <v>1.54</v>
      </c>
      <c r="K32" s="45">
        <v>1.45</v>
      </c>
      <c r="L32" s="45">
        <v>1.36</v>
      </c>
      <c r="M32" s="45">
        <v>1.28</v>
      </c>
      <c r="N32" s="45">
        <v>1.2</v>
      </c>
      <c r="O32" s="45">
        <v>1.1299999999999999</v>
      </c>
      <c r="P32" s="45">
        <v>1.06</v>
      </c>
      <c r="Q32" s="45">
        <v>0.99</v>
      </c>
      <c r="R32" s="45">
        <v>0.93</v>
      </c>
      <c r="S32" s="45">
        <v>0.87</v>
      </c>
      <c r="T32" s="45">
        <v>0.81</v>
      </c>
      <c r="U32" s="45">
        <v>0.76</v>
      </c>
      <c r="V32" s="45">
        <v>0.71</v>
      </c>
      <c r="W32" s="45">
        <v>0.66</v>
      </c>
      <c r="X32" s="45">
        <v>0.62</v>
      </c>
      <c r="Y32" s="45">
        <v>0.57999999999999996</v>
      </c>
      <c r="Z32" s="45">
        <v>0.54</v>
      </c>
      <c r="AA32" s="45">
        <v>0.5</v>
      </c>
    </row>
    <row r="33" spans="1:27" x14ac:dyDescent="0.25">
      <c r="A33" s="43">
        <v>28</v>
      </c>
      <c r="B33" s="45">
        <v>2.64</v>
      </c>
      <c r="C33" s="45">
        <v>2.4700000000000002</v>
      </c>
      <c r="D33" s="45">
        <v>2.3199999999999998</v>
      </c>
      <c r="E33" s="45">
        <v>2.17</v>
      </c>
      <c r="F33" s="45">
        <v>2.04</v>
      </c>
      <c r="G33" s="45">
        <v>1.91</v>
      </c>
      <c r="H33" s="45">
        <v>1.79</v>
      </c>
      <c r="I33" s="45">
        <v>1.68</v>
      </c>
      <c r="J33" s="45">
        <v>1.58</v>
      </c>
      <c r="K33" s="45">
        <v>1.48</v>
      </c>
      <c r="L33" s="45">
        <v>1.39</v>
      </c>
      <c r="M33" s="45">
        <v>1.31</v>
      </c>
      <c r="N33" s="45">
        <v>1.23</v>
      </c>
      <c r="O33" s="45">
        <v>1.1499999999999999</v>
      </c>
      <c r="P33" s="45">
        <v>1.08</v>
      </c>
      <c r="Q33" s="45">
        <v>1.01</v>
      </c>
      <c r="R33" s="45">
        <v>0.95</v>
      </c>
      <c r="S33" s="45">
        <v>0.89</v>
      </c>
      <c r="T33" s="45">
        <v>0.83</v>
      </c>
      <c r="U33" s="45">
        <v>0.77</v>
      </c>
      <c r="V33" s="45">
        <v>0.72</v>
      </c>
      <c r="W33" s="45">
        <v>0.67</v>
      </c>
      <c r="X33" s="45">
        <v>0.63</v>
      </c>
      <c r="Y33" s="45">
        <v>0.59</v>
      </c>
      <c r="Z33" s="45">
        <v>0.55000000000000004</v>
      </c>
      <c r="AA33" s="45">
        <v>0.51</v>
      </c>
    </row>
    <row r="34" spans="1:27" x14ac:dyDescent="0.25">
      <c r="A34" s="43">
        <v>29</v>
      </c>
      <c r="B34" s="45">
        <v>2.72</v>
      </c>
      <c r="C34" s="45">
        <v>2.5499999999999998</v>
      </c>
      <c r="D34" s="45">
        <v>2.39</v>
      </c>
      <c r="E34" s="45">
        <v>2.23</v>
      </c>
      <c r="F34" s="45">
        <v>2.09</v>
      </c>
      <c r="G34" s="45">
        <v>1.96</v>
      </c>
      <c r="H34" s="45">
        <v>1.84</v>
      </c>
      <c r="I34" s="45">
        <v>1.73</v>
      </c>
      <c r="J34" s="45">
        <v>1.62</v>
      </c>
      <c r="K34" s="45">
        <v>1.52</v>
      </c>
      <c r="L34" s="45">
        <v>1.42</v>
      </c>
      <c r="M34" s="45">
        <v>1.33</v>
      </c>
      <c r="N34" s="45">
        <v>1.25</v>
      </c>
      <c r="O34" s="45">
        <v>1.17</v>
      </c>
      <c r="P34" s="45">
        <v>1.1000000000000001</v>
      </c>
      <c r="Q34" s="45">
        <v>1.03</v>
      </c>
      <c r="R34" s="45">
        <v>0.96</v>
      </c>
      <c r="S34" s="45">
        <v>0.9</v>
      </c>
      <c r="T34" s="45">
        <v>0.84</v>
      </c>
      <c r="U34" s="45">
        <v>0.79</v>
      </c>
      <c r="V34" s="45">
        <v>0.74</v>
      </c>
      <c r="W34" s="45">
        <v>0.69</v>
      </c>
      <c r="X34" s="45">
        <v>0.64</v>
      </c>
      <c r="Y34" s="45">
        <v>0.6</v>
      </c>
      <c r="Z34" s="45">
        <v>0.55000000000000004</v>
      </c>
      <c r="AA34" s="45">
        <v>0.51</v>
      </c>
    </row>
    <row r="35" spans="1:27" x14ac:dyDescent="0.25">
      <c r="A35" s="43">
        <v>30</v>
      </c>
      <c r="B35" s="45">
        <v>2.81</v>
      </c>
      <c r="C35" s="45">
        <v>2.63</v>
      </c>
      <c r="D35" s="45">
        <v>2.46</v>
      </c>
      <c r="E35" s="45">
        <v>2.2999999999999998</v>
      </c>
      <c r="F35" s="45">
        <v>2.15</v>
      </c>
      <c r="G35" s="45">
        <v>2.02</v>
      </c>
      <c r="H35" s="45">
        <v>1.89</v>
      </c>
      <c r="I35" s="45">
        <v>1.77</v>
      </c>
      <c r="J35" s="45">
        <v>1.66</v>
      </c>
      <c r="K35" s="45">
        <v>1.55</v>
      </c>
      <c r="L35" s="45">
        <v>1.46</v>
      </c>
      <c r="M35" s="45">
        <v>1.36</v>
      </c>
      <c r="N35" s="45">
        <v>1.28</v>
      </c>
      <c r="O35" s="45">
        <v>1.2</v>
      </c>
      <c r="P35" s="45">
        <v>1.1200000000000001</v>
      </c>
      <c r="Q35" s="45">
        <v>1.05</v>
      </c>
      <c r="R35" s="45">
        <v>0.98</v>
      </c>
      <c r="S35" s="45">
        <v>0.92</v>
      </c>
      <c r="T35" s="45">
        <v>0.86</v>
      </c>
      <c r="U35" s="45">
        <v>0.8</v>
      </c>
      <c r="V35" s="45">
        <v>0.75</v>
      </c>
      <c r="W35" s="45">
        <v>0.7</v>
      </c>
      <c r="X35" s="45">
        <v>0.65</v>
      </c>
      <c r="Y35" s="45">
        <v>0.6</v>
      </c>
      <c r="Z35" s="45">
        <v>0.56000000000000005</v>
      </c>
      <c r="AA35" s="45">
        <v>0.52</v>
      </c>
    </row>
    <row r="36" spans="1:27" x14ac:dyDescent="0.25">
      <c r="A36" s="43">
        <v>31</v>
      </c>
      <c r="B36" s="45">
        <v>2.91</v>
      </c>
      <c r="C36" s="45">
        <v>2.72</v>
      </c>
      <c r="D36" s="45">
        <v>2.54</v>
      </c>
      <c r="E36" s="45">
        <v>2.37</v>
      </c>
      <c r="F36" s="45">
        <v>2.2200000000000002</v>
      </c>
      <c r="G36" s="45">
        <v>2.08</v>
      </c>
      <c r="H36" s="45">
        <v>1.94</v>
      </c>
      <c r="I36" s="45">
        <v>1.82</v>
      </c>
      <c r="J36" s="45">
        <v>1.7</v>
      </c>
      <c r="K36" s="45">
        <v>1.59</v>
      </c>
      <c r="L36" s="45">
        <v>1.49</v>
      </c>
      <c r="M36" s="45">
        <v>1.4</v>
      </c>
      <c r="N36" s="45">
        <v>1.31</v>
      </c>
      <c r="O36" s="45">
        <v>1.22</v>
      </c>
      <c r="P36" s="45">
        <v>1.1499999999999999</v>
      </c>
      <c r="Q36" s="45">
        <v>1.07</v>
      </c>
      <c r="R36" s="45">
        <v>1</v>
      </c>
      <c r="S36" s="45">
        <v>0.94</v>
      </c>
      <c r="T36" s="45">
        <v>0.88</v>
      </c>
      <c r="U36" s="45">
        <v>0.82</v>
      </c>
      <c r="V36" s="45">
        <v>0.76</v>
      </c>
      <c r="W36" s="45">
        <v>0.71</v>
      </c>
      <c r="X36" s="45">
        <v>0.66</v>
      </c>
      <c r="Y36" s="45">
        <v>0.61</v>
      </c>
      <c r="Z36" s="45">
        <v>0.56999999999999995</v>
      </c>
      <c r="AA36" s="45">
        <v>0.53</v>
      </c>
    </row>
    <row r="37" spans="1:27" x14ac:dyDescent="0.25">
      <c r="A37" s="43">
        <v>32</v>
      </c>
      <c r="B37" s="45">
        <v>3.02</v>
      </c>
      <c r="C37" s="45">
        <v>2.81</v>
      </c>
      <c r="D37" s="45">
        <v>2.63</v>
      </c>
      <c r="E37" s="45">
        <v>2.4500000000000002</v>
      </c>
      <c r="F37" s="45">
        <v>2.29</v>
      </c>
      <c r="G37" s="45">
        <v>2.14</v>
      </c>
      <c r="H37" s="45">
        <v>2</v>
      </c>
      <c r="I37" s="45">
        <v>1.87</v>
      </c>
      <c r="J37" s="45">
        <v>1.75</v>
      </c>
      <c r="K37" s="45">
        <v>1.64</v>
      </c>
      <c r="L37" s="45">
        <v>1.53</v>
      </c>
      <c r="M37" s="45">
        <v>1.43</v>
      </c>
      <c r="N37" s="45">
        <v>1.34</v>
      </c>
      <c r="O37" s="45">
        <v>1.25</v>
      </c>
      <c r="P37" s="45">
        <v>1.17</v>
      </c>
      <c r="Q37" s="45">
        <v>1.1000000000000001</v>
      </c>
      <c r="R37" s="45">
        <v>1.02</v>
      </c>
      <c r="S37" s="45">
        <v>0.96</v>
      </c>
      <c r="T37" s="45">
        <v>0.89</v>
      </c>
      <c r="U37" s="45">
        <v>0.83</v>
      </c>
      <c r="V37" s="45">
        <v>0.78</v>
      </c>
      <c r="W37" s="45">
        <v>0.72</v>
      </c>
      <c r="X37" s="45">
        <v>0.67</v>
      </c>
      <c r="Y37" s="45">
        <v>0.63</v>
      </c>
      <c r="Z37" s="45">
        <v>0.57999999999999996</v>
      </c>
      <c r="AA37" s="45">
        <v>0.54</v>
      </c>
    </row>
    <row r="38" spans="1:27" x14ac:dyDescent="0.25">
      <c r="A38" s="43">
        <v>33</v>
      </c>
      <c r="B38" s="45">
        <v>3.13</v>
      </c>
      <c r="C38" s="45">
        <v>2.92</v>
      </c>
      <c r="D38" s="45">
        <v>2.72</v>
      </c>
      <c r="E38" s="45">
        <v>2.5299999999999998</v>
      </c>
      <c r="F38" s="45">
        <v>2.36</v>
      </c>
      <c r="G38" s="45">
        <v>2.21</v>
      </c>
      <c r="H38" s="45">
        <v>2.06</v>
      </c>
      <c r="I38" s="45">
        <v>1.92</v>
      </c>
      <c r="J38" s="45">
        <v>1.8</v>
      </c>
      <c r="K38" s="45">
        <v>1.68</v>
      </c>
      <c r="L38" s="45">
        <v>1.57</v>
      </c>
      <c r="M38" s="45">
        <v>1.47</v>
      </c>
      <c r="N38" s="45">
        <v>1.37</v>
      </c>
      <c r="O38" s="45">
        <v>1.28</v>
      </c>
      <c r="P38" s="45">
        <v>1.2</v>
      </c>
      <c r="Q38" s="45">
        <v>1.1200000000000001</v>
      </c>
      <c r="R38" s="45">
        <v>1.05</v>
      </c>
      <c r="S38" s="45">
        <v>0.98</v>
      </c>
      <c r="T38" s="45">
        <v>0.91</v>
      </c>
      <c r="U38" s="45">
        <v>0.85</v>
      </c>
      <c r="V38" s="45">
        <v>0.79</v>
      </c>
      <c r="W38" s="45">
        <v>0.74</v>
      </c>
      <c r="X38" s="45">
        <v>0.68</v>
      </c>
      <c r="Y38" s="45">
        <v>0.64</v>
      </c>
      <c r="Z38" s="45">
        <v>0.59</v>
      </c>
      <c r="AA38" s="45">
        <v>0.55000000000000004</v>
      </c>
    </row>
    <row r="39" spans="1:27" x14ac:dyDescent="0.25">
      <c r="A39" s="43">
        <v>34</v>
      </c>
      <c r="B39" s="45">
        <v>3.26</v>
      </c>
      <c r="C39" s="45">
        <v>3.03</v>
      </c>
      <c r="D39" s="45">
        <v>2.82</v>
      </c>
      <c r="E39" s="45">
        <v>2.62</v>
      </c>
      <c r="F39" s="45">
        <v>2.44</v>
      </c>
      <c r="G39" s="45">
        <v>2.2799999999999998</v>
      </c>
      <c r="H39" s="45">
        <v>2.12</v>
      </c>
      <c r="I39" s="45">
        <v>1.98</v>
      </c>
      <c r="J39" s="45">
        <v>1.85</v>
      </c>
      <c r="K39" s="45">
        <v>1.73</v>
      </c>
      <c r="L39" s="45">
        <v>1.61</v>
      </c>
      <c r="M39" s="45">
        <v>1.51</v>
      </c>
      <c r="N39" s="45">
        <v>1.41</v>
      </c>
      <c r="O39" s="45">
        <v>1.31</v>
      </c>
      <c r="P39" s="45">
        <v>1.23</v>
      </c>
      <c r="Q39" s="45">
        <v>1.1499999999999999</v>
      </c>
      <c r="R39" s="45">
        <v>1.07</v>
      </c>
      <c r="S39" s="45">
        <v>1</v>
      </c>
      <c r="T39" s="45">
        <v>0.93</v>
      </c>
      <c r="U39" s="45">
        <v>0.87</v>
      </c>
      <c r="V39" s="45">
        <v>0.81</v>
      </c>
      <c r="W39" s="45">
        <v>0.75</v>
      </c>
      <c r="X39" s="45">
        <v>0.7</v>
      </c>
      <c r="Y39" s="45">
        <v>0.65</v>
      </c>
      <c r="Z39" s="45">
        <v>0.6</v>
      </c>
      <c r="AA39" s="45">
        <v>0.56000000000000005</v>
      </c>
    </row>
    <row r="40" spans="1:27" x14ac:dyDescent="0.25">
      <c r="A40" s="43">
        <v>35</v>
      </c>
      <c r="B40" s="45">
        <v>3.39</v>
      </c>
      <c r="C40" s="45">
        <v>3.15</v>
      </c>
      <c r="D40" s="45">
        <v>2.93</v>
      </c>
      <c r="E40" s="45">
        <v>2.72</v>
      </c>
      <c r="F40" s="45">
        <v>2.5299999999999998</v>
      </c>
      <c r="G40" s="45">
        <v>2.36</v>
      </c>
      <c r="H40" s="45">
        <v>2.19</v>
      </c>
      <c r="I40" s="45">
        <v>2.04</v>
      </c>
      <c r="J40" s="45">
        <v>1.91</v>
      </c>
      <c r="K40" s="45">
        <v>1.78</v>
      </c>
      <c r="L40" s="45">
        <v>1.66</v>
      </c>
      <c r="M40" s="45">
        <v>1.55</v>
      </c>
      <c r="N40" s="45">
        <v>1.44</v>
      </c>
      <c r="O40" s="45">
        <v>1.35</v>
      </c>
      <c r="P40" s="45">
        <v>1.26</v>
      </c>
      <c r="Q40" s="45">
        <v>1.17</v>
      </c>
      <c r="R40" s="45">
        <v>1.0900000000000001</v>
      </c>
      <c r="S40" s="45">
        <v>1.02</v>
      </c>
      <c r="T40" s="45">
        <v>0.95</v>
      </c>
      <c r="U40" s="45">
        <v>0.88</v>
      </c>
      <c r="V40" s="45">
        <v>0.82</v>
      </c>
      <c r="W40" s="45">
        <v>0.77</v>
      </c>
      <c r="X40" s="45">
        <v>0.71</v>
      </c>
      <c r="Y40" s="45">
        <v>0.66</v>
      </c>
      <c r="Z40" s="45">
        <v>0.61</v>
      </c>
      <c r="AA40" s="45">
        <v>0.56999999999999995</v>
      </c>
    </row>
    <row r="41" spans="1:27" x14ac:dyDescent="0.25">
      <c r="A41" s="43">
        <v>36</v>
      </c>
      <c r="B41" s="45">
        <v>3.54</v>
      </c>
      <c r="C41" s="45">
        <v>3.28</v>
      </c>
      <c r="D41" s="45">
        <v>3.04</v>
      </c>
      <c r="E41" s="45">
        <v>2.82</v>
      </c>
      <c r="F41" s="45">
        <v>2.62</v>
      </c>
      <c r="G41" s="45">
        <v>2.44</v>
      </c>
      <c r="H41" s="45">
        <v>2.27</v>
      </c>
      <c r="I41" s="45">
        <v>2.11</v>
      </c>
      <c r="J41" s="45">
        <v>1.97</v>
      </c>
      <c r="K41" s="45">
        <v>1.83</v>
      </c>
      <c r="L41" s="45">
        <v>1.71</v>
      </c>
      <c r="M41" s="45">
        <v>1.59</v>
      </c>
      <c r="N41" s="45">
        <v>1.48</v>
      </c>
      <c r="O41" s="45">
        <v>1.38</v>
      </c>
      <c r="P41" s="45">
        <v>1.29</v>
      </c>
      <c r="Q41" s="45">
        <v>1.2</v>
      </c>
      <c r="R41" s="45">
        <v>1.1200000000000001</v>
      </c>
      <c r="S41" s="45">
        <v>1.04</v>
      </c>
      <c r="T41" s="45">
        <v>0.97</v>
      </c>
      <c r="U41" s="45">
        <v>0.9</v>
      </c>
      <c r="V41" s="45">
        <v>0.84</v>
      </c>
      <c r="W41" s="45">
        <v>0.78</v>
      </c>
      <c r="X41" s="45">
        <v>0.73</v>
      </c>
      <c r="Y41" s="45">
        <v>0.67</v>
      </c>
      <c r="Z41" s="45">
        <v>0.62</v>
      </c>
      <c r="AA41" s="45">
        <v>0.57999999999999996</v>
      </c>
    </row>
    <row r="42" spans="1:27" x14ac:dyDescent="0.25">
      <c r="A42" s="43">
        <v>37</v>
      </c>
      <c r="B42" s="45">
        <v>3.7</v>
      </c>
      <c r="C42" s="45">
        <v>3.42</v>
      </c>
      <c r="D42" s="45">
        <v>3.17</v>
      </c>
      <c r="E42" s="45">
        <v>2.94</v>
      </c>
      <c r="F42" s="45">
        <v>2.72</v>
      </c>
      <c r="G42" s="45">
        <v>2.5299999999999998</v>
      </c>
      <c r="H42" s="45">
        <v>2.35</v>
      </c>
      <c r="I42" s="45">
        <v>2.1800000000000002</v>
      </c>
      <c r="J42" s="45">
        <v>2.0299999999999998</v>
      </c>
      <c r="K42" s="45">
        <v>1.89</v>
      </c>
      <c r="L42" s="45">
        <v>1.76</v>
      </c>
      <c r="M42" s="45">
        <v>1.64</v>
      </c>
      <c r="N42" s="45">
        <v>1.53</v>
      </c>
      <c r="O42" s="45">
        <v>1.42</v>
      </c>
      <c r="P42" s="45">
        <v>1.32</v>
      </c>
      <c r="Q42" s="45">
        <v>1.23</v>
      </c>
      <c r="R42" s="45">
        <v>1.1499999999999999</v>
      </c>
      <c r="S42" s="45">
        <v>1.07</v>
      </c>
      <c r="T42" s="45">
        <v>0.99</v>
      </c>
      <c r="U42" s="45">
        <v>0.92</v>
      </c>
      <c r="V42" s="45">
        <v>0.86</v>
      </c>
      <c r="W42" s="45">
        <v>0.8</v>
      </c>
      <c r="X42" s="45">
        <v>0.74</v>
      </c>
      <c r="Y42" s="45">
        <v>0.69</v>
      </c>
      <c r="Z42" s="45">
        <v>0.64</v>
      </c>
      <c r="AA42" s="45">
        <v>0.59</v>
      </c>
    </row>
    <row r="43" spans="1:27" x14ac:dyDescent="0.25">
      <c r="A43" s="43">
        <v>38</v>
      </c>
      <c r="B43" s="45">
        <v>3.88</v>
      </c>
      <c r="C43" s="45">
        <v>3.58</v>
      </c>
      <c r="D43" s="45">
        <v>3.31</v>
      </c>
      <c r="E43" s="45">
        <v>3.06</v>
      </c>
      <c r="F43" s="45">
        <v>2.83</v>
      </c>
      <c r="G43" s="45">
        <v>2.63</v>
      </c>
      <c r="H43" s="45">
        <v>2.44</v>
      </c>
      <c r="I43" s="45">
        <v>2.2599999999999998</v>
      </c>
      <c r="J43" s="45">
        <v>2.1</v>
      </c>
      <c r="K43" s="45">
        <v>1.95</v>
      </c>
      <c r="L43" s="45">
        <v>1.82</v>
      </c>
      <c r="M43" s="45">
        <v>1.69</v>
      </c>
      <c r="N43" s="45">
        <v>1.57</v>
      </c>
      <c r="O43" s="45">
        <v>1.46</v>
      </c>
      <c r="P43" s="45">
        <v>1.36</v>
      </c>
      <c r="Q43" s="45">
        <v>1.27</v>
      </c>
      <c r="R43" s="45">
        <v>1.18</v>
      </c>
      <c r="S43" s="45">
        <v>1.1000000000000001</v>
      </c>
      <c r="T43" s="45">
        <v>1.02</v>
      </c>
      <c r="U43" s="45">
        <v>0.95</v>
      </c>
      <c r="V43" s="45">
        <v>0.88</v>
      </c>
      <c r="W43" s="45">
        <v>0.82</v>
      </c>
      <c r="X43" s="45">
        <v>0.76</v>
      </c>
      <c r="Y43" s="45">
        <v>0.7</v>
      </c>
      <c r="Z43" s="45">
        <v>0.65</v>
      </c>
      <c r="AA43" s="45">
        <v>0.6</v>
      </c>
    </row>
    <row r="44" spans="1:27" x14ac:dyDescent="0.25">
      <c r="A44" s="43">
        <v>39</v>
      </c>
      <c r="B44" s="45">
        <v>4.07</v>
      </c>
      <c r="C44" s="45">
        <v>3.75</v>
      </c>
      <c r="D44" s="45">
        <v>3.46</v>
      </c>
      <c r="E44" s="45">
        <v>3.19</v>
      </c>
      <c r="F44" s="45">
        <v>2.95</v>
      </c>
      <c r="G44" s="45">
        <v>2.73</v>
      </c>
      <c r="H44" s="45">
        <v>2.5299999999999998</v>
      </c>
      <c r="I44" s="45">
        <v>2.35</v>
      </c>
      <c r="J44" s="45">
        <v>2.1800000000000002</v>
      </c>
      <c r="K44" s="45">
        <v>2.02</v>
      </c>
      <c r="L44" s="45">
        <v>1.88</v>
      </c>
      <c r="M44" s="45">
        <v>1.74</v>
      </c>
      <c r="N44" s="45">
        <v>1.62</v>
      </c>
      <c r="O44" s="45">
        <v>1.51</v>
      </c>
      <c r="P44" s="45">
        <v>1.4</v>
      </c>
      <c r="Q44" s="45">
        <v>1.3</v>
      </c>
      <c r="R44" s="45">
        <v>1.21</v>
      </c>
      <c r="S44" s="45">
        <v>1.1200000000000001</v>
      </c>
      <c r="T44" s="45">
        <v>1.04</v>
      </c>
      <c r="U44" s="45">
        <v>0.97</v>
      </c>
      <c r="V44" s="45">
        <v>0.9</v>
      </c>
      <c r="W44" s="45">
        <v>0.83</v>
      </c>
      <c r="X44" s="45">
        <v>0.77</v>
      </c>
      <c r="Y44" s="45">
        <v>0.72</v>
      </c>
      <c r="Z44" s="45">
        <v>0.66</v>
      </c>
      <c r="AA44" s="45">
        <v>0.61</v>
      </c>
    </row>
    <row r="45" spans="1:27" x14ac:dyDescent="0.25">
      <c r="A45" s="43">
        <v>40</v>
      </c>
      <c r="B45" s="45">
        <v>4.28</v>
      </c>
      <c r="C45" s="45">
        <v>3.94</v>
      </c>
      <c r="D45" s="45">
        <v>3.62</v>
      </c>
      <c r="E45" s="45">
        <v>3.34</v>
      </c>
      <c r="F45" s="45">
        <v>3.08</v>
      </c>
      <c r="G45" s="45">
        <v>2.85</v>
      </c>
      <c r="H45" s="45">
        <v>2.63</v>
      </c>
      <c r="I45" s="45">
        <v>2.44</v>
      </c>
      <c r="J45" s="45">
        <v>2.2599999999999998</v>
      </c>
      <c r="K45" s="45">
        <v>2.09</v>
      </c>
      <c r="L45" s="45">
        <v>1.94</v>
      </c>
      <c r="M45" s="45">
        <v>1.8</v>
      </c>
      <c r="N45" s="45">
        <v>1.67</v>
      </c>
      <c r="O45" s="45">
        <v>1.55</v>
      </c>
      <c r="P45" s="45">
        <v>1.44</v>
      </c>
      <c r="Q45" s="45">
        <v>1.34</v>
      </c>
      <c r="R45" s="45">
        <v>1.24</v>
      </c>
      <c r="S45" s="45">
        <v>1.1499999999999999</v>
      </c>
      <c r="T45" s="45">
        <v>1.07</v>
      </c>
      <c r="U45" s="45">
        <v>0.99</v>
      </c>
      <c r="V45" s="45">
        <v>0.92</v>
      </c>
      <c r="W45" s="45">
        <v>0.85</v>
      </c>
      <c r="X45" s="45">
        <v>0.79</v>
      </c>
      <c r="Y45" s="45">
        <v>0.73</v>
      </c>
      <c r="Z45" s="45">
        <v>0.68</v>
      </c>
      <c r="AA45" s="45">
        <v>0.63</v>
      </c>
    </row>
    <row r="46" spans="1:27" x14ac:dyDescent="0.25">
      <c r="A46" s="43">
        <v>41</v>
      </c>
      <c r="B46" s="45">
        <v>4.51</v>
      </c>
      <c r="C46" s="45">
        <v>4.1399999999999997</v>
      </c>
      <c r="D46" s="45">
        <v>3.8</v>
      </c>
      <c r="E46" s="45">
        <v>3.5</v>
      </c>
      <c r="F46" s="45">
        <v>3.22</v>
      </c>
      <c r="G46" s="45">
        <v>2.97</v>
      </c>
      <c r="H46" s="45">
        <v>2.74</v>
      </c>
      <c r="I46" s="45">
        <v>2.54</v>
      </c>
      <c r="J46" s="45">
        <v>2.34</v>
      </c>
      <c r="K46" s="45">
        <v>2.17</v>
      </c>
      <c r="L46" s="45">
        <v>2.0099999999999998</v>
      </c>
      <c r="M46" s="45">
        <v>1.86</v>
      </c>
      <c r="N46" s="45">
        <v>1.73</v>
      </c>
      <c r="O46" s="45">
        <v>1.6</v>
      </c>
      <c r="P46" s="45">
        <v>1.49</v>
      </c>
      <c r="Q46" s="45">
        <v>1.38</v>
      </c>
      <c r="R46" s="45">
        <v>1.28</v>
      </c>
      <c r="S46" s="45">
        <v>1.19</v>
      </c>
      <c r="T46" s="45">
        <v>1.1000000000000001</v>
      </c>
      <c r="U46" s="45">
        <v>1.02</v>
      </c>
      <c r="V46" s="45">
        <v>0.94</v>
      </c>
      <c r="W46" s="45">
        <v>0.87</v>
      </c>
      <c r="X46" s="45">
        <v>0.81</v>
      </c>
      <c r="Y46" s="45">
        <v>0.75</v>
      </c>
      <c r="Z46" s="45">
        <v>0.69</v>
      </c>
      <c r="AA46" s="45">
        <v>0.64</v>
      </c>
    </row>
    <row r="47" spans="1:27" x14ac:dyDescent="0.25">
      <c r="A47" s="43">
        <v>42</v>
      </c>
      <c r="B47" s="45">
        <v>4.7699999999999996</v>
      </c>
      <c r="C47" s="45">
        <v>4.37</v>
      </c>
      <c r="D47" s="45">
        <v>4</v>
      </c>
      <c r="E47" s="45">
        <v>3.67</v>
      </c>
      <c r="F47" s="45">
        <v>3.38</v>
      </c>
      <c r="G47" s="45">
        <v>3.11</v>
      </c>
      <c r="H47" s="45">
        <v>2.86</v>
      </c>
      <c r="I47" s="45">
        <v>2.64</v>
      </c>
      <c r="J47" s="45">
        <v>2.44</v>
      </c>
      <c r="K47" s="45">
        <v>2.2599999999999998</v>
      </c>
      <c r="L47" s="45">
        <v>2.09</v>
      </c>
      <c r="M47" s="45">
        <v>1.93</v>
      </c>
      <c r="N47" s="45">
        <v>1.79</v>
      </c>
      <c r="O47" s="45">
        <v>1.66</v>
      </c>
      <c r="P47" s="45">
        <v>1.53</v>
      </c>
      <c r="Q47" s="45">
        <v>1.42</v>
      </c>
      <c r="R47" s="45">
        <v>1.32</v>
      </c>
      <c r="S47" s="45">
        <v>1.22</v>
      </c>
      <c r="T47" s="45">
        <v>1.1299999999999999</v>
      </c>
      <c r="U47" s="45">
        <v>1.05</v>
      </c>
      <c r="V47" s="45">
        <v>0.97</v>
      </c>
      <c r="W47" s="45">
        <v>0.9</v>
      </c>
      <c r="X47" s="45">
        <v>0.83</v>
      </c>
      <c r="Y47" s="45">
        <v>0.77</v>
      </c>
      <c r="Z47" s="45">
        <v>0.71</v>
      </c>
      <c r="AA47" s="45">
        <v>0.65</v>
      </c>
    </row>
    <row r="48" spans="1:27" x14ac:dyDescent="0.25">
      <c r="A48" s="43">
        <v>43</v>
      </c>
      <c r="B48" s="45">
        <v>5.05</v>
      </c>
      <c r="C48" s="45">
        <v>4.6100000000000003</v>
      </c>
      <c r="D48" s="45">
        <v>4.22</v>
      </c>
      <c r="E48" s="45">
        <v>3.87</v>
      </c>
      <c r="F48" s="45">
        <v>3.55</v>
      </c>
      <c r="G48" s="45">
        <v>3.26</v>
      </c>
      <c r="H48" s="45">
        <v>3</v>
      </c>
      <c r="I48" s="45">
        <v>2.76</v>
      </c>
      <c r="J48" s="45">
        <v>2.54</v>
      </c>
      <c r="K48" s="45">
        <v>2.35</v>
      </c>
      <c r="L48" s="45">
        <v>2.17</v>
      </c>
      <c r="M48" s="45">
        <v>2</v>
      </c>
      <c r="N48" s="45">
        <v>1.85</v>
      </c>
      <c r="O48" s="45">
        <v>1.71</v>
      </c>
      <c r="P48" s="45">
        <v>1.58</v>
      </c>
      <c r="Q48" s="45">
        <v>1.47</v>
      </c>
      <c r="R48" s="45">
        <v>1.36</v>
      </c>
      <c r="S48" s="45">
        <v>1.26</v>
      </c>
      <c r="T48" s="45">
        <v>1.1599999999999999</v>
      </c>
      <c r="U48" s="45">
        <v>1.08</v>
      </c>
      <c r="V48" s="45">
        <v>1</v>
      </c>
      <c r="W48" s="45">
        <v>0.92</v>
      </c>
      <c r="X48" s="45">
        <v>0.85</v>
      </c>
      <c r="Y48" s="45">
        <v>0.79</v>
      </c>
      <c r="Z48" s="45">
        <v>0.73</v>
      </c>
      <c r="AA48" s="45">
        <v>0.67</v>
      </c>
    </row>
    <row r="49" spans="1:27" x14ac:dyDescent="0.25">
      <c r="A49" s="43">
        <v>44</v>
      </c>
      <c r="B49" s="45">
        <v>5.37</v>
      </c>
      <c r="C49" s="45">
        <v>4.8899999999999997</v>
      </c>
      <c r="D49" s="45">
        <v>4.46</v>
      </c>
      <c r="E49" s="45">
        <v>4.08</v>
      </c>
      <c r="F49" s="45">
        <v>3.73</v>
      </c>
      <c r="G49" s="45">
        <v>3.42</v>
      </c>
      <c r="H49" s="45">
        <v>3.14</v>
      </c>
      <c r="I49" s="45">
        <v>2.89</v>
      </c>
      <c r="J49" s="45">
        <v>2.66</v>
      </c>
      <c r="K49" s="45">
        <v>2.4500000000000002</v>
      </c>
      <c r="L49" s="45">
        <v>2.2599999999999998</v>
      </c>
      <c r="M49" s="45">
        <v>2.08</v>
      </c>
      <c r="N49" s="45">
        <v>1.92</v>
      </c>
      <c r="O49" s="45">
        <v>1.77</v>
      </c>
      <c r="P49" s="45">
        <v>1.64</v>
      </c>
      <c r="Q49" s="45">
        <v>1.52</v>
      </c>
      <c r="R49" s="45">
        <v>1.4</v>
      </c>
      <c r="S49" s="45">
        <v>1.3</v>
      </c>
      <c r="T49" s="45">
        <v>1.2</v>
      </c>
      <c r="U49" s="45">
        <v>1.1100000000000001</v>
      </c>
      <c r="V49" s="45">
        <v>1.02</v>
      </c>
      <c r="W49" s="45">
        <v>0.95</v>
      </c>
      <c r="X49" s="45">
        <v>0.87</v>
      </c>
      <c r="Y49" s="45">
        <v>0.81</v>
      </c>
      <c r="Z49" s="45">
        <v>0.74</v>
      </c>
      <c r="AA49" s="45">
        <v>0.69</v>
      </c>
    </row>
    <row r="50" spans="1:27" x14ac:dyDescent="0.25">
      <c r="A50" s="43">
        <v>45</v>
      </c>
      <c r="B50" s="45">
        <v>5.71</v>
      </c>
      <c r="C50" s="45">
        <v>5.19</v>
      </c>
      <c r="D50" s="45">
        <v>4.7300000000000004</v>
      </c>
      <c r="E50" s="45">
        <v>4.3099999999999996</v>
      </c>
      <c r="F50" s="45">
        <v>3.94</v>
      </c>
      <c r="G50" s="45">
        <v>3.6</v>
      </c>
      <c r="H50" s="45">
        <v>3.3</v>
      </c>
      <c r="I50" s="45">
        <v>3.02</v>
      </c>
      <c r="J50" s="45">
        <v>2.78</v>
      </c>
      <c r="K50" s="45">
        <v>2.5499999999999998</v>
      </c>
      <c r="L50" s="45">
        <v>2.35</v>
      </c>
      <c r="M50" s="45">
        <v>2.17</v>
      </c>
      <c r="N50" s="45">
        <v>2</v>
      </c>
      <c r="O50" s="45">
        <v>1.84</v>
      </c>
      <c r="P50" s="45">
        <v>1.7</v>
      </c>
      <c r="Q50" s="45">
        <v>1.57</v>
      </c>
      <c r="R50" s="45">
        <v>1.45</v>
      </c>
      <c r="S50" s="45">
        <v>1.34</v>
      </c>
      <c r="T50" s="45">
        <v>1.24</v>
      </c>
      <c r="U50" s="45">
        <v>1.1399999999999999</v>
      </c>
      <c r="V50" s="45">
        <v>1.05</v>
      </c>
      <c r="W50" s="45">
        <v>0.97</v>
      </c>
      <c r="X50" s="45">
        <v>0.9</v>
      </c>
      <c r="Y50" s="45">
        <v>0.83</v>
      </c>
      <c r="Z50" s="45">
        <v>0.76</v>
      </c>
      <c r="AA50" s="45">
        <v>0.7</v>
      </c>
    </row>
    <row r="51" spans="1:27" x14ac:dyDescent="0.25">
      <c r="A51" s="43">
        <v>46</v>
      </c>
      <c r="B51" s="45">
        <v>6.1</v>
      </c>
      <c r="C51" s="45">
        <v>5.53</v>
      </c>
      <c r="D51" s="45">
        <v>5.0199999999999996</v>
      </c>
      <c r="E51" s="45">
        <v>4.57</v>
      </c>
      <c r="F51" s="45">
        <v>4.16</v>
      </c>
      <c r="G51" s="45">
        <v>3.8</v>
      </c>
      <c r="H51" s="45">
        <v>3.47</v>
      </c>
      <c r="I51" s="45">
        <v>3.18</v>
      </c>
      <c r="J51" s="45">
        <v>2.91</v>
      </c>
      <c r="K51" s="45">
        <v>2.67</v>
      </c>
      <c r="L51" s="45">
        <v>2.46</v>
      </c>
      <c r="M51" s="45">
        <v>2.2599999999999998</v>
      </c>
      <c r="N51" s="45">
        <v>2.08</v>
      </c>
      <c r="O51" s="45">
        <v>1.91</v>
      </c>
      <c r="P51" s="45">
        <v>1.76</v>
      </c>
      <c r="Q51" s="45">
        <v>1.63</v>
      </c>
      <c r="R51" s="45">
        <v>1.5</v>
      </c>
      <c r="S51" s="45">
        <v>1.38</v>
      </c>
      <c r="T51" s="45">
        <v>1.28</v>
      </c>
      <c r="U51" s="45">
        <v>1.18</v>
      </c>
      <c r="V51" s="45">
        <v>1.0900000000000001</v>
      </c>
      <c r="W51" s="45">
        <v>1</v>
      </c>
      <c r="X51" s="45">
        <v>0.92</v>
      </c>
      <c r="Y51" s="45">
        <v>0.85</v>
      </c>
      <c r="Z51" s="45">
        <v>0.78</v>
      </c>
      <c r="AA51" s="45">
        <v>0.72</v>
      </c>
    </row>
    <row r="52" spans="1:27" x14ac:dyDescent="0.25">
      <c r="A52" s="43">
        <v>47</v>
      </c>
      <c r="B52" s="45">
        <v>6.53</v>
      </c>
      <c r="C52" s="45">
        <v>5.9</v>
      </c>
      <c r="D52" s="45">
        <v>5.34</v>
      </c>
      <c r="E52" s="45">
        <v>4.8499999999999996</v>
      </c>
      <c r="F52" s="45">
        <v>4.41</v>
      </c>
      <c r="G52" s="45">
        <v>4.01</v>
      </c>
      <c r="H52" s="45">
        <v>3.66</v>
      </c>
      <c r="I52" s="45">
        <v>3.34</v>
      </c>
      <c r="J52" s="45">
        <v>3.06</v>
      </c>
      <c r="K52" s="45">
        <v>2.8</v>
      </c>
      <c r="L52" s="45">
        <v>2.57</v>
      </c>
      <c r="M52" s="45">
        <v>2.36</v>
      </c>
      <c r="N52" s="45">
        <v>2.17</v>
      </c>
      <c r="O52" s="45">
        <v>1.99</v>
      </c>
      <c r="P52" s="45">
        <v>1.83</v>
      </c>
      <c r="Q52" s="45">
        <v>1.69</v>
      </c>
      <c r="R52" s="45">
        <v>1.55</v>
      </c>
      <c r="S52" s="45">
        <v>1.43</v>
      </c>
      <c r="T52" s="45">
        <v>1.32</v>
      </c>
      <c r="U52" s="45">
        <v>1.22</v>
      </c>
      <c r="V52" s="45">
        <v>1.1200000000000001</v>
      </c>
      <c r="W52" s="45">
        <v>1.03</v>
      </c>
      <c r="X52" s="45">
        <v>0.95</v>
      </c>
      <c r="Y52" s="45">
        <v>0.87</v>
      </c>
      <c r="Z52" s="45">
        <v>0.8</v>
      </c>
      <c r="AA52" s="45">
        <v>0.74</v>
      </c>
    </row>
    <row r="53" spans="1:27" x14ac:dyDescent="0.25">
      <c r="A53" s="43">
        <v>48</v>
      </c>
      <c r="B53" s="45">
        <v>7</v>
      </c>
      <c r="C53" s="45">
        <v>6.32</v>
      </c>
      <c r="D53" s="45">
        <v>5.71</v>
      </c>
      <c r="E53" s="45">
        <v>5.17</v>
      </c>
      <c r="F53" s="45">
        <v>4.68</v>
      </c>
      <c r="G53" s="45">
        <v>4.26</v>
      </c>
      <c r="H53" s="45">
        <v>3.87</v>
      </c>
      <c r="I53" s="45">
        <v>3.53</v>
      </c>
      <c r="J53" s="45">
        <v>3.22</v>
      </c>
      <c r="K53" s="45">
        <v>2.94</v>
      </c>
      <c r="L53" s="45">
        <v>2.69</v>
      </c>
      <c r="M53" s="45">
        <v>2.4700000000000002</v>
      </c>
      <c r="N53" s="45">
        <v>2.2599999999999998</v>
      </c>
      <c r="O53" s="45">
        <v>2.08</v>
      </c>
      <c r="P53" s="45">
        <v>1.91</v>
      </c>
      <c r="Q53" s="45">
        <v>1.76</v>
      </c>
      <c r="R53" s="45">
        <v>1.61</v>
      </c>
      <c r="S53" s="45">
        <v>1.49</v>
      </c>
      <c r="T53" s="45">
        <v>1.37</v>
      </c>
      <c r="U53" s="45">
        <v>1.26</v>
      </c>
      <c r="V53" s="45">
        <v>1.1599999999999999</v>
      </c>
      <c r="W53" s="45">
        <v>1.06</v>
      </c>
      <c r="X53" s="45">
        <v>0.98</v>
      </c>
      <c r="Y53" s="45">
        <v>0.9</v>
      </c>
      <c r="Z53" s="45">
        <v>0.83</v>
      </c>
      <c r="AA53" s="45">
        <v>0.76</v>
      </c>
    </row>
    <row r="54" spans="1:27" x14ac:dyDescent="0.25">
      <c r="A54" s="43">
        <v>49</v>
      </c>
      <c r="B54" s="45">
        <v>7.54</v>
      </c>
      <c r="C54" s="45">
        <v>6.78</v>
      </c>
      <c r="D54" s="45">
        <v>6.11</v>
      </c>
      <c r="E54" s="45">
        <v>5.52</v>
      </c>
      <c r="F54" s="45">
        <v>4.99</v>
      </c>
      <c r="G54" s="45">
        <v>4.5199999999999996</v>
      </c>
      <c r="H54" s="45">
        <v>4.0999999999999996</v>
      </c>
      <c r="I54" s="45">
        <v>3.73</v>
      </c>
      <c r="J54" s="45">
        <v>3.4</v>
      </c>
      <c r="K54" s="45">
        <v>3.1</v>
      </c>
      <c r="L54" s="45">
        <v>2.83</v>
      </c>
      <c r="M54" s="45">
        <v>2.59</v>
      </c>
      <c r="N54" s="45">
        <v>2.37</v>
      </c>
      <c r="O54" s="45">
        <v>2.17</v>
      </c>
      <c r="P54" s="45">
        <v>1.99</v>
      </c>
      <c r="Q54" s="45">
        <v>1.83</v>
      </c>
      <c r="R54" s="45">
        <v>1.68</v>
      </c>
      <c r="S54" s="45">
        <v>1.54</v>
      </c>
      <c r="T54" s="45">
        <v>1.42</v>
      </c>
      <c r="U54" s="45">
        <v>1.3</v>
      </c>
      <c r="V54" s="45">
        <v>1.2</v>
      </c>
      <c r="W54" s="45">
        <v>1.1000000000000001</v>
      </c>
      <c r="X54" s="45">
        <v>1.01</v>
      </c>
      <c r="Y54" s="45">
        <v>0.93</v>
      </c>
      <c r="Z54" s="45">
        <v>0.85</v>
      </c>
      <c r="AA54" s="45">
        <v>0.78</v>
      </c>
    </row>
    <row r="55" spans="1:27" x14ac:dyDescent="0.25">
      <c r="A55" s="43">
        <v>50</v>
      </c>
      <c r="B55" s="45">
        <v>8.1300000000000008</v>
      </c>
      <c r="C55" s="45">
        <v>7.3</v>
      </c>
      <c r="D55" s="45">
        <v>6.56</v>
      </c>
      <c r="E55" s="45">
        <v>5.91</v>
      </c>
      <c r="F55" s="45">
        <v>5.33</v>
      </c>
      <c r="G55" s="45">
        <v>4.82</v>
      </c>
      <c r="H55" s="45">
        <v>4.3600000000000003</v>
      </c>
      <c r="I55" s="45">
        <v>3.96</v>
      </c>
      <c r="J55" s="45">
        <v>3.6</v>
      </c>
      <c r="K55" s="45">
        <v>3.27</v>
      </c>
      <c r="L55" s="45">
        <v>2.98</v>
      </c>
      <c r="M55" s="45">
        <v>2.72</v>
      </c>
      <c r="N55" s="45">
        <v>2.4900000000000002</v>
      </c>
      <c r="O55" s="45">
        <v>2.27</v>
      </c>
      <c r="P55" s="45">
        <v>2.08</v>
      </c>
      <c r="Q55" s="45">
        <v>1.91</v>
      </c>
      <c r="R55" s="45">
        <v>1.75</v>
      </c>
      <c r="S55" s="45">
        <v>1.6</v>
      </c>
      <c r="T55" s="45">
        <v>1.47</v>
      </c>
      <c r="U55" s="45">
        <v>1.35</v>
      </c>
      <c r="V55" s="45">
        <v>1.24</v>
      </c>
      <c r="W55" s="45">
        <v>1.1399999999999999</v>
      </c>
      <c r="X55" s="45">
        <v>1.04</v>
      </c>
      <c r="Y55" s="45">
        <v>0.96</v>
      </c>
      <c r="Z55" s="45">
        <v>0.88</v>
      </c>
      <c r="AA55" s="45">
        <v>0.81</v>
      </c>
    </row>
    <row r="56" spans="1:27" x14ac:dyDescent="0.25">
      <c r="A56" s="43">
        <v>51</v>
      </c>
      <c r="B56" s="45">
        <v>8.8000000000000007</v>
      </c>
      <c r="C56" s="45">
        <v>7.88</v>
      </c>
      <c r="D56" s="45">
        <v>7.06</v>
      </c>
      <c r="E56" s="45">
        <v>6.34</v>
      </c>
      <c r="F56" s="45">
        <v>5.71</v>
      </c>
      <c r="G56" s="45">
        <v>5.15</v>
      </c>
      <c r="H56" s="45">
        <v>4.6500000000000004</v>
      </c>
      <c r="I56" s="45">
        <v>4.21</v>
      </c>
      <c r="J56" s="45">
        <v>3.81</v>
      </c>
      <c r="K56" s="45">
        <v>3.46</v>
      </c>
      <c r="L56" s="45">
        <v>3.15</v>
      </c>
      <c r="M56" s="45">
        <v>2.87</v>
      </c>
      <c r="N56" s="45">
        <v>2.61</v>
      </c>
      <c r="O56" s="45">
        <v>2.39</v>
      </c>
      <c r="P56" s="45">
        <v>2.1800000000000002</v>
      </c>
      <c r="Q56" s="45">
        <v>1.99</v>
      </c>
      <c r="R56" s="45">
        <v>1.82</v>
      </c>
      <c r="S56" s="45">
        <v>1.67</v>
      </c>
      <c r="T56" s="45">
        <v>1.53</v>
      </c>
      <c r="U56" s="45">
        <v>1.4</v>
      </c>
      <c r="V56" s="45">
        <v>1.29</v>
      </c>
      <c r="W56" s="45">
        <v>1.18</v>
      </c>
      <c r="X56" s="45">
        <v>1.08</v>
      </c>
      <c r="Y56" s="45">
        <v>0.99</v>
      </c>
      <c r="Z56" s="45">
        <v>0.91</v>
      </c>
      <c r="AA56" s="45">
        <v>0.83</v>
      </c>
    </row>
    <row r="57" spans="1:27" x14ac:dyDescent="0.25">
      <c r="A57" s="43">
        <v>52</v>
      </c>
      <c r="B57" s="45">
        <v>9.5399999999999991</v>
      </c>
      <c r="C57" s="45">
        <v>8.52</v>
      </c>
      <c r="D57" s="45">
        <v>7.62</v>
      </c>
      <c r="E57" s="45">
        <v>6.83</v>
      </c>
      <c r="F57" s="45">
        <v>6.13</v>
      </c>
      <c r="G57" s="45">
        <v>5.52</v>
      </c>
      <c r="H57" s="45">
        <v>4.97</v>
      </c>
      <c r="I57" s="45">
        <v>4.4800000000000004</v>
      </c>
      <c r="J57" s="45">
        <v>4.05</v>
      </c>
      <c r="K57" s="45">
        <v>3.67</v>
      </c>
      <c r="L57" s="45">
        <v>3.33</v>
      </c>
      <c r="M57" s="45">
        <v>3.03</v>
      </c>
      <c r="N57" s="45">
        <v>2.75</v>
      </c>
      <c r="O57" s="45">
        <v>2.5099999999999998</v>
      </c>
      <c r="P57" s="45">
        <v>2.29</v>
      </c>
      <c r="Q57" s="45">
        <v>2.09</v>
      </c>
      <c r="R57" s="45">
        <v>1.91</v>
      </c>
      <c r="S57" s="45">
        <v>1.74</v>
      </c>
      <c r="T57" s="45">
        <v>1.59</v>
      </c>
      <c r="U57" s="45">
        <v>1.46</v>
      </c>
      <c r="V57" s="45">
        <v>1.34</v>
      </c>
      <c r="W57" s="45">
        <v>1.22</v>
      </c>
      <c r="X57" s="45">
        <v>1.1200000000000001</v>
      </c>
      <c r="Y57" s="45">
        <v>1.02</v>
      </c>
      <c r="Z57" s="45">
        <v>0.94</v>
      </c>
      <c r="AA57" s="45">
        <v>0.86</v>
      </c>
    </row>
    <row r="58" spans="1:27" x14ac:dyDescent="0.25">
      <c r="A58" s="43">
        <v>53</v>
      </c>
      <c r="B58" s="45">
        <v>10.37</v>
      </c>
      <c r="C58" s="45">
        <v>9.25</v>
      </c>
      <c r="D58" s="45">
        <v>8.25</v>
      </c>
      <c r="E58" s="45">
        <v>7.38</v>
      </c>
      <c r="F58" s="45">
        <v>6.61</v>
      </c>
      <c r="G58" s="45">
        <v>5.93</v>
      </c>
      <c r="H58" s="45">
        <v>5.33</v>
      </c>
      <c r="I58" s="45">
        <v>4.79</v>
      </c>
      <c r="J58" s="45">
        <v>4.32</v>
      </c>
      <c r="K58" s="45">
        <v>3.91</v>
      </c>
      <c r="L58" s="45">
        <v>3.53</v>
      </c>
      <c r="M58" s="45">
        <v>3.2</v>
      </c>
      <c r="N58" s="45">
        <v>2.91</v>
      </c>
      <c r="O58" s="45">
        <v>2.64</v>
      </c>
      <c r="P58" s="45">
        <v>2.41</v>
      </c>
      <c r="Q58" s="45">
        <v>2.19</v>
      </c>
      <c r="R58" s="45">
        <v>2</v>
      </c>
      <c r="S58" s="45">
        <v>1.82</v>
      </c>
      <c r="T58" s="45">
        <v>1.67</v>
      </c>
      <c r="U58" s="45">
        <v>1.52</v>
      </c>
      <c r="V58" s="45">
        <v>1.39</v>
      </c>
      <c r="W58" s="45">
        <v>1.27</v>
      </c>
      <c r="X58" s="45">
        <v>1.1599999999999999</v>
      </c>
      <c r="Y58" s="45">
        <v>1.06</v>
      </c>
      <c r="Z58" s="45">
        <v>0.97</v>
      </c>
      <c r="AA58" s="45">
        <v>0.89</v>
      </c>
    </row>
    <row r="59" spans="1:27" x14ac:dyDescent="0.25">
      <c r="A59" s="43">
        <v>54</v>
      </c>
      <c r="B59" s="45">
        <v>11.31</v>
      </c>
      <c r="C59" s="45">
        <v>10.06</v>
      </c>
      <c r="D59" s="45">
        <v>8.9600000000000009</v>
      </c>
      <c r="E59" s="45">
        <v>7.99</v>
      </c>
      <c r="F59" s="45">
        <v>7.14</v>
      </c>
      <c r="G59" s="45">
        <v>6.39</v>
      </c>
      <c r="H59" s="45">
        <v>5.72</v>
      </c>
      <c r="I59" s="45">
        <v>5.14</v>
      </c>
      <c r="J59" s="45">
        <v>4.62</v>
      </c>
      <c r="K59" s="45">
        <v>4.17</v>
      </c>
      <c r="L59" s="45">
        <v>3.76</v>
      </c>
      <c r="M59" s="45">
        <v>3.4</v>
      </c>
      <c r="N59" s="45">
        <v>3.08</v>
      </c>
      <c r="O59" s="45">
        <v>2.79</v>
      </c>
      <c r="P59" s="45">
        <v>2.54</v>
      </c>
      <c r="Q59" s="45">
        <v>2.31</v>
      </c>
      <c r="R59" s="45">
        <v>2.1</v>
      </c>
      <c r="S59" s="45">
        <v>1.91</v>
      </c>
      <c r="T59" s="45">
        <v>1.74</v>
      </c>
      <c r="U59" s="45">
        <v>1.59</v>
      </c>
      <c r="V59" s="45">
        <v>1.45</v>
      </c>
      <c r="W59" s="45">
        <v>1.32</v>
      </c>
      <c r="X59" s="45">
        <v>1.21</v>
      </c>
      <c r="Y59" s="45">
        <v>1.1000000000000001</v>
      </c>
      <c r="Z59" s="45">
        <v>1.01</v>
      </c>
      <c r="AA59" s="45">
        <v>0.92</v>
      </c>
    </row>
    <row r="60" spans="1:27" x14ac:dyDescent="0.25">
      <c r="A60" s="43">
        <v>55</v>
      </c>
      <c r="B60" s="45">
        <v>12.36</v>
      </c>
      <c r="C60" s="45">
        <v>10.97</v>
      </c>
      <c r="D60" s="45">
        <v>9.75</v>
      </c>
      <c r="E60" s="45">
        <v>8.68</v>
      </c>
      <c r="F60" s="45">
        <v>7.73</v>
      </c>
      <c r="G60" s="45">
        <v>6.9</v>
      </c>
      <c r="H60" s="45">
        <v>6.17</v>
      </c>
      <c r="I60" s="45">
        <v>5.53</v>
      </c>
      <c r="J60" s="45">
        <v>4.96</v>
      </c>
      <c r="K60" s="45">
        <v>4.46</v>
      </c>
      <c r="L60" s="45">
        <v>4.01</v>
      </c>
      <c r="M60" s="45">
        <v>3.62</v>
      </c>
      <c r="N60" s="45">
        <v>3.27</v>
      </c>
      <c r="O60" s="45">
        <v>2.96</v>
      </c>
      <c r="P60" s="45">
        <v>2.68</v>
      </c>
      <c r="Q60" s="45">
        <v>2.4300000000000002</v>
      </c>
      <c r="R60" s="45">
        <v>2.21</v>
      </c>
      <c r="S60" s="45">
        <v>2.0099999999999998</v>
      </c>
      <c r="T60" s="45">
        <v>1.83</v>
      </c>
      <c r="U60" s="45">
        <v>1.66</v>
      </c>
      <c r="V60" s="45">
        <v>1.51</v>
      </c>
      <c r="W60" s="45">
        <v>1.38</v>
      </c>
      <c r="X60" s="45">
        <v>1.26</v>
      </c>
      <c r="Y60" s="45">
        <v>1.1499999999999999</v>
      </c>
      <c r="Z60" s="45">
        <v>1.04</v>
      </c>
      <c r="AA60" s="45">
        <v>0.95</v>
      </c>
    </row>
    <row r="61" spans="1:27" x14ac:dyDescent="0.25">
      <c r="A61" s="43">
        <v>56</v>
      </c>
      <c r="B61" s="45">
        <v>13.53</v>
      </c>
      <c r="C61" s="45">
        <v>11.99</v>
      </c>
      <c r="D61" s="45">
        <v>10.64</v>
      </c>
      <c r="E61" s="45">
        <v>9.4499999999999993</v>
      </c>
      <c r="F61" s="45">
        <v>8.4</v>
      </c>
      <c r="G61" s="45">
        <v>7.48</v>
      </c>
      <c r="H61" s="45">
        <v>6.67</v>
      </c>
      <c r="I61" s="45">
        <v>5.96</v>
      </c>
      <c r="J61" s="45">
        <v>5.33</v>
      </c>
      <c r="K61" s="45">
        <v>4.78</v>
      </c>
      <c r="L61" s="45">
        <v>4.29</v>
      </c>
      <c r="M61" s="45">
        <v>3.86</v>
      </c>
      <c r="N61" s="45">
        <v>3.48</v>
      </c>
      <c r="O61" s="45">
        <v>3.14</v>
      </c>
      <c r="P61" s="45">
        <v>2.84</v>
      </c>
      <c r="Q61" s="45">
        <v>2.57</v>
      </c>
      <c r="R61" s="45">
        <v>2.33</v>
      </c>
      <c r="S61" s="45">
        <v>2.11</v>
      </c>
      <c r="T61" s="45">
        <v>1.92</v>
      </c>
      <c r="U61" s="45">
        <v>1.74</v>
      </c>
      <c r="V61" s="45">
        <v>1.58</v>
      </c>
      <c r="W61" s="45">
        <v>1.44</v>
      </c>
      <c r="X61" s="45">
        <v>1.31</v>
      </c>
      <c r="Y61" s="45">
        <v>1.19</v>
      </c>
      <c r="Z61" s="45">
        <v>1.0900000000000001</v>
      </c>
      <c r="AA61" s="45">
        <v>0.99</v>
      </c>
    </row>
    <row r="62" spans="1:27" x14ac:dyDescent="0.25">
      <c r="A62" s="43">
        <v>57</v>
      </c>
      <c r="B62" s="45">
        <v>14.84</v>
      </c>
      <c r="C62" s="45">
        <v>13.14</v>
      </c>
      <c r="D62" s="45">
        <v>11.64</v>
      </c>
      <c r="E62" s="45">
        <v>10.31</v>
      </c>
      <c r="F62" s="45">
        <v>9.15</v>
      </c>
      <c r="G62" s="45">
        <v>8.1300000000000008</v>
      </c>
      <c r="H62" s="45">
        <v>7.23</v>
      </c>
      <c r="I62" s="45">
        <v>6.44</v>
      </c>
      <c r="J62" s="45">
        <v>5.75</v>
      </c>
      <c r="K62" s="45">
        <v>5.14</v>
      </c>
      <c r="L62" s="45">
        <v>4.6100000000000003</v>
      </c>
      <c r="M62" s="45">
        <v>4.13</v>
      </c>
      <c r="N62" s="45">
        <v>3.72</v>
      </c>
      <c r="O62" s="45">
        <v>3.34</v>
      </c>
      <c r="P62" s="45">
        <v>3.02</v>
      </c>
      <c r="Q62" s="45">
        <v>2.72</v>
      </c>
      <c r="R62" s="45">
        <v>2.46</v>
      </c>
      <c r="S62" s="45">
        <v>2.23</v>
      </c>
      <c r="T62" s="45">
        <v>2.02</v>
      </c>
      <c r="U62" s="45">
        <v>1.83</v>
      </c>
      <c r="V62" s="45">
        <v>1.66</v>
      </c>
      <c r="W62" s="45">
        <v>1.51</v>
      </c>
      <c r="X62" s="45">
        <v>1.37</v>
      </c>
      <c r="Y62" s="45">
        <v>1.24</v>
      </c>
      <c r="Z62" s="45">
        <v>1.1299999999999999</v>
      </c>
      <c r="AA62" s="45">
        <v>1.03</v>
      </c>
    </row>
    <row r="63" spans="1:27" x14ac:dyDescent="0.25">
      <c r="A63" s="43">
        <v>58</v>
      </c>
      <c r="B63" s="45">
        <v>16.32</v>
      </c>
      <c r="C63" s="45">
        <v>14.43</v>
      </c>
      <c r="D63" s="45">
        <v>12.76</v>
      </c>
      <c r="E63" s="45">
        <v>11.29</v>
      </c>
      <c r="F63" s="45">
        <v>9.99</v>
      </c>
      <c r="G63" s="45">
        <v>8.86</v>
      </c>
      <c r="H63" s="45">
        <v>7.86</v>
      </c>
      <c r="I63" s="45">
        <v>6.99</v>
      </c>
      <c r="J63" s="45">
        <v>6.22</v>
      </c>
      <c r="K63" s="45">
        <v>5.55</v>
      </c>
      <c r="L63" s="45">
        <v>4.96</v>
      </c>
      <c r="M63" s="45">
        <v>4.4400000000000004</v>
      </c>
      <c r="N63" s="45">
        <v>3.98</v>
      </c>
      <c r="O63" s="45">
        <v>3.57</v>
      </c>
      <c r="P63" s="45">
        <v>3.21</v>
      </c>
      <c r="Q63" s="45">
        <v>2.89</v>
      </c>
      <c r="R63" s="45">
        <v>2.61</v>
      </c>
      <c r="S63" s="45">
        <v>2.36</v>
      </c>
      <c r="T63" s="45">
        <v>2.13</v>
      </c>
      <c r="U63" s="45">
        <v>1.93</v>
      </c>
      <c r="V63" s="45">
        <v>1.75</v>
      </c>
      <c r="W63" s="45">
        <v>1.58</v>
      </c>
      <c r="X63" s="45">
        <v>1.43</v>
      </c>
      <c r="Y63" s="45">
        <v>1.3</v>
      </c>
      <c r="Z63" s="45">
        <v>1.18</v>
      </c>
      <c r="AA63" s="45">
        <v>1.07</v>
      </c>
    </row>
    <row r="64" spans="1:27" x14ac:dyDescent="0.25">
      <c r="A64" s="43">
        <v>59</v>
      </c>
      <c r="B64" s="45">
        <v>17.97</v>
      </c>
      <c r="C64" s="45">
        <v>15.87</v>
      </c>
      <c r="D64" s="45">
        <v>14.01</v>
      </c>
      <c r="E64" s="45">
        <v>12.38</v>
      </c>
      <c r="F64" s="45">
        <v>10.94</v>
      </c>
      <c r="G64" s="45">
        <v>9.68</v>
      </c>
      <c r="H64" s="45">
        <v>8.57</v>
      </c>
      <c r="I64" s="45">
        <v>7.6</v>
      </c>
      <c r="J64" s="45">
        <v>6.75</v>
      </c>
      <c r="K64" s="45">
        <v>6.01</v>
      </c>
      <c r="L64" s="45">
        <v>5.35</v>
      </c>
      <c r="M64" s="45">
        <v>4.78</v>
      </c>
      <c r="N64" s="45">
        <v>4.2699999999999996</v>
      </c>
      <c r="O64" s="45">
        <v>3.83</v>
      </c>
      <c r="P64" s="45">
        <v>3.43</v>
      </c>
      <c r="Q64" s="45">
        <v>3.08</v>
      </c>
      <c r="R64" s="45">
        <v>2.77</v>
      </c>
      <c r="S64" s="45">
        <v>2.5</v>
      </c>
      <c r="T64" s="45">
        <v>2.25</v>
      </c>
      <c r="U64" s="45">
        <v>2.0299999999999998</v>
      </c>
      <c r="V64" s="45">
        <v>1.84</v>
      </c>
      <c r="W64" s="45">
        <v>1.66</v>
      </c>
      <c r="X64" s="45">
        <v>1.5</v>
      </c>
      <c r="Y64" s="45">
        <v>1.36</v>
      </c>
      <c r="Z64" s="45">
        <v>1.23</v>
      </c>
      <c r="AA64" s="45">
        <v>1.1200000000000001</v>
      </c>
    </row>
    <row r="65" spans="1:27" x14ac:dyDescent="0.25">
      <c r="A65" s="43">
        <v>60</v>
      </c>
      <c r="B65" s="45">
        <v>19.809999999999999</v>
      </c>
      <c r="C65" s="45">
        <v>17.48</v>
      </c>
      <c r="D65" s="45">
        <v>15.42</v>
      </c>
      <c r="E65" s="45">
        <v>13.61</v>
      </c>
      <c r="F65" s="45">
        <v>12.01</v>
      </c>
      <c r="G65" s="45">
        <v>10.61</v>
      </c>
      <c r="H65" s="45">
        <v>9.3699999999999992</v>
      </c>
      <c r="I65" s="45">
        <v>8.3000000000000007</v>
      </c>
      <c r="J65" s="45">
        <v>7.35</v>
      </c>
      <c r="K65" s="45">
        <v>6.52</v>
      </c>
      <c r="L65" s="45">
        <v>5.8</v>
      </c>
      <c r="M65" s="45">
        <v>5.16</v>
      </c>
      <c r="N65" s="45">
        <v>4.5999999999999996</v>
      </c>
      <c r="O65" s="45">
        <v>4.1100000000000003</v>
      </c>
      <c r="P65" s="45">
        <v>3.68</v>
      </c>
      <c r="Q65" s="45">
        <v>3.3</v>
      </c>
      <c r="R65" s="45">
        <v>2.96</v>
      </c>
      <c r="S65" s="45">
        <v>2.66</v>
      </c>
      <c r="T65" s="45">
        <v>2.39</v>
      </c>
      <c r="U65" s="45">
        <v>2.15</v>
      </c>
      <c r="V65" s="45">
        <v>1.94</v>
      </c>
      <c r="W65" s="45">
        <v>1.75</v>
      </c>
      <c r="X65" s="45">
        <v>1.58</v>
      </c>
      <c r="Y65" s="45">
        <v>1.43</v>
      </c>
      <c r="Z65" s="45">
        <v>1.29</v>
      </c>
      <c r="AA65" s="45">
        <v>1.17</v>
      </c>
    </row>
    <row r="66" spans="1:27" x14ac:dyDescent="0.25">
      <c r="A66" s="43">
        <v>61</v>
      </c>
      <c r="B66" s="45">
        <v>21.87</v>
      </c>
      <c r="C66" s="45">
        <v>19.29</v>
      </c>
      <c r="D66" s="45">
        <v>17.010000000000002</v>
      </c>
      <c r="E66" s="45">
        <v>14.99</v>
      </c>
      <c r="F66" s="45">
        <v>13.21</v>
      </c>
      <c r="G66" s="45">
        <v>11.65</v>
      </c>
      <c r="H66" s="45">
        <v>10.28</v>
      </c>
      <c r="I66" s="45">
        <v>9.07</v>
      </c>
      <c r="J66" s="45">
        <v>8.02</v>
      </c>
      <c r="K66" s="45">
        <v>7.1</v>
      </c>
      <c r="L66" s="45">
        <v>6.3</v>
      </c>
      <c r="M66" s="45">
        <v>5.59</v>
      </c>
      <c r="N66" s="45">
        <v>4.97</v>
      </c>
      <c r="O66" s="45">
        <v>4.43</v>
      </c>
      <c r="P66" s="45">
        <v>3.95</v>
      </c>
      <c r="Q66" s="45">
        <v>3.53</v>
      </c>
      <c r="R66" s="45">
        <v>3.16</v>
      </c>
      <c r="S66" s="45">
        <v>2.83</v>
      </c>
      <c r="T66" s="45">
        <v>2.54</v>
      </c>
      <c r="U66" s="45">
        <v>2.29</v>
      </c>
      <c r="V66" s="45">
        <v>2.06</v>
      </c>
      <c r="W66" s="45">
        <v>1.85</v>
      </c>
      <c r="X66" s="45">
        <v>1.67</v>
      </c>
      <c r="Y66" s="45">
        <v>1.5</v>
      </c>
      <c r="Z66" s="45">
        <v>1.36</v>
      </c>
      <c r="AA66" s="45">
        <v>1.23</v>
      </c>
    </row>
    <row r="67" spans="1:27" x14ac:dyDescent="0.25">
      <c r="A67" s="43">
        <v>62</v>
      </c>
      <c r="B67" s="45">
        <v>24.18</v>
      </c>
      <c r="C67" s="45">
        <v>21.32</v>
      </c>
      <c r="D67" s="45">
        <v>18.78</v>
      </c>
      <c r="E67" s="45">
        <v>16.54</v>
      </c>
      <c r="F67" s="45">
        <v>14.56</v>
      </c>
      <c r="G67" s="45">
        <v>12.82</v>
      </c>
      <c r="H67" s="45">
        <v>11.29</v>
      </c>
      <c r="I67" s="45">
        <v>9.9499999999999993</v>
      </c>
      <c r="J67" s="45">
        <v>8.7799999999999994</v>
      </c>
      <c r="K67" s="45">
        <v>7.76</v>
      </c>
      <c r="L67" s="45">
        <v>6.86</v>
      </c>
      <c r="M67" s="45">
        <v>6.08</v>
      </c>
      <c r="N67" s="45">
        <v>5.39</v>
      </c>
      <c r="O67" s="45">
        <v>4.79</v>
      </c>
      <c r="P67" s="45">
        <v>4.26</v>
      </c>
      <c r="Q67" s="45">
        <v>3.8</v>
      </c>
      <c r="R67" s="45">
        <v>3.39</v>
      </c>
      <c r="S67" s="45">
        <v>3.03</v>
      </c>
      <c r="T67" s="45">
        <v>2.71</v>
      </c>
      <c r="U67" s="45">
        <v>2.4300000000000002</v>
      </c>
      <c r="V67" s="45">
        <v>2.1800000000000002</v>
      </c>
      <c r="W67" s="45">
        <v>1.96</v>
      </c>
      <c r="X67" s="45">
        <v>1.76</v>
      </c>
      <c r="Y67" s="45">
        <v>1.59</v>
      </c>
      <c r="Z67" s="45">
        <v>1.43</v>
      </c>
      <c r="AA67" s="45">
        <v>1.29</v>
      </c>
    </row>
    <row r="68" spans="1:27" x14ac:dyDescent="0.25">
      <c r="A68" s="43">
        <v>63</v>
      </c>
      <c r="B68" s="45">
        <v>26.76</v>
      </c>
      <c r="C68" s="45">
        <v>23.59</v>
      </c>
      <c r="D68" s="45">
        <v>20.78</v>
      </c>
      <c r="E68" s="45">
        <v>18.28</v>
      </c>
      <c r="F68" s="45">
        <v>16.079999999999998</v>
      </c>
      <c r="G68" s="45">
        <v>14.14</v>
      </c>
      <c r="H68" s="45">
        <v>12.44</v>
      </c>
      <c r="I68" s="45">
        <v>10.94</v>
      </c>
      <c r="J68" s="45">
        <v>9.64</v>
      </c>
      <c r="K68" s="45">
        <v>8.5</v>
      </c>
      <c r="L68" s="45">
        <v>7.5</v>
      </c>
      <c r="M68" s="45">
        <v>6.62</v>
      </c>
      <c r="N68" s="45">
        <v>5.86</v>
      </c>
      <c r="O68" s="45">
        <v>5.19</v>
      </c>
      <c r="P68" s="45">
        <v>4.6100000000000003</v>
      </c>
      <c r="Q68" s="45">
        <v>4.0999999999999996</v>
      </c>
      <c r="R68" s="45">
        <v>3.65</v>
      </c>
      <c r="S68" s="45">
        <v>3.25</v>
      </c>
      <c r="T68" s="45">
        <v>2.9</v>
      </c>
      <c r="U68" s="45">
        <v>2.6</v>
      </c>
      <c r="V68" s="45">
        <v>2.3199999999999998</v>
      </c>
      <c r="W68" s="45">
        <v>2.08</v>
      </c>
      <c r="X68" s="45">
        <v>1.87</v>
      </c>
      <c r="Y68" s="45">
        <v>1.68</v>
      </c>
      <c r="Z68" s="45">
        <v>1.51</v>
      </c>
      <c r="AA68" s="45">
        <v>1.35</v>
      </c>
    </row>
    <row r="69" spans="1:27" x14ac:dyDescent="0.25">
      <c r="A69" s="43">
        <v>64</v>
      </c>
      <c r="B69" s="45">
        <v>29.06</v>
      </c>
      <c r="C69" s="45">
        <v>26.13</v>
      </c>
      <c r="D69" s="45">
        <v>23.01</v>
      </c>
      <c r="E69" s="45">
        <v>20.239999999999998</v>
      </c>
      <c r="F69" s="45">
        <v>17.79</v>
      </c>
      <c r="G69" s="45">
        <v>15.63</v>
      </c>
      <c r="H69" s="45">
        <v>13.73</v>
      </c>
      <c r="I69" s="45">
        <v>12.06</v>
      </c>
      <c r="J69" s="45">
        <v>10.61</v>
      </c>
      <c r="K69" s="45">
        <v>9.33</v>
      </c>
      <c r="L69" s="45">
        <v>8.2200000000000006</v>
      </c>
      <c r="M69" s="45">
        <v>7.24</v>
      </c>
      <c r="N69" s="45">
        <v>6.39</v>
      </c>
      <c r="O69" s="45">
        <v>5.65</v>
      </c>
      <c r="P69" s="45">
        <v>5</v>
      </c>
      <c r="Q69" s="45">
        <v>4.4400000000000004</v>
      </c>
      <c r="R69" s="45">
        <v>3.94</v>
      </c>
      <c r="S69" s="45">
        <v>3.5</v>
      </c>
      <c r="T69" s="45">
        <v>3.12</v>
      </c>
      <c r="U69" s="45">
        <v>2.78</v>
      </c>
      <c r="V69" s="45">
        <v>2.48</v>
      </c>
      <c r="W69" s="45">
        <v>2.2200000000000002</v>
      </c>
      <c r="X69" s="45">
        <v>1.98</v>
      </c>
      <c r="Y69" s="45">
        <v>1.78</v>
      </c>
      <c r="Z69" s="45">
        <v>1.59</v>
      </c>
      <c r="AA69" s="45">
        <v>1.43</v>
      </c>
    </row>
    <row r="70" spans="1:27" x14ac:dyDescent="0.25">
      <c r="A70" s="43">
        <v>65</v>
      </c>
      <c r="B70" s="45">
        <v>30</v>
      </c>
      <c r="C70" s="45">
        <v>28.74</v>
      </c>
      <c r="D70" s="45">
        <v>25.51</v>
      </c>
      <c r="E70" s="45">
        <v>22.44</v>
      </c>
      <c r="F70" s="45">
        <v>19.71</v>
      </c>
      <c r="G70" s="45">
        <v>17.309999999999999</v>
      </c>
      <c r="H70" s="45">
        <v>15.19</v>
      </c>
      <c r="I70" s="45">
        <v>13.33</v>
      </c>
      <c r="J70" s="45">
        <v>11.7</v>
      </c>
      <c r="K70" s="45">
        <v>10.27</v>
      </c>
      <c r="L70" s="45">
        <v>9.0299999999999994</v>
      </c>
      <c r="M70" s="45">
        <v>7.94</v>
      </c>
      <c r="N70" s="45">
        <v>7</v>
      </c>
      <c r="O70" s="45">
        <v>6.17</v>
      </c>
      <c r="P70" s="45">
        <v>5.45</v>
      </c>
      <c r="Q70" s="45">
        <v>4.82</v>
      </c>
      <c r="R70" s="45">
        <v>4.26</v>
      </c>
      <c r="S70" s="45">
        <v>3.78</v>
      </c>
      <c r="T70" s="45">
        <v>3.36</v>
      </c>
      <c r="U70" s="45">
        <v>2.98</v>
      </c>
      <c r="V70" s="45">
        <v>2.66</v>
      </c>
      <c r="W70" s="45">
        <v>2.37</v>
      </c>
      <c r="X70" s="45">
        <v>2.11</v>
      </c>
      <c r="Y70" s="45">
        <v>1.89</v>
      </c>
      <c r="Z70" s="45">
        <v>1.69</v>
      </c>
      <c r="AA70" s="45">
        <v>1.51</v>
      </c>
    </row>
    <row r="71" spans="1:27" x14ac:dyDescent="0.25">
      <c r="A71" s="43">
        <v>66</v>
      </c>
      <c r="B71" s="45">
        <v>30</v>
      </c>
      <c r="C71" s="45">
        <v>30</v>
      </c>
      <c r="D71" s="45">
        <v>28.32</v>
      </c>
      <c r="E71" s="45">
        <v>24.9</v>
      </c>
      <c r="F71" s="45">
        <v>21.87</v>
      </c>
      <c r="G71" s="45">
        <v>19.190000000000001</v>
      </c>
      <c r="H71" s="45">
        <v>16.829999999999998</v>
      </c>
      <c r="I71" s="45">
        <v>14.76</v>
      </c>
      <c r="J71" s="45">
        <v>12.94</v>
      </c>
      <c r="K71" s="45">
        <v>11.34</v>
      </c>
      <c r="L71" s="45">
        <v>9.9499999999999993</v>
      </c>
      <c r="M71" s="45">
        <v>8.74</v>
      </c>
      <c r="N71" s="45">
        <v>7.68</v>
      </c>
      <c r="O71" s="45">
        <v>6.75</v>
      </c>
      <c r="P71" s="45">
        <v>5.95</v>
      </c>
      <c r="Q71" s="45">
        <v>5.25</v>
      </c>
      <c r="R71" s="45">
        <v>4.63</v>
      </c>
      <c r="S71" s="45">
        <v>4.0999999999999996</v>
      </c>
      <c r="T71" s="45">
        <v>3.63</v>
      </c>
      <c r="U71" s="45">
        <v>3.21</v>
      </c>
      <c r="V71" s="45">
        <v>2.85</v>
      </c>
      <c r="W71" s="45">
        <v>2.5299999999999998</v>
      </c>
      <c r="X71" s="45">
        <v>2.2599999999999998</v>
      </c>
      <c r="Y71" s="45">
        <v>2.0099999999999998</v>
      </c>
      <c r="Z71" s="45">
        <v>1.79</v>
      </c>
      <c r="AA71" s="45">
        <v>1.6</v>
      </c>
    </row>
    <row r="72" spans="1:27" x14ac:dyDescent="0.25">
      <c r="A72" s="43">
        <v>67</v>
      </c>
      <c r="B72" s="45">
        <v>30</v>
      </c>
      <c r="C72" s="45">
        <v>30</v>
      </c>
      <c r="D72" s="45">
        <v>29.9</v>
      </c>
      <c r="E72" s="45">
        <v>27.68</v>
      </c>
      <c r="F72" s="45">
        <v>24.31</v>
      </c>
      <c r="G72" s="45">
        <v>21.32</v>
      </c>
      <c r="H72" s="45">
        <v>18.690000000000001</v>
      </c>
      <c r="I72" s="45">
        <v>16.37</v>
      </c>
      <c r="J72" s="45">
        <v>14.34</v>
      </c>
      <c r="K72" s="45">
        <v>12.55</v>
      </c>
      <c r="L72" s="45">
        <v>11</v>
      </c>
      <c r="M72" s="45">
        <v>9.64</v>
      </c>
      <c r="N72" s="45">
        <v>8.4499999999999993</v>
      </c>
      <c r="O72" s="45">
        <v>7.42</v>
      </c>
      <c r="P72" s="45">
        <v>6.52</v>
      </c>
      <c r="Q72" s="45">
        <v>5.73</v>
      </c>
      <c r="R72" s="45">
        <v>5.05</v>
      </c>
      <c r="S72" s="45">
        <v>4.45</v>
      </c>
      <c r="T72" s="45">
        <v>3.93</v>
      </c>
      <c r="U72" s="45">
        <v>3.48</v>
      </c>
      <c r="V72" s="45">
        <v>3.08</v>
      </c>
      <c r="W72" s="45">
        <v>2.72</v>
      </c>
      <c r="X72" s="45">
        <v>2.42</v>
      </c>
      <c r="Y72" s="45">
        <v>2.15</v>
      </c>
      <c r="Z72" s="45">
        <v>1.91</v>
      </c>
      <c r="AA72" s="45">
        <v>1.71</v>
      </c>
    </row>
    <row r="73" spans="1:27" x14ac:dyDescent="0.25">
      <c r="A73" s="43">
        <v>68</v>
      </c>
      <c r="B73" s="45">
        <v>30</v>
      </c>
      <c r="C73" s="45">
        <v>30</v>
      </c>
      <c r="D73" s="45">
        <v>30</v>
      </c>
      <c r="E73" s="45">
        <v>29.57</v>
      </c>
      <c r="F73" s="45">
        <v>27.05</v>
      </c>
      <c r="G73" s="45">
        <v>23.72</v>
      </c>
      <c r="H73" s="45">
        <v>20.79</v>
      </c>
      <c r="I73" s="45">
        <v>18.2</v>
      </c>
      <c r="J73" s="45">
        <v>15.92</v>
      </c>
      <c r="K73" s="45">
        <v>13.93</v>
      </c>
      <c r="L73" s="45">
        <v>12.18</v>
      </c>
      <c r="M73" s="45">
        <v>10.66</v>
      </c>
      <c r="N73" s="45">
        <v>9.33</v>
      </c>
      <c r="O73" s="45">
        <v>8.18</v>
      </c>
      <c r="P73" s="45">
        <v>7.17</v>
      </c>
      <c r="Q73" s="45">
        <v>6.29</v>
      </c>
      <c r="R73" s="45">
        <v>5.52</v>
      </c>
      <c r="S73" s="45">
        <v>4.8600000000000003</v>
      </c>
      <c r="T73" s="45">
        <v>4.28</v>
      </c>
      <c r="U73" s="45">
        <v>3.77</v>
      </c>
      <c r="V73" s="45">
        <v>3.33</v>
      </c>
      <c r="W73" s="45">
        <v>2.94</v>
      </c>
      <c r="X73" s="45">
        <v>2.6</v>
      </c>
      <c r="Y73" s="45">
        <v>2.31</v>
      </c>
      <c r="Z73" s="45">
        <v>2.0499999999999998</v>
      </c>
      <c r="AA73" s="45">
        <v>1.82</v>
      </c>
    </row>
    <row r="74" spans="1:27" x14ac:dyDescent="0.25">
      <c r="A74" s="43">
        <v>69</v>
      </c>
      <c r="B74" s="45">
        <v>30</v>
      </c>
      <c r="C74" s="45">
        <v>30</v>
      </c>
      <c r="D74" s="45">
        <v>30</v>
      </c>
      <c r="E74" s="45">
        <v>30</v>
      </c>
      <c r="F74" s="45">
        <v>29.25</v>
      </c>
      <c r="G74" s="45">
        <v>26.43</v>
      </c>
      <c r="H74" s="45">
        <v>23.16</v>
      </c>
      <c r="I74" s="45">
        <v>20.260000000000002</v>
      </c>
      <c r="J74" s="45">
        <v>17.72</v>
      </c>
      <c r="K74" s="45">
        <v>15.49</v>
      </c>
      <c r="L74" s="45">
        <v>13.53</v>
      </c>
      <c r="M74" s="45">
        <v>11.82</v>
      </c>
      <c r="N74" s="45">
        <v>10.33</v>
      </c>
      <c r="O74" s="45">
        <v>9.0399999999999991</v>
      </c>
      <c r="P74" s="45">
        <v>7.9</v>
      </c>
      <c r="Q74" s="45">
        <v>6.92</v>
      </c>
      <c r="R74" s="45">
        <v>6.06</v>
      </c>
      <c r="S74" s="45">
        <v>5.32</v>
      </c>
      <c r="T74" s="45">
        <v>4.67</v>
      </c>
      <c r="U74" s="45">
        <v>4.1100000000000003</v>
      </c>
      <c r="V74" s="45">
        <v>3.61</v>
      </c>
      <c r="W74" s="45">
        <v>3.18</v>
      </c>
      <c r="X74" s="45">
        <v>2.81</v>
      </c>
      <c r="Y74" s="45">
        <v>2.48</v>
      </c>
      <c r="Z74" s="45">
        <v>2.2000000000000002</v>
      </c>
      <c r="AA74" s="45">
        <v>1.95</v>
      </c>
    </row>
    <row r="75" spans="1:27" x14ac:dyDescent="0.25">
      <c r="A75" s="43">
        <v>70</v>
      </c>
      <c r="B75" s="45">
        <v>30</v>
      </c>
      <c r="C75" s="45">
        <v>30</v>
      </c>
      <c r="D75" s="45">
        <v>30</v>
      </c>
      <c r="E75" s="45">
        <v>30</v>
      </c>
      <c r="F75" s="45">
        <v>30</v>
      </c>
      <c r="G75" s="45">
        <v>28.93</v>
      </c>
      <c r="H75" s="45">
        <v>25.83</v>
      </c>
      <c r="I75" s="45">
        <v>22.6</v>
      </c>
      <c r="J75" s="45">
        <v>19.760000000000002</v>
      </c>
      <c r="K75" s="45">
        <v>17.260000000000002</v>
      </c>
      <c r="L75" s="45">
        <v>15.07</v>
      </c>
      <c r="M75" s="45">
        <v>13.15</v>
      </c>
      <c r="N75" s="45">
        <v>11.48</v>
      </c>
      <c r="O75" s="45">
        <v>10.02</v>
      </c>
      <c r="P75" s="45">
        <v>8.75</v>
      </c>
      <c r="Q75" s="45">
        <v>7.64</v>
      </c>
      <c r="R75" s="45">
        <v>6.68</v>
      </c>
      <c r="S75" s="45">
        <v>5.84</v>
      </c>
      <c r="T75" s="45">
        <v>5.12</v>
      </c>
      <c r="U75" s="45">
        <v>4.49</v>
      </c>
      <c r="V75" s="45">
        <v>3.94</v>
      </c>
      <c r="W75" s="45">
        <v>3.46</v>
      </c>
      <c r="X75" s="45">
        <v>3.04</v>
      </c>
      <c r="Y75" s="45">
        <v>2.68</v>
      </c>
      <c r="Z75" s="45">
        <v>2.36</v>
      </c>
      <c r="AA75" s="45">
        <v>2.09</v>
      </c>
    </row>
    <row r="76" spans="1:27" x14ac:dyDescent="0.25">
      <c r="A76" s="43">
        <v>71</v>
      </c>
      <c r="B76" s="45">
        <v>30</v>
      </c>
      <c r="C76" s="45">
        <v>30</v>
      </c>
      <c r="D76" s="45">
        <v>30</v>
      </c>
      <c r="E76" s="45">
        <v>30</v>
      </c>
      <c r="F76" s="45">
        <v>30</v>
      </c>
      <c r="G76" s="45">
        <v>30</v>
      </c>
      <c r="H76" s="45">
        <v>28.63</v>
      </c>
      <c r="I76" s="45">
        <v>25.25</v>
      </c>
      <c r="J76" s="45">
        <v>22.06</v>
      </c>
      <c r="K76" s="45">
        <v>19.27</v>
      </c>
      <c r="L76" s="45">
        <v>16.809999999999999</v>
      </c>
      <c r="M76" s="45">
        <v>14.66</v>
      </c>
      <c r="N76" s="45">
        <v>12.78</v>
      </c>
      <c r="O76" s="45">
        <v>11.13</v>
      </c>
      <c r="P76" s="45">
        <v>9.7100000000000009</v>
      </c>
      <c r="Q76" s="45">
        <v>8.4600000000000009</v>
      </c>
      <c r="R76" s="45">
        <v>7.38</v>
      </c>
      <c r="S76" s="45">
        <v>6.44</v>
      </c>
      <c r="T76" s="45">
        <v>5.63</v>
      </c>
      <c r="U76" s="45">
        <v>4.92</v>
      </c>
      <c r="V76" s="45">
        <v>4.3</v>
      </c>
      <c r="W76" s="45">
        <v>3.77</v>
      </c>
      <c r="X76" s="45">
        <v>3.3</v>
      </c>
      <c r="Y76" s="45">
        <v>2.9</v>
      </c>
      <c r="Z76" s="45">
        <v>2.56</v>
      </c>
      <c r="AA76" s="45">
        <v>2.25</v>
      </c>
    </row>
    <row r="77" spans="1:27" x14ac:dyDescent="0.25">
      <c r="A77" s="43">
        <v>72</v>
      </c>
      <c r="B77" s="45">
        <v>30</v>
      </c>
      <c r="C77" s="45">
        <v>30</v>
      </c>
      <c r="D77" s="45">
        <v>30</v>
      </c>
      <c r="E77" s="45">
        <v>30</v>
      </c>
      <c r="F77" s="45">
        <v>30</v>
      </c>
      <c r="G77" s="45">
        <v>30</v>
      </c>
      <c r="H77" s="45">
        <v>30</v>
      </c>
      <c r="I77" s="45">
        <v>28.25</v>
      </c>
      <c r="J77" s="45">
        <v>24.68</v>
      </c>
      <c r="K77" s="45">
        <v>21.54</v>
      </c>
      <c r="L77" s="45">
        <v>18.79</v>
      </c>
      <c r="M77" s="45">
        <v>16.37</v>
      </c>
      <c r="N77" s="45">
        <v>14.26</v>
      </c>
      <c r="O77" s="45">
        <v>12.41</v>
      </c>
      <c r="P77" s="45">
        <v>10.8</v>
      </c>
      <c r="Q77" s="45">
        <v>9.4</v>
      </c>
      <c r="R77" s="45">
        <v>8.18</v>
      </c>
      <c r="S77" s="45">
        <v>7.13</v>
      </c>
      <c r="T77" s="45">
        <v>6.21</v>
      </c>
      <c r="U77" s="45">
        <v>5.41</v>
      </c>
      <c r="V77" s="45">
        <v>4.72</v>
      </c>
      <c r="W77" s="45">
        <v>4.12</v>
      </c>
      <c r="X77" s="45">
        <v>3.61</v>
      </c>
      <c r="Y77" s="45">
        <v>3.16</v>
      </c>
      <c r="Z77" s="45">
        <v>2.77</v>
      </c>
      <c r="AA77" s="45">
        <v>2.4300000000000002</v>
      </c>
    </row>
    <row r="78" spans="1:27" x14ac:dyDescent="0.25">
      <c r="A78" s="43">
        <v>73</v>
      </c>
      <c r="B78" s="45">
        <v>30</v>
      </c>
      <c r="C78" s="45">
        <v>30</v>
      </c>
      <c r="D78" s="45">
        <v>30</v>
      </c>
      <c r="E78" s="45">
        <v>30</v>
      </c>
      <c r="F78" s="45">
        <v>30</v>
      </c>
      <c r="G78" s="45">
        <v>30</v>
      </c>
      <c r="H78" s="45">
        <v>30</v>
      </c>
      <c r="I78" s="45">
        <v>29.92</v>
      </c>
      <c r="J78" s="45">
        <v>27.65</v>
      </c>
      <c r="K78" s="45">
        <v>24.14</v>
      </c>
      <c r="L78" s="45">
        <v>21.04</v>
      </c>
      <c r="M78" s="45">
        <v>18.329999999999998</v>
      </c>
      <c r="N78" s="45">
        <v>15.95</v>
      </c>
      <c r="O78" s="45">
        <v>13.87</v>
      </c>
      <c r="P78" s="45">
        <v>12.05</v>
      </c>
      <c r="Q78" s="45">
        <v>10.48</v>
      </c>
      <c r="R78" s="45">
        <v>9.1</v>
      </c>
      <c r="S78" s="45">
        <v>7.91</v>
      </c>
      <c r="T78" s="45">
        <v>6.88</v>
      </c>
      <c r="U78" s="45">
        <v>5.98</v>
      </c>
      <c r="V78" s="45">
        <v>5.2</v>
      </c>
      <c r="W78" s="45">
        <v>4.53</v>
      </c>
      <c r="X78" s="45">
        <v>3.95</v>
      </c>
      <c r="Y78" s="45">
        <v>3.45</v>
      </c>
      <c r="Z78" s="45">
        <v>3.02</v>
      </c>
      <c r="AA78" s="45">
        <v>2.64</v>
      </c>
    </row>
    <row r="79" spans="1:27" x14ac:dyDescent="0.25">
      <c r="A79" s="43">
        <v>74</v>
      </c>
      <c r="B79" s="45">
        <v>30</v>
      </c>
      <c r="C79" s="45">
        <v>30</v>
      </c>
      <c r="D79" s="45">
        <v>30</v>
      </c>
      <c r="E79" s="45">
        <v>30</v>
      </c>
      <c r="F79" s="45">
        <v>30</v>
      </c>
      <c r="G79" s="45">
        <v>30</v>
      </c>
      <c r="H79" s="45">
        <v>30</v>
      </c>
      <c r="I79" s="45">
        <v>30</v>
      </c>
      <c r="J79" s="45">
        <v>29.62</v>
      </c>
      <c r="K79" s="45">
        <v>27.09</v>
      </c>
      <c r="L79" s="45">
        <v>23.61</v>
      </c>
      <c r="M79" s="45">
        <v>20.56</v>
      </c>
      <c r="N79" s="45">
        <v>17.88</v>
      </c>
      <c r="O79" s="45">
        <v>15.54</v>
      </c>
      <c r="P79" s="45">
        <v>13.49</v>
      </c>
      <c r="Q79" s="45">
        <v>11.71</v>
      </c>
      <c r="R79" s="45">
        <v>10.16</v>
      </c>
      <c r="S79" s="45">
        <v>8.81</v>
      </c>
      <c r="T79" s="45">
        <v>7.64</v>
      </c>
      <c r="U79" s="45">
        <v>6.63</v>
      </c>
      <c r="V79" s="45">
        <v>5.75</v>
      </c>
      <c r="W79" s="45">
        <v>4.99</v>
      </c>
      <c r="X79" s="45">
        <v>4.34</v>
      </c>
      <c r="Y79" s="45">
        <v>3.78</v>
      </c>
      <c r="Z79" s="45">
        <v>3.3</v>
      </c>
      <c r="AA79" s="45">
        <v>2.88</v>
      </c>
    </row>
    <row r="80" spans="1:27" x14ac:dyDescent="0.25">
      <c r="A80" s="43">
        <v>75</v>
      </c>
      <c r="B80" s="45">
        <v>30</v>
      </c>
      <c r="C80" s="45">
        <v>30</v>
      </c>
      <c r="D80" s="45">
        <v>30</v>
      </c>
      <c r="E80" s="45">
        <v>30</v>
      </c>
      <c r="F80" s="45">
        <v>30</v>
      </c>
      <c r="G80" s="45">
        <v>30</v>
      </c>
      <c r="H80" s="45">
        <v>30</v>
      </c>
      <c r="I80" s="45">
        <v>30</v>
      </c>
      <c r="J80" s="45">
        <v>30</v>
      </c>
      <c r="K80" s="45">
        <v>29.33</v>
      </c>
      <c r="L80" s="45">
        <v>26.55</v>
      </c>
      <c r="M80" s="45">
        <v>23.11</v>
      </c>
      <c r="N80" s="45">
        <v>20.09</v>
      </c>
      <c r="O80" s="45">
        <v>17.45</v>
      </c>
      <c r="P80" s="45">
        <v>15.14</v>
      </c>
      <c r="Q80" s="45">
        <v>13.13</v>
      </c>
      <c r="R80" s="45">
        <v>11.37</v>
      </c>
      <c r="S80" s="45">
        <v>9.84</v>
      </c>
      <c r="T80" s="45">
        <v>8.52</v>
      </c>
      <c r="U80" s="45">
        <v>7.38</v>
      </c>
      <c r="V80" s="45">
        <v>6.38</v>
      </c>
      <c r="W80" s="45">
        <v>5.52</v>
      </c>
      <c r="X80" s="45">
        <v>4.79</v>
      </c>
      <c r="Y80" s="45">
        <v>4.16</v>
      </c>
      <c r="Z80" s="45">
        <v>3.61</v>
      </c>
      <c r="AA80" s="45">
        <v>3.15</v>
      </c>
    </row>
    <row r="81" spans="1:27" x14ac:dyDescent="0.25">
      <c r="A81" s="43">
        <v>76</v>
      </c>
      <c r="B81" s="45">
        <v>30</v>
      </c>
      <c r="C81" s="45">
        <v>30</v>
      </c>
      <c r="D81" s="45">
        <v>30</v>
      </c>
      <c r="E81" s="45">
        <v>30</v>
      </c>
      <c r="F81" s="45">
        <v>30</v>
      </c>
      <c r="G81" s="45">
        <v>30</v>
      </c>
      <c r="H81" s="45">
        <v>30</v>
      </c>
      <c r="I81" s="45">
        <v>30</v>
      </c>
      <c r="J81" s="45">
        <v>30</v>
      </c>
      <c r="K81" s="45">
        <v>30</v>
      </c>
      <c r="L81" s="45">
        <v>29.06</v>
      </c>
      <c r="M81" s="45">
        <v>26.03</v>
      </c>
      <c r="N81" s="45">
        <v>22.63</v>
      </c>
      <c r="O81" s="45">
        <v>19.649999999999999</v>
      </c>
      <c r="P81" s="45">
        <v>17.03</v>
      </c>
      <c r="Q81" s="45">
        <v>14.76</v>
      </c>
      <c r="R81" s="45">
        <v>12.77</v>
      </c>
      <c r="S81" s="45">
        <v>11.04</v>
      </c>
      <c r="T81" s="45">
        <v>9.5399999999999991</v>
      </c>
      <c r="U81" s="45">
        <v>8.24</v>
      </c>
      <c r="V81" s="45">
        <v>7.11</v>
      </c>
      <c r="W81" s="45">
        <v>6.14</v>
      </c>
      <c r="X81" s="45">
        <v>5.31</v>
      </c>
      <c r="Y81" s="45">
        <v>4.59</v>
      </c>
      <c r="Z81" s="45">
        <v>3.98</v>
      </c>
      <c r="AA81" s="45">
        <v>3.45</v>
      </c>
    </row>
    <row r="82" spans="1:27" x14ac:dyDescent="0.25">
      <c r="A82" s="43">
        <v>77</v>
      </c>
      <c r="B82" s="45">
        <v>30</v>
      </c>
      <c r="C82" s="45">
        <v>30</v>
      </c>
      <c r="D82" s="45">
        <v>30</v>
      </c>
      <c r="E82" s="45">
        <v>30</v>
      </c>
      <c r="F82" s="45">
        <v>30</v>
      </c>
      <c r="G82" s="45">
        <v>30</v>
      </c>
      <c r="H82" s="45">
        <v>30</v>
      </c>
      <c r="I82" s="45">
        <v>30</v>
      </c>
      <c r="J82" s="45">
        <v>30</v>
      </c>
      <c r="K82" s="45">
        <v>30</v>
      </c>
      <c r="L82" s="45">
        <v>30</v>
      </c>
      <c r="M82" s="45">
        <v>28.8</v>
      </c>
      <c r="N82" s="45">
        <v>25.54</v>
      </c>
      <c r="O82" s="45">
        <v>22.17</v>
      </c>
      <c r="P82" s="45">
        <v>19.22</v>
      </c>
      <c r="Q82" s="45">
        <v>16.63</v>
      </c>
      <c r="R82" s="45">
        <v>14.38</v>
      </c>
      <c r="S82" s="45">
        <v>12.41</v>
      </c>
      <c r="T82" s="45">
        <v>10.71</v>
      </c>
      <c r="U82" s="45">
        <v>9.23</v>
      </c>
      <c r="V82" s="45">
        <v>7.95</v>
      </c>
      <c r="W82" s="45">
        <v>6.85</v>
      </c>
      <c r="X82" s="45">
        <v>5.9</v>
      </c>
      <c r="Y82" s="45">
        <v>5.0999999999999996</v>
      </c>
      <c r="Z82" s="45">
        <v>4.4000000000000004</v>
      </c>
      <c r="AA82" s="45">
        <v>3.81</v>
      </c>
    </row>
    <row r="83" spans="1:27" x14ac:dyDescent="0.25">
      <c r="A83" s="43">
        <v>78</v>
      </c>
      <c r="B83" s="45">
        <v>30</v>
      </c>
      <c r="C83" s="45">
        <v>30</v>
      </c>
      <c r="D83" s="45">
        <v>30</v>
      </c>
      <c r="E83" s="45">
        <v>30</v>
      </c>
      <c r="F83" s="45">
        <v>30</v>
      </c>
      <c r="G83" s="45">
        <v>30</v>
      </c>
      <c r="H83" s="45">
        <v>30</v>
      </c>
      <c r="I83" s="45">
        <v>30</v>
      </c>
      <c r="J83" s="45">
        <v>30</v>
      </c>
      <c r="K83" s="45">
        <v>30</v>
      </c>
      <c r="L83" s="45">
        <v>30</v>
      </c>
      <c r="M83" s="45">
        <v>30</v>
      </c>
      <c r="N83" s="45">
        <v>28.55</v>
      </c>
      <c r="O83" s="45">
        <v>25.07</v>
      </c>
      <c r="P83" s="45">
        <v>21.73</v>
      </c>
      <c r="Q83" s="45">
        <v>18.8</v>
      </c>
      <c r="R83" s="45">
        <v>16.239999999999998</v>
      </c>
      <c r="S83" s="45">
        <v>14.01</v>
      </c>
      <c r="T83" s="45">
        <v>12.07</v>
      </c>
      <c r="U83" s="45">
        <v>10.38</v>
      </c>
      <c r="V83" s="45">
        <v>8.93</v>
      </c>
      <c r="W83" s="45">
        <v>7.67</v>
      </c>
      <c r="X83" s="45">
        <v>6.59</v>
      </c>
      <c r="Y83" s="45">
        <v>5.68</v>
      </c>
      <c r="Z83" s="45">
        <v>4.8899999999999997</v>
      </c>
      <c r="AA83" s="45">
        <v>4.22</v>
      </c>
    </row>
    <row r="84" spans="1:27" x14ac:dyDescent="0.25">
      <c r="A84" s="43">
        <v>79</v>
      </c>
      <c r="B84" s="45">
        <v>30</v>
      </c>
      <c r="C84" s="45">
        <v>30</v>
      </c>
      <c r="D84" s="45">
        <v>30</v>
      </c>
      <c r="E84" s="45">
        <v>30</v>
      </c>
      <c r="F84" s="45">
        <v>30</v>
      </c>
      <c r="G84" s="45">
        <v>30</v>
      </c>
      <c r="H84" s="45">
        <v>30</v>
      </c>
      <c r="I84" s="45">
        <v>30</v>
      </c>
      <c r="J84" s="45">
        <v>30</v>
      </c>
      <c r="K84" s="45">
        <v>30</v>
      </c>
      <c r="L84" s="45">
        <v>30</v>
      </c>
      <c r="M84" s="45">
        <v>30</v>
      </c>
      <c r="N84" s="45">
        <v>30</v>
      </c>
      <c r="O84" s="45">
        <v>28.31</v>
      </c>
      <c r="P84" s="45">
        <v>24.62</v>
      </c>
      <c r="Q84" s="45">
        <v>21.3</v>
      </c>
      <c r="R84" s="45">
        <v>18.39</v>
      </c>
      <c r="S84" s="45">
        <v>15.85</v>
      </c>
      <c r="T84" s="45">
        <v>13.64</v>
      </c>
      <c r="U84" s="45">
        <v>11.72</v>
      </c>
      <c r="V84" s="45">
        <v>10.06</v>
      </c>
      <c r="W84" s="45">
        <v>8.6199999999999992</v>
      </c>
      <c r="X84" s="45">
        <v>7.39</v>
      </c>
      <c r="Y84" s="45">
        <v>6.35</v>
      </c>
      <c r="Z84" s="45">
        <v>5.45</v>
      </c>
      <c r="AA84" s="45">
        <v>4.6900000000000004</v>
      </c>
    </row>
    <row r="85" spans="1:27" x14ac:dyDescent="0.25">
      <c r="A85" s="43">
        <v>80</v>
      </c>
      <c r="B85" s="45">
        <v>30</v>
      </c>
      <c r="C85" s="45">
        <v>30</v>
      </c>
      <c r="D85" s="45">
        <v>30</v>
      </c>
      <c r="E85" s="45">
        <v>30</v>
      </c>
      <c r="F85" s="45">
        <v>30</v>
      </c>
      <c r="G85" s="45">
        <v>30</v>
      </c>
      <c r="H85" s="45">
        <v>30</v>
      </c>
      <c r="I85" s="45">
        <v>30</v>
      </c>
      <c r="J85" s="45">
        <v>30</v>
      </c>
      <c r="K85" s="45">
        <v>30</v>
      </c>
      <c r="L85" s="45">
        <v>30</v>
      </c>
      <c r="M85" s="45">
        <v>30</v>
      </c>
      <c r="N85" s="45">
        <v>30</v>
      </c>
      <c r="O85" s="45">
        <v>30</v>
      </c>
      <c r="P85" s="45">
        <v>27.96</v>
      </c>
      <c r="Q85" s="45">
        <v>24.19</v>
      </c>
      <c r="R85" s="45">
        <v>20.88</v>
      </c>
      <c r="S85" s="45">
        <v>17.98</v>
      </c>
      <c r="T85" s="45">
        <v>15.46</v>
      </c>
      <c r="U85" s="45">
        <v>13.27</v>
      </c>
      <c r="V85" s="45">
        <v>11.37</v>
      </c>
      <c r="W85" s="45">
        <v>9.7200000000000006</v>
      </c>
      <c r="X85" s="45">
        <v>8.32</v>
      </c>
      <c r="Y85" s="45">
        <v>7.12</v>
      </c>
      <c r="Z85" s="45">
        <v>6.1</v>
      </c>
      <c r="AA85" s="45">
        <v>5.23</v>
      </c>
    </row>
    <row r="86" spans="1:27" x14ac:dyDescent="0.25">
      <c r="A86" s="43">
        <v>81</v>
      </c>
      <c r="B86" s="45">
        <v>30</v>
      </c>
      <c r="C86" s="45">
        <v>30</v>
      </c>
      <c r="D86" s="45">
        <v>30</v>
      </c>
      <c r="E86" s="45">
        <v>30</v>
      </c>
      <c r="F86" s="45">
        <v>30</v>
      </c>
      <c r="G86" s="45">
        <v>30</v>
      </c>
      <c r="H86" s="45">
        <v>30</v>
      </c>
      <c r="I86" s="45">
        <v>30</v>
      </c>
      <c r="J86" s="45">
        <v>30</v>
      </c>
      <c r="K86" s="45">
        <v>30</v>
      </c>
      <c r="L86" s="45">
        <v>30</v>
      </c>
      <c r="M86" s="45">
        <v>30</v>
      </c>
      <c r="N86" s="45">
        <v>30</v>
      </c>
      <c r="O86" s="45">
        <v>30</v>
      </c>
      <c r="P86" s="45">
        <v>29.87</v>
      </c>
      <c r="Q86" s="45">
        <v>27.52</v>
      </c>
      <c r="R86" s="45">
        <v>23.75</v>
      </c>
      <c r="S86" s="45">
        <v>20.45</v>
      </c>
      <c r="T86" s="45">
        <v>17.57</v>
      </c>
      <c r="U86" s="45">
        <v>15.06</v>
      </c>
      <c r="V86" s="45">
        <v>12.89</v>
      </c>
      <c r="W86" s="45">
        <v>11</v>
      </c>
      <c r="X86" s="45">
        <v>9.39</v>
      </c>
      <c r="Y86" s="45">
        <v>8.02</v>
      </c>
      <c r="Z86" s="45">
        <v>6.86</v>
      </c>
      <c r="AA86" s="45">
        <v>5.86</v>
      </c>
    </row>
    <row r="87" spans="1:27" x14ac:dyDescent="0.25">
      <c r="A87" s="43">
        <v>82</v>
      </c>
      <c r="B87" s="45">
        <v>30</v>
      </c>
      <c r="C87" s="45">
        <v>30</v>
      </c>
      <c r="D87" s="45">
        <v>30</v>
      </c>
      <c r="E87" s="45">
        <v>30</v>
      </c>
      <c r="F87" s="45">
        <v>30</v>
      </c>
      <c r="G87" s="45">
        <v>30</v>
      </c>
      <c r="H87" s="45">
        <v>30</v>
      </c>
      <c r="I87" s="45">
        <v>30</v>
      </c>
      <c r="J87" s="45">
        <v>30</v>
      </c>
      <c r="K87" s="45">
        <v>30</v>
      </c>
      <c r="L87" s="45">
        <v>30</v>
      </c>
      <c r="M87" s="45">
        <v>30</v>
      </c>
      <c r="N87" s="45">
        <v>30</v>
      </c>
      <c r="O87" s="45">
        <v>30</v>
      </c>
      <c r="P87" s="45">
        <v>30</v>
      </c>
      <c r="Q87" s="45">
        <v>29.65</v>
      </c>
      <c r="R87" s="45">
        <v>27.08</v>
      </c>
      <c r="S87" s="45">
        <v>23.31</v>
      </c>
      <c r="T87" s="45">
        <v>20.02</v>
      </c>
      <c r="U87" s="45">
        <v>17.14</v>
      </c>
      <c r="V87" s="45">
        <v>14.65</v>
      </c>
      <c r="W87" s="45">
        <v>12.48</v>
      </c>
      <c r="X87" s="45">
        <v>10.64</v>
      </c>
      <c r="Y87" s="45">
        <v>9.07</v>
      </c>
      <c r="Z87" s="45">
        <v>7.73</v>
      </c>
      <c r="AA87" s="45">
        <v>6.59</v>
      </c>
    </row>
    <row r="88" spans="1:27" x14ac:dyDescent="0.25">
      <c r="A88" s="43">
        <v>83</v>
      </c>
      <c r="B88" s="45">
        <v>30</v>
      </c>
      <c r="C88" s="45">
        <v>30</v>
      </c>
      <c r="D88" s="45">
        <v>30</v>
      </c>
      <c r="E88" s="45">
        <v>30</v>
      </c>
      <c r="F88" s="45">
        <v>30</v>
      </c>
      <c r="G88" s="45">
        <v>30</v>
      </c>
      <c r="H88" s="45">
        <v>30</v>
      </c>
      <c r="I88" s="45">
        <v>30</v>
      </c>
      <c r="J88" s="45">
        <v>30</v>
      </c>
      <c r="K88" s="45">
        <v>30</v>
      </c>
      <c r="L88" s="45">
        <v>30</v>
      </c>
      <c r="M88" s="45">
        <v>30</v>
      </c>
      <c r="N88" s="45">
        <v>30</v>
      </c>
      <c r="O88" s="45">
        <v>30</v>
      </c>
      <c r="P88" s="45">
        <v>30</v>
      </c>
      <c r="Q88" s="45">
        <v>30</v>
      </c>
      <c r="R88" s="45">
        <v>29.44</v>
      </c>
      <c r="S88" s="45">
        <v>26.63</v>
      </c>
      <c r="T88" s="45">
        <v>22.86</v>
      </c>
      <c r="U88" s="45">
        <v>19.57</v>
      </c>
      <c r="V88" s="45">
        <v>16.71</v>
      </c>
      <c r="W88" s="45">
        <v>14.21</v>
      </c>
      <c r="X88" s="45">
        <v>12.1</v>
      </c>
      <c r="Y88" s="45">
        <v>10.29</v>
      </c>
      <c r="Z88" s="45">
        <v>8.75</v>
      </c>
      <c r="AA88" s="45">
        <v>7.44</v>
      </c>
    </row>
    <row r="89" spans="1:27" x14ac:dyDescent="0.25">
      <c r="A89" s="43">
        <v>84</v>
      </c>
      <c r="B89" s="45">
        <v>30</v>
      </c>
      <c r="C89" s="45">
        <v>30</v>
      </c>
      <c r="D89" s="45">
        <v>30</v>
      </c>
      <c r="E89" s="45">
        <v>30</v>
      </c>
      <c r="F89" s="45">
        <v>30</v>
      </c>
      <c r="G89" s="45">
        <v>30</v>
      </c>
      <c r="H89" s="45">
        <v>30</v>
      </c>
      <c r="I89" s="45">
        <v>30</v>
      </c>
      <c r="J89" s="45">
        <v>30</v>
      </c>
      <c r="K89" s="45">
        <v>30</v>
      </c>
      <c r="L89" s="45">
        <v>30</v>
      </c>
      <c r="M89" s="45">
        <v>30</v>
      </c>
      <c r="N89" s="45">
        <v>30</v>
      </c>
      <c r="O89" s="45">
        <v>30</v>
      </c>
      <c r="P89" s="45">
        <v>30</v>
      </c>
      <c r="Q89" s="45">
        <v>30</v>
      </c>
      <c r="R89" s="45">
        <v>30</v>
      </c>
      <c r="S89" s="45">
        <v>29.21</v>
      </c>
      <c r="T89" s="45">
        <v>26.18</v>
      </c>
      <c r="U89" s="45">
        <v>22.4</v>
      </c>
      <c r="V89" s="45">
        <v>19.11</v>
      </c>
      <c r="W89" s="45">
        <v>16.23</v>
      </c>
      <c r="X89" s="45">
        <v>13.8</v>
      </c>
      <c r="Y89" s="45">
        <v>11.71</v>
      </c>
      <c r="Z89" s="45">
        <v>9.94</v>
      </c>
      <c r="AA89" s="45">
        <v>8.43</v>
      </c>
    </row>
    <row r="90" spans="1:27" x14ac:dyDescent="0.25">
      <c r="A90" s="43">
        <v>85</v>
      </c>
      <c r="B90" s="45">
        <v>30</v>
      </c>
      <c r="C90" s="45">
        <v>30</v>
      </c>
      <c r="D90" s="45">
        <v>30</v>
      </c>
      <c r="E90" s="45">
        <v>30</v>
      </c>
      <c r="F90" s="45">
        <v>30</v>
      </c>
      <c r="G90" s="45">
        <v>30</v>
      </c>
      <c r="H90" s="45">
        <v>30</v>
      </c>
      <c r="I90" s="45">
        <v>30</v>
      </c>
      <c r="J90" s="45">
        <v>30</v>
      </c>
      <c r="K90" s="45">
        <v>30</v>
      </c>
      <c r="L90" s="45">
        <v>30</v>
      </c>
      <c r="M90" s="45">
        <v>30</v>
      </c>
      <c r="N90" s="45">
        <v>30</v>
      </c>
      <c r="O90" s="45">
        <v>30</v>
      </c>
      <c r="P90" s="45">
        <v>30</v>
      </c>
      <c r="Q90" s="45">
        <v>30</v>
      </c>
      <c r="R90" s="45">
        <v>30</v>
      </c>
      <c r="S90" s="45">
        <v>30</v>
      </c>
      <c r="T90" s="45">
        <v>28.98</v>
      </c>
      <c r="U90" s="45">
        <v>25.71</v>
      </c>
      <c r="V90" s="45">
        <v>21.92</v>
      </c>
      <c r="W90" s="45">
        <v>18.600000000000001</v>
      </c>
      <c r="X90" s="45">
        <v>15.79</v>
      </c>
      <c r="Y90" s="45">
        <v>13.38</v>
      </c>
      <c r="Z90" s="45">
        <v>11.33</v>
      </c>
      <c r="AA90" s="45">
        <v>9.59</v>
      </c>
    </row>
    <row r="91" spans="1:27" x14ac:dyDescent="0.25">
      <c r="A91" s="43">
        <v>86</v>
      </c>
      <c r="B91" s="45">
        <v>30</v>
      </c>
      <c r="C91" s="45">
        <v>30</v>
      </c>
      <c r="D91" s="45">
        <v>30</v>
      </c>
      <c r="E91" s="45">
        <v>30</v>
      </c>
      <c r="F91" s="45">
        <v>30</v>
      </c>
      <c r="G91" s="45">
        <v>30</v>
      </c>
      <c r="H91" s="45">
        <v>30</v>
      </c>
      <c r="I91" s="45">
        <v>30</v>
      </c>
      <c r="J91" s="45">
        <v>30</v>
      </c>
      <c r="K91" s="45">
        <v>30</v>
      </c>
      <c r="L91" s="45">
        <v>30</v>
      </c>
      <c r="M91" s="45">
        <v>30</v>
      </c>
      <c r="N91" s="45">
        <v>30</v>
      </c>
      <c r="O91" s="45">
        <v>30</v>
      </c>
      <c r="P91" s="45">
        <v>30</v>
      </c>
      <c r="Q91" s="45">
        <v>30</v>
      </c>
      <c r="R91" s="45">
        <v>30</v>
      </c>
      <c r="S91" s="45">
        <v>30</v>
      </c>
      <c r="T91" s="45">
        <v>30</v>
      </c>
      <c r="U91" s="45">
        <v>28.75</v>
      </c>
      <c r="V91" s="45">
        <v>25.21</v>
      </c>
      <c r="W91" s="45">
        <v>21.37</v>
      </c>
      <c r="X91" s="45">
        <v>18.12</v>
      </c>
      <c r="Y91" s="45">
        <v>15.33</v>
      </c>
      <c r="Z91" s="45">
        <v>12.96</v>
      </c>
      <c r="AA91" s="45">
        <v>10.94</v>
      </c>
    </row>
    <row r="92" spans="1:27" x14ac:dyDescent="0.25">
      <c r="A92" s="43">
        <v>87</v>
      </c>
      <c r="B92" s="45">
        <v>30</v>
      </c>
      <c r="C92" s="45">
        <v>30</v>
      </c>
      <c r="D92" s="45">
        <v>30</v>
      </c>
      <c r="E92" s="45">
        <v>30</v>
      </c>
      <c r="F92" s="45">
        <v>30</v>
      </c>
      <c r="G92" s="45">
        <v>30</v>
      </c>
      <c r="H92" s="45">
        <v>30</v>
      </c>
      <c r="I92" s="45">
        <v>30</v>
      </c>
      <c r="J92" s="45">
        <v>30</v>
      </c>
      <c r="K92" s="45">
        <v>30</v>
      </c>
      <c r="L92" s="45">
        <v>30</v>
      </c>
      <c r="M92" s="45">
        <v>30</v>
      </c>
      <c r="N92" s="45">
        <v>30</v>
      </c>
      <c r="O92" s="45">
        <v>30</v>
      </c>
      <c r="P92" s="45">
        <v>30</v>
      </c>
      <c r="Q92" s="45">
        <v>30</v>
      </c>
      <c r="R92" s="45">
        <v>30</v>
      </c>
      <c r="S92" s="45">
        <v>30</v>
      </c>
      <c r="T92" s="45">
        <v>30</v>
      </c>
      <c r="U92" s="45">
        <v>30</v>
      </c>
      <c r="V92" s="45">
        <v>28.49</v>
      </c>
      <c r="W92" s="45">
        <v>24.62</v>
      </c>
      <c r="X92" s="45">
        <v>20.85</v>
      </c>
      <c r="Y92" s="45">
        <v>17.62</v>
      </c>
      <c r="Z92" s="45">
        <v>14.87</v>
      </c>
      <c r="AA92" s="45">
        <v>12.53</v>
      </c>
    </row>
    <row r="93" spans="1:27" x14ac:dyDescent="0.25">
      <c r="A93" s="43">
        <v>88</v>
      </c>
      <c r="B93" s="45">
        <v>30</v>
      </c>
      <c r="C93" s="45">
        <v>30</v>
      </c>
      <c r="D93" s="45">
        <v>30</v>
      </c>
      <c r="E93" s="45">
        <v>30</v>
      </c>
      <c r="F93" s="45">
        <v>30</v>
      </c>
      <c r="G93" s="45">
        <v>30</v>
      </c>
      <c r="H93" s="45">
        <v>30</v>
      </c>
      <c r="I93" s="45">
        <v>30</v>
      </c>
      <c r="J93" s="45">
        <v>30</v>
      </c>
      <c r="K93" s="45">
        <v>30</v>
      </c>
      <c r="L93" s="45">
        <v>30</v>
      </c>
      <c r="M93" s="45">
        <v>30</v>
      </c>
      <c r="N93" s="45">
        <v>30</v>
      </c>
      <c r="O93" s="45">
        <v>30</v>
      </c>
      <c r="P93" s="45">
        <v>30</v>
      </c>
      <c r="Q93" s="45">
        <v>30</v>
      </c>
      <c r="R93" s="45">
        <v>30</v>
      </c>
      <c r="S93" s="45">
        <v>30</v>
      </c>
      <c r="T93" s="45">
        <v>30</v>
      </c>
      <c r="U93" s="45">
        <v>30</v>
      </c>
      <c r="V93" s="45">
        <v>30</v>
      </c>
      <c r="W93" s="45">
        <v>28.19</v>
      </c>
      <c r="X93" s="45">
        <v>24.06</v>
      </c>
      <c r="Y93" s="45">
        <v>20.309999999999999</v>
      </c>
      <c r="Z93" s="45">
        <v>17.11</v>
      </c>
      <c r="AA93" s="45">
        <v>14.4</v>
      </c>
    </row>
    <row r="94" spans="1:27" x14ac:dyDescent="0.25">
      <c r="A94" s="43">
        <v>89</v>
      </c>
      <c r="B94" s="45">
        <v>30</v>
      </c>
      <c r="C94" s="45">
        <v>30</v>
      </c>
      <c r="D94" s="45">
        <v>30</v>
      </c>
      <c r="E94" s="45">
        <v>30</v>
      </c>
      <c r="F94" s="45">
        <v>30</v>
      </c>
      <c r="G94" s="45">
        <v>30</v>
      </c>
      <c r="H94" s="45">
        <v>30</v>
      </c>
      <c r="I94" s="45">
        <v>30</v>
      </c>
      <c r="J94" s="45">
        <v>30</v>
      </c>
      <c r="K94" s="45">
        <v>30</v>
      </c>
      <c r="L94" s="45">
        <v>30</v>
      </c>
      <c r="M94" s="45">
        <v>30</v>
      </c>
      <c r="N94" s="45">
        <v>30</v>
      </c>
      <c r="O94" s="45">
        <v>30</v>
      </c>
      <c r="P94" s="45">
        <v>30</v>
      </c>
      <c r="Q94" s="45">
        <v>30</v>
      </c>
      <c r="R94" s="45">
        <v>30</v>
      </c>
      <c r="S94" s="45">
        <v>30</v>
      </c>
      <c r="T94" s="45">
        <v>30</v>
      </c>
      <c r="U94" s="45">
        <v>30</v>
      </c>
      <c r="V94" s="45">
        <v>30</v>
      </c>
      <c r="W94" s="45">
        <v>30</v>
      </c>
      <c r="X94" s="45">
        <v>27.82</v>
      </c>
      <c r="Y94" s="45">
        <v>23.46</v>
      </c>
      <c r="Z94" s="45">
        <v>19.739999999999998</v>
      </c>
      <c r="AA94" s="45">
        <v>16.59</v>
      </c>
    </row>
    <row r="95" spans="1:27" x14ac:dyDescent="0.25">
      <c r="A95" s="43">
        <v>90</v>
      </c>
      <c r="B95" s="45">
        <v>30</v>
      </c>
      <c r="C95" s="45">
        <v>30</v>
      </c>
      <c r="D95" s="45">
        <v>30</v>
      </c>
      <c r="E95" s="45">
        <v>30</v>
      </c>
      <c r="F95" s="45">
        <v>30</v>
      </c>
      <c r="G95" s="45">
        <v>30</v>
      </c>
      <c r="H95" s="45">
        <v>30</v>
      </c>
      <c r="I95" s="45">
        <v>30</v>
      </c>
      <c r="J95" s="45">
        <v>30</v>
      </c>
      <c r="K95" s="45">
        <v>30</v>
      </c>
      <c r="L95" s="45">
        <v>30</v>
      </c>
      <c r="M95" s="45">
        <v>30</v>
      </c>
      <c r="N95" s="45">
        <v>30</v>
      </c>
      <c r="O95" s="45">
        <v>30</v>
      </c>
      <c r="P95" s="45">
        <v>30</v>
      </c>
      <c r="Q95" s="45">
        <v>30</v>
      </c>
      <c r="R95" s="45">
        <v>30</v>
      </c>
      <c r="S95" s="45">
        <v>30</v>
      </c>
      <c r="T95" s="45">
        <v>30</v>
      </c>
      <c r="U95" s="45">
        <v>30</v>
      </c>
      <c r="V95" s="45">
        <v>30</v>
      </c>
      <c r="W95" s="45">
        <v>30</v>
      </c>
      <c r="X95" s="45">
        <v>29.92</v>
      </c>
      <c r="Y95" s="45">
        <v>27.16</v>
      </c>
      <c r="Z95" s="45">
        <v>22.83</v>
      </c>
      <c r="AA95" s="45">
        <v>19.149999999999999</v>
      </c>
    </row>
    <row r="96" spans="1:27" x14ac:dyDescent="0.25">
      <c r="A96" s="43">
        <v>91</v>
      </c>
      <c r="B96" s="45">
        <v>30</v>
      </c>
      <c r="C96" s="45">
        <v>30</v>
      </c>
      <c r="D96" s="45">
        <v>30</v>
      </c>
      <c r="E96" s="45">
        <v>30</v>
      </c>
      <c r="F96" s="45">
        <v>30</v>
      </c>
      <c r="G96" s="45">
        <v>30</v>
      </c>
      <c r="H96" s="45">
        <v>30</v>
      </c>
      <c r="I96" s="45">
        <v>30</v>
      </c>
      <c r="J96" s="45">
        <v>30</v>
      </c>
      <c r="K96" s="45">
        <v>30</v>
      </c>
      <c r="L96" s="45">
        <v>30</v>
      </c>
      <c r="M96" s="45">
        <v>30</v>
      </c>
      <c r="N96" s="45">
        <v>30</v>
      </c>
      <c r="O96" s="45">
        <v>30</v>
      </c>
      <c r="P96" s="45">
        <v>30</v>
      </c>
      <c r="Q96" s="45">
        <v>30</v>
      </c>
      <c r="R96" s="45">
        <v>30</v>
      </c>
      <c r="S96" s="45">
        <v>30</v>
      </c>
      <c r="T96" s="45">
        <v>30</v>
      </c>
      <c r="U96" s="45">
        <v>30</v>
      </c>
      <c r="V96" s="45">
        <v>30</v>
      </c>
      <c r="W96" s="45">
        <v>30</v>
      </c>
      <c r="X96" s="45">
        <v>30</v>
      </c>
      <c r="Y96" s="45">
        <v>29.58</v>
      </c>
      <c r="Z96" s="45">
        <v>26.44</v>
      </c>
      <c r="AA96" s="45">
        <v>22.15</v>
      </c>
    </row>
    <row r="97" spans="1:27" x14ac:dyDescent="0.25">
      <c r="A97" s="43">
        <v>92</v>
      </c>
      <c r="B97" s="45">
        <v>30</v>
      </c>
      <c r="C97" s="45">
        <v>30</v>
      </c>
      <c r="D97" s="45">
        <v>30</v>
      </c>
      <c r="E97" s="45">
        <v>30</v>
      </c>
      <c r="F97" s="45">
        <v>30</v>
      </c>
      <c r="G97" s="45">
        <v>30</v>
      </c>
      <c r="H97" s="45">
        <v>30</v>
      </c>
      <c r="I97" s="45">
        <v>30</v>
      </c>
      <c r="J97" s="45">
        <v>30</v>
      </c>
      <c r="K97" s="45">
        <v>30</v>
      </c>
      <c r="L97" s="45">
        <v>30</v>
      </c>
      <c r="M97" s="45">
        <v>30</v>
      </c>
      <c r="N97" s="45">
        <v>30</v>
      </c>
      <c r="O97" s="45">
        <v>30</v>
      </c>
      <c r="P97" s="45">
        <v>30</v>
      </c>
      <c r="Q97" s="45">
        <v>30</v>
      </c>
      <c r="R97" s="45">
        <v>30</v>
      </c>
      <c r="S97" s="45">
        <v>30</v>
      </c>
      <c r="T97" s="45">
        <v>30</v>
      </c>
      <c r="U97" s="45">
        <v>30</v>
      </c>
      <c r="V97" s="45">
        <v>30</v>
      </c>
      <c r="W97" s="45">
        <v>30</v>
      </c>
      <c r="X97" s="45">
        <v>30</v>
      </c>
      <c r="Y97" s="45">
        <v>30</v>
      </c>
      <c r="Z97" s="45">
        <v>29.19</v>
      </c>
      <c r="AA97" s="45">
        <v>25.64</v>
      </c>
    </row>
    <row r="98" spans="1:27" x14ac:dyDescent="0.25">
      <c r="A98" s="43">
        <v>93</v>
      </c>
      <c r="B98" s="45">
        <v>30</v>
      </c>
      <c r="C98" s="45">
        <v>30</v>
      </c>
      <c r="D98" s="45">
        <v>30</v>
      </c>
      <c r="E98" s="45">
        <v>30</v>
      </c>
      <c r="F98" s="45">
        <v>30</v>
      </c>
      <c r="G98" s="45">
        <v>30</v>
      </c>
      <c r="H98" s="45">
        <v>30</v>
      </c>
      <c r="I98" s="45">
        <v>30</v>
      </c>
      <c r="J98" s="45">
        <v>30</v>
      </c>
      <c r="K98" s="45">
        <v>30</v>
      </c>
      <c r="L98" s="45">
        <v>30</v>
      </c>
      <c r="M98" s="45">
        <v>30</v>
      </c>
      <c r="N98" s="45">
        <v>30</v>
      </c>
      <c r="O98" s="45">
        <v>30</v>
      </c>
      <c r="P98" s="45">
        <v>30</v>
      </c>
      <c r="Q98" s="45">
        <v>30</v>
      </c>
      <c r="R98" s="45">
        <v>30</v>
      </c>
      <c r="S98" s="45">
        <v>30</v>
      </c>
      <c r="T98" s="45">
        <v>30</v>
      </c>
      <c r="U98" s="45">
        <v>30</v>
      </c>
      <c r="V98" s="45">
        <v>30</v>
      </c>
      <c r="W98" s="45">
        <v>30</v>
      </c>
      <c r="X98" s="45">
        <v>30</v>
      </c>
      <c r="Y98" s="45">
        <v>30</v>
      </c>
      <c r="Z98" s="45">
        <v>30</v>
      </c>
      <c r="AA98" s="45">
        <v>28.76</v>
      </c>
    </row>
    <row r="99" spans="1:27" x14ac:dyDescent="0.25">
      <c r="A99" s="43">
        <v>94</v>
      </c>
      <c r="B99" s="45">
        <v>30</v>
      </c>
      <c r="C99" s="45">
        <v>30</v>
      </c>
      <c r="D99" s="45">
        <v>30</v>
      </c>
      <c r="E99" s="45">
        <v>30</v>
      </c>
      <c r="F99" s="45">
        <v>30</v>
      </c>
      <c r="G99" s="45">
        <v>30</v>
      </c>
      <c r="H99" s="45">
        <v>30</v>
      </c>
      <c r="I99" s="45">
        <v>30</v>
      </c>
      <c r="J99" s="45">
        <v>30</v>
      </c>
      <c r="K99" s="45">
        <v>30</v>
      </c>
      <c r="L99" s="45">
        <v>30</v>
      </c>
      <c r="M99" s="45">
        <v>30</v>
      </c>
      <c r="N99" s="45">
        <v>30</v>
      </c>
      <c r="O99" s="45">
        <v>30</v>
      </c>
      <c r="P99" s="45">
        <v>30</v>
      </c>
      <c r="Q99" s="45">
        <v>30</v>
      </c>
      <c r="R99" s="45">
        <v>30</v>
      </c>
      <c r="S99" s="45">
        <v>30</v>
      </c>
      <c r="T99" s="45">
        <v>30</v>
      </c>
      <c r="U99" s="45">
        <v>30</v>
      </c>
      <c r="V99" s="45">
        <v>30</v>
      </c>
      <c r="W99" s="45">
        <v>30</v>
      </c>
      <c r="X99" s="45">
        <v>30</v>
      </c>
      <c r="Y99" s="45">
        <v>30</v>
      </c>
      <c r="Z99" s="45">
        <v>30</v>
      </c>
      <c r="AA99" s="45">
        <v>30</v>
      </c>
    </row>
    <row r="100" spans="1:27" x14ac:dyDescent="0.25">
      <c r="A100" s="43">
        <v>95</v>
      </c>
      <c r="B100" s="45">
        <v>30</v>
      </c>
      <c r="C100" s="45">
        <v>30</v>
      </c>
      <c r="D100" s="45">
        <v>30</v>
      </c>
      <c r="E100" s="45">
        <v>30</v>
      </c>
      <c r="F100" s="45">
        <v>30</v>
      </c>
      <c r="G100" s="45">
        <v>30</v>
      </c>
      <c r="H100" s="45">
        <v>30</v>
      </c>
      <c r="I100" s="45">
        <v>30</v>
      </c>
      <c r="J100" s="45">
        <v>30</v>
      </c>
      <c r="K100" s="45">
        <v>30</v>
      </c>
      <c r="L100" s="45">
        <v>30</v>
      </c>
      <c r="M100" s="45">
        <v>30</v>
      </c>
      <c r="N100" s="45">
        <v>30</v>
      </c>
      <c r="O100" s="45">
        <v>30</v>
      </c>
      <c r="P100" s="45">
        <v>30</v>
      </c>
      <c r="Q100" s="45">
        <v>30</v>
      </c>
      <c r="R100" s="45">
        <v>30</v>
      </c>
      <c r="S100" s="45">
        <v>30</v>
      </c>
      <c r="T100" s="45">
        <v>30</v>
      </c>
      <c r="U100" s="45">
        <v>30</v>
      </c>
      <c r="V100" s="45">
        <v>30</v>
      </c>
      <c r="W100" s="45">
        <v>30</v>
      </c>
      <c r="X100" s="45">
        <v>30</v>
      </c>
      <c r="Y100" s="45">
        <v>30</v>
      </c>
      <c r="Z100" s="45">
        <v>30</v>
      </c>
      <c r="AA100" s="45">
        <v>30</v>
      </c>
    </row>
    <row r="101" spans="1:27" x14ac:dyDescent="0.25">
      <c r="A101" s="43">
        <v>96</v>
      </c>
      <c r="B101" s="45">
        <v>30</v>
      </c>
      <c r="C101" s="45">
        <v>30</v>
      </c>
      <c r="D101" s="45">
        <v>30</v>
      </c>
      <c r="E101" s="45">
        <v>30</v>
      </c>
      <c r="F101" s="45">
        <v>30</v>
      </c>
      <c r="G101" s="45">
        <v>30</v>
      </c>
      <c r="H101" s="45">
        <v>30</v>
      </c>
      <c r="I101" s="45">
        <v>30</v>
      </c>
      <c r="J101" s="45">
        <v>30</v>
      </c>
      <c r="K101" s="45">
        <v>30</v>
      </c>
      <c r="L101" s="45">
        <v>30</v>
      </c>
      <c r="M101" s="45">
        <v>30</v>
      </c>
      <c r="N101" s="45">
        <v>30</v>
      </c>
      <c r="O101" s="45">
        <v>30</v>
      </c>
      <c r="P101" s="45">
        <v>30</v>
      </c>
      <c r="Q101" s="45">
        <v>30</v>
      </c>
      <c r="R101" s="45">
        <v>30</v>
      </c>
      <c r="S101" s="45">
        <v>30</v>
      </c>
      <c r="T101" s="45">
        <v>30</v>
      </c>
      <c r="U101" s="45">
        <v>30</v>
      </c>
      <c r="V101" s="45">
        <v>30</v>
      </c>
      <c r="W101" s="45">
        <v>30</v>
      </c>
      <c r="X101" s="45">
        <v>30</v>
      </c>
      <c r="Y101" s="45">
        <v>30</v>
      </c>
      <c r="Z101" s="45">
        <v>30</v>
      </c>
      <c r="AA101" s="45">
        <v>30</v>
      </c>
    </row>
    <row r="102" spans="1:27" x14ac:dyDescent="0.25">
      <c r="A102" s="43">
        <v>97</v>
      </c>
      <c r="B102" s="45">
        <v>30</v>
      </c>
      <c r="C102" s="45">
        <v>30</v>
      </c>
      <c r="D102" s="45">
        <v>30</v>
      </c>
      <c r="E102" s="45">
        <v>30</v>
      </c>
      <c r="F102" s="45">
        <v>30</v>
      </c>
      <c r="G102" s="45">
        <v>30</v>
      </c>
      <c r="H102" s="45">
        <v>30</v>
      </c>
      <c r="I102" s="45">
        <v>30</v>
      </c>
      <c r="J102" s="45">
        <v>30</v>
      </c>
      <c r="K102" s="45">
        <v>30</v>
      </c>
      <c r="L102" s="45">
        <v>30</v>
      </c>
      <c r="M102" s="45">
        <v>30</v>
      </c>
      <c r="N102" s="45">
        <v>30</v>
      </c>
      <c r="O102" s="45">
        <v>30</v>
      </c>
      <c r="P102" s="45">
        <v>30</v>
      </c>
      <c r="Q102" s="45">
        <v>30</v>
      </c>
      <c r="R102" s="45">
        <v>30</v>
      </c>
      <c r="S102" s="45">
        <v>30</v>
      </c>
      <c r="T102" s="45">
        <v>30</v>
      </c>
      <c r="U102" s="45">
        <v>30</v>
      </c>
      <c r="V102" s="45">
        <v>30</v>
      </c>
      <c r="W102" s="45">
        <v>30</v>
      </c>
      <c r="X102" s="45">
        <v>30</v>
      </c>
      <c r="Y102" s="45">
        <v>30</v>
      </c>
      <c r="Z102" s="45">
        <v>30</v>
      </c>
      <c r="AA102" s="45">
        <v>30</v>
      </c>
    </row>
    <row r="103" spans="1:27" x14ac:dyDescent="0.25">
      <c r="A103" s="43">
        <v>98</v>
      </c>
      <c r="B103" s="45">
        <v>30</v>
      </c>
      <c r="C103" s="45">
        <v>30</v>
      </c>
      <c r="D103" s="45">
        <v>30</v>
      </c>
      <c r="E103" s="45">
        <v>30</v>
      </c>
      <c r="F103" s="45">
        <v>30</v>
      </c>
      <c r="G103" s="45">
        <v>30</v>
      </c>
      <c r="H103" s="45">
        <v>30</v>
      </c>
      <c r="I103" s="45">
        <v>30</v>
      </c>
      <c r="J103" s="45">
        <v>30</v>
      </c>
      <c r="K103" s="45">
        <v>30</v>
      </c>
      <c r="L103" s="45">
        <v>30</v>
      </c>
      <c r="M103" s="45">
        <v>30</v>
      </c>
      <c r="N103" s="45">
        <v>30</v>
      </c>
      <c r="O103" s="45">
        <v>30</v>
      </c>
      <c r="P103" s="45">
        <v>30</v>
      </c>
      <c r="Q103" s="45">
        <v>30</v>
      </c>
      <c r="R103" s="45">
        <v>30</v>
      </c>
      <c r="S103" s="45">
        <v>30</v>
      </c>
      <c r="T103" s="45">
        <v>30</v>
      </c>
      <c r="U103" s="45">
        <v>30</v>
      </c>
      <c r="V103" s="45">
        <v>30</v>
      </c>
      <c r="W103" s="45">
        <v>30</v>
      </c>
      <c r="X103" s="45">
        <v>30</v>
      </c>
      <c r="Y103" s="45">
        <v>30</v>
      </c>
      <c r="Z103" s="45">
        <v>30</v>
      </c>
      <c r="AA103" s="45">
        <v>30</v>
      </c>
    </row>
    <row r="104" spans="1:27" x14ac:dyDescent="0.25">
      <c r="A104" s="43" t="s">
        <v>582</v>
      </c>
      <c r="B104" s="45">
        <v>30</v>
      </c>
      <c r="C104" s="45">
        <v>30</v>
      </c>
      <c r="D104" s="45">
        <v>30</v>
      </c>
      <c r="E104" s="45">
        <v>30</v>
      </c>
      <c r="F104" s="45">
        <v>30</v>
      </c>
      <c r="G104" s="45">
        <v>30</v>
      </c>
      <c r="H104" s="45">
        <v>30</v>
      </c>
      <c r="I104" s="45">
        <v>30</v>
      </c>
      <c r="J104" s="45">
        <v>30</v>
      </c>
      <c r="K104" s="45">
        <v>30</v>
      </c>
      <c r="L104" s="45">
        <v>30</v>
      </c>
      <c r="M104" s="45">
        <v>30</v>
      </c>
      <c r="N104" s="45">
        <v>30</v>
      </c>
      <c r="O104" s="45">
        <v>30</v>
      </c>
      <c r="P104" s="45">
        <v>30</v>
      </c>
      <c r="Q104" s="45">
        <v>30</v>
      </c>
      <c r="R104" s="45">
        <v>30</v>
      </c>
      <c r="S104" s="45">
        <v>30</v>
      </c>
      <c r="T104" s="45">
        <v>30</v>
      </c>
      <c r="U104" s="45">
        <v>30</v>
      </c>
      <c r="V104" s="45">
        <v>30</v>
      </c>
      <c r="W104" s="45">
        <v>30</v>
      </c>
      <c r="X104" s="45">
        <v>30</v>
      </c>
      <c r="Y104" s="45">
        <v>30</v>
      </c>
      <c r="Z104" s="45">
        <v>30</v>
      </c>
      <c r="AA104" s="45">
        <v>30</v>
      </c>
    </row>
  </sheetData>
  <sheetProtection algorithmName="SHA-512" hashValue="Fs+fhZ12l836G199hrEou6vEVQWTfk7gHbZeHT1nl0rintHCy8h9MAtKyyoB7Ic1X/ZWZTNGwzTRNlv13erZag==" saltValue="IyVn0B8hrpnUtgXOY89XEA==" spinCount="100000" sheet="1" objects="1" scenarios="1"/>
  <conditionalFormatting sqref="A6:A21">
    <cfRule type="expression" dxfId="209" priority="1" stopIfTrue="1">
      <formula>MOD(ROW(),2)=0</formula>
    </cfRule>
    <cfRule type="expression" dxfId="208" priority="2" stopIfTrue="1">
      <formula>MOD(ROW(),2)&lt;&gt;0</formula>
    </cfRule>
  </conditionalFormatting>
  <conditionalFormatting sqref="B6:M21">
    <cfRule type="expression" dxfId="207" priority="3" stopIfTrue="1">
      <formula>MOD(ROW(),2)=0</formula>
    </cfRule>
    <cfRule type="expression" dxfId="206" priority="4" stopIfTrue="1">
      <formula>MOD(ROW(),2)&lt;&gt;0</formula>
    </cfRule>
  </conditionalFormatting>
  <conditionalFormatting sqref="A26:A104">
    <cfRule type="expression" dxfId="205" priority="5" stopIfTrue="1">
      <formula>MOD(ROW(),2)=0</formula>
    </cfRule>
    <cfRule type="expression" dxfId="204" priority="6" stopIfTrue="1">
      <formula>MOD(ROW(),2)&lt;&gt;0</formula>
    </cfRule>
  </conditionalFormatting>
  <conditionalFormatting sqref="B26:AA104">
    <cfRule type="expression" dxfId="203" priority="7" stopIfTrue="1">
      <formula>MOD(ROW(),2)=0</formula>
    </cfRule>
    <cfRule type="expression" dxfId="202" priority="8" stopIfTrue="1">
      <formula>MOD(ROW(),2)&lt;&gt;0</formula>
    </cfRule>
  </conditionalFormatting>
  <pageMargins left="0.7" right="0.7" top="0.75" bottom="0.75" header="0.3" footer="0.3"/>
  <tableParts count="1">
    <tablePart r:id="rId1"/>
  </tableParts>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7C3407-5BDF-4555-B29F-7A91F68A3795}">
  <sheetPr codeName="Sheet87"/>
  <dimension ref="A1:AA95"/>
  <sheetViews>
    <sheetView showGridLines="0" workbookViewId="0">
      <selection activeCell="A6" sqref="A6"/>
    </sheetView>
  </sheetViews>
  <sheetFormatPr defaultRowHeight="12.5" x14ac:dyDescent="0.25"/>
  <cols>
    <col min="1" max="1" width="31.54296875" customWidth="1"/>
    <col min="2" max="27"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Allocation - x-721</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173</v>
      </c>
      <c r="C8" s="49"/>
      <c r="D8" s="49"/>
      <c r="E8" s="49"/>
      <c r="F8" s="49"/>
      <c r="G8" s="49"/>
      <c r="H8" s="49"/>
      <c r="I8" s="49"/>
      <c r="J8" s="49"/>
      <c r="K8" s="49"/>
      <c r="L8" s="49"/>
      <c r="M8" s="49"/>
    </row>
    <row r="9" spans="1:13" x14ac:dyDescent="0.25">
      <c r="A9" s="40" t="s">
        <v>141</v>
      </c>
      <c r="B9" s="49" t="s">
        <v>422</v>
      </c>
      <c r="C9" s="49"/>
      <c r="D9" s="49"/>
      <c r="E9" s="49"/>
      <c r="F9" s="49"/>
      <c r="G9" s="49"/>
      <c r="H9" s="49"/>
      <c r="I9" s="49"/>
      <c r="J9" s="49"/>
      <c r="K9" s="49"/>
      <c r="L9" s="49"/>
      <c r="M9" s="49"/>
    </row>
    <row r="10" spans="1:13" x14ac:dyDescent="0.25">
      <c r="A10" s="40" t="s">
        <v>6</v>
      </c>
      <c r="B10" s="49" t="s">
        <v>423</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424</v>
      </c>
      <c r="C12" s="49"/>
      <c r="D12" s="49"/>
      <c r="E12" s="49"/>
      <c r="F12" s="49"/>
      <c r="G12" s="49"/>
      <c r="H12" s="49"/>
      <c r="I12" s="49"/>
      <c r="J12" s="49"/>
      <c r="K12" s="49"/>
      <c r="L12" s="49"/>
      <c r="M12" s="49"/>
    </row>
    <row r="13" spans="1:13" x14ac:dyDescent="0.25">
      <c r="A13" s="40" t="s">
        <v>494</v>
      </c>
      <c r="B13" s="49">
        <v>1</v>
      </c>
      <c r="C13" s="49"/>
      <c r="D13" s="49"/>
      <c r="E13" s="49"/>
      <c r="F13" s="49"/>
      <c r="G13" s="49"/>
      <c r="H13" s="49"/>
      <c r="I13" s="49"/>
      <c r="J13" s="49"/>
      <c r="K13" s="49"/>
      <c r="L13" s="49"/>
      <c r="M13" s="49"/>
    </row>
    <row r="14" spans="1:13" x14ac:dyDescent="0.25">
      <c r="A14" s="40" t="s">
        <v>145</v>
      </c>
      <c r="B14" s="49">
        <v>721</v>
      </c>
      <c r="C14" s="49"/>
      <c r="D14" s="49"/>
      <c r="E14" s="49"/>
      <c r="F14" s="49"/>
      <c r="G14" s="49"/>
      <c r="H14" s="49"/>
      <c r="I14" s="49"/>
      <c r="J14" s="49"/>
      <c r="K14" s="49"/>
      <c r="L14" s="49"/>
      <c r="M14" s="49"/>
    </row>
    <row r="15" spans="1:13" x14ac:dyDescent="0.25">
      <c r="A15" s="40" t="s">
        <v>495</v>
      </c>
      <c r="B15" s="49" t="s">
        <v>427</v>
      </c>
      <c r="C15" s="49"/>
      <c r="D15" s="49"/>
      <c r="E15" s="49"/>
      <c r="F15" s="49"/>
      <c r="G15" s="49"/>
      <c r="H15" s="49"/>
      <c r="I15" s="49"/>
      <c r="J15" s="49"/>
      <c r="K15" s="49"/>
      <c r="L15" s="49"/>
      <c r="M15" s="49"/>
    </row>
    <row r="16" spans="1:13" x14ac:dyDescent="0.25">
      <c r="A16" s="40" t="s">
        <v>147</v>
      </c>
      <c r="B16" s="49" t="s">
        <v>428</v>
      </c>
      <c r="C16" s="49"/>
      <c r="D16" s="49"/>
      <c r="E16" s="49"/>
      <c r="F16" s="49"/>
      <c r="G16" s="49"/>
      <c r="H16" s="49"/>
      <c r="I16" s="49"/>
      <c r="J16" s="49"/>
      <c r="K16" s="49"/>
      <c r="L16" s="49"/>
      <c r="M16" s="49"/>
    </row>
    <row r="17" spans="1:27" x14ac:dyDescent="0.25">
      <c r="A17" s="41" t="s">
        <v>496</v>
      </c>
      <c r="B17" s="49"/>
      <c r="C17" s="49"/>
      <c r="D17" s="49"/>
      <c r="E17" s="49"/>
      <c r="F17" s="49"/>
      <c r="G17" s="49"/>
      <c r="H17" s="49"/>
      <c r="I17" s="49"/>
      <c r="J17" s="49"/>
      <c r="K17" s="49"/>
      <c r="L17" s="49"/>
      <c r="M17" s="49"/>
    </row>
    <row r="18" spans="1:27" x14ac:dyDescent="0.25">
      <c r="A18" s="40" t="s">
        <v>149</v>
      </c>
      <c r="B18" s="50">
        <v>45202</v>
      </c>
      <c r="C18" s="50"/>
      <c r="D18" s="50"/>
      <c r="E18" s="50"/>
      <c r="F18" s="50"/>
      <c r="G18" s="50"/>
      <c r="H18" s="50"/>
      <c r="I18" s="50"/>
      <c r="J18" s="50"/>
      <c r="K18" s="50"/>
      <c r="L18" s="50"/>
      <c r="M18" s="50"/>
    </row>
    <row r="19" spans="1:27" x14ac:dyDescent="0.25">
      <c r="A19" s="40" t="s">
        <v>150</v>
      </c>
      <c r="B19" s="50">
        <v>45202</v>
      </c>
      <c r="C19" s="50"/>
      <c r="D19" s="50"/>
      <c r="E19" s="50"/>
      <c r="F19" s="50"/>
      <c r="G19" s="50"/>
      <c r="H19" s="50"/>
      <c r="I19" s="50"/>
      <c r="J19" s="50"/>
      <c r="K19" s="50"/>
      <c r="L19" s="50"/>
      <c r="M19" s="50"/>
    </row>
    <row r="20" spans="1:27" x14ac:dyDescent="0.25">
      <c r="A20" s="40" t="s">
        <v>151</v>
      </c>
      <c r="B20" s="49" t="s">
        <v>160</v>
      </c>
      <c r="C20" s="49"/>
      <c r="D20" s="49"/>
      <c r="E20" s="49"/>
      <c r="F20" s="49"/>
      <c r="G20" s="49"/>
      <c r="H20" s="49"/>
      <c r="I20" s="49"/>
      <c r="J20" s="49"/>
      <c r="K20" s="49"/>
      <c r="L20" s="49"/>
      <c r="M20" s="49"/>
    </row>
    <row r="21" spans="1:27" x14ac:dyDescent="0.25">
      <c r="A21" s="40" t="s">
        <v>497</v>
      </c>
      <c r="B21" s="49" t="s">
        <v>68</v>
      </c>
      <c r="C21" s="49"/>
      <c r="D21" s="49"/>
      <c r="E21" s="49"/>
      <c r="F21" s="49"/>
      <c r="G21" s="49"/>
      <c r="H21" s="49"/>
      <c r="I21" s="49"/>
      <c r="J21" s="49"/>
      <c r="K21" s="49"/>
      <c r="L21" s="49"/>
      <c r="M21" s="49"/>
    </row>
    <row r="23" spans="1:27" x14ac:dyDescent="0.25">
      <c r="A23" s="23" t="str">
        <f>HYPERLINK("#'Factor List'!A1", "Back to Factor List")</f>
        <v>Back to Factor List</v>
      </c>
      <c r="B23" s="23" t="str">
        <f>HYPERLINK("#'Assumptions'!A1", "Assumptions")</f>
        <v>Assumptions</v>
      </c>
    </row>
    <row r="26" spans="1:27" s="59" customFormat="1" ht="13" x14ac:dyDescent="0.25">
      <c r="A26" s="58" t="s">
        <v>263</v>
      </c>
      <c r="B26" s="58">
        <v>30</v>
      </c>
      <c r="C26" s="58">
        <v>31</v>
      </c>
      <c r="D26" s="58">
        <v>32</v>
      </c>
      <c r="E26" s="58">
        <v>33</v>
      </c>
      <c r="F26" s="58">
        <v>34</v>
      </c>
      <c r="G26" s="58">
        <v>35</v>
      </c>
      <c r="H26" s="58">
        <v>36</v>
      </c>
      <c r="I26" s="58">
        <v>37</v>
      </c>
      <c r="J26" s="58">
        <v>38</v>
      </c>
      <c r="K26" s="58">
        <v>39</v>
      </c>
      <c r="L26" s="58">
        <v>40</v>
      </c>
      <c r="M26" s="58">
        <v>41</v>
      </c>
      <c r="N26" s="58">
        <v>42</v>
      </c>
      <c r="O26" s="58">
        <v>43</v>
      </c>
      <c r="P26" s="58">
        <v>44</v>
      </c>
      <c r="Q26" s="58">
        <v>45</v>
      </c>
      <c r="R26" s="58">
        <v>46</v>
      </c>
      <c r="S26" s="58">
        <v>47</v>
      </c>
      <c r="T26" s="58">
        <v>48</v>
      </c>
      <c r="U26" s="58">
        <v>49</v>
      </c>
      <c r="V26" s="58">
        <v>50</v>
      </c>
      <c r="W26" s="58">
        <v>51</v>
      </c>
      <c r="X26" s="58">
        <v>52</v>
      </c>
      <c r="Y26" s="58">
        <v>53</v>
      </c>
      <c r="Z26" s="58">
        <v>54</v>
      </c>
      <c r="AA26" s="58">
        <v>55</v>
      </c>
    </row>
    <row r="27" spans="1:27" x14ac:dyDescent="0.25">
      <c r="A27" s="43">
        <v>22</v>
      </c>
      <c r="B27" s="45">
        <v>8.57</v>
      </c>
      <c r="C27" s="45">
        <v>7.91</v>
      </c>
      <c r="D27" s="45">
        <v>7.32</v>
      </c>
      <c r="E27" s="45">
        <v>6.78</v>
      </c>
      <c r="F27" s="45">
        <v>6.29</v>
      </c>
      <c r="G27" s="45">
        <v>5.85</v>
      </c>
      <c r="H27" s="45">
        <v>5.45</v>
      </c>
      <c r="I27" s="45">
        <v>5.08</v>
      </c>
      <c r="J27" s="45">
        <v>4.74</v>
      </c>
      <c r="K27" s="45">
        <v>4.43</v>
      </c>
      <c r="L27" s="45">
        <v>4.1500000000000004</v>
      </c>
      <c r="M27" s="45">
        <v>3.89</v>
      </c>
      <c r="N27" s="45">
        <v>3.64</v>
      </c>
      <c r="O27" s="45">
        <v>3.42</v>
      </c>
      <c r="P27" s="45">
        <v>3.21</v>
      </c>
      <c r="Q27" s="45">
        <v>3.02</v>
      </c>
      <c r="R27" s="45">
        <v>2.84</v>
      </c>
      <c r="S27" s="45">
        <v>2.67</v>
      </c>
      <c r="T27" s="45">
        <v>2.5099999999999998</v>
      </c>
      <c r="U27" s="45">
        <v>2.37</v>
      </c>
      <c r="V27" s="45">
        <v>2.23</v>
      </c>
      <c r="W27" s="45">
        <v>2.1</v>
      </c>
      <c r="X27" s="45">
        <v>1.98</v>
      </c>
      <c r="Y27" s="45">
        <v>1.87</v>
      </c>
      <c r="Z27" s="45">
        <v>1.76</v>
      </c>
      <c r="AA27" s="45">
        <v>1.66</v>
      </c>
    </row>
    <row r="28" spans="1:27" x14ac:dyDescent="0.25">
      <c r="A28" s="43">
        <v>23</v>
      </c>
      <c r="B28" s="45">
        <v>9.06</v>
      </c>
      <c r="C28" s="45">
        <v>8.35</v>
      </c>
      <c r="D28" s="45">
        <v>7.7</v>
      </c>
      <c r="E28" s="45">
        <v>7.12</v>
      </c>
      <c r="F28" s="45">
        <v>6.6</v>
      </c>
      <c r="G28" s="45">
        <v>6.12</v>
      </c>
      <c r="H28" s="45">
        <v>5.69</v>
      </c>
      <c r="I28" s="45">
        <v>5.29</v>
      </c>
      <c r="J28" s="45">
        <v>4.93</v>
      </c>
      <c r="K28" s="45">
        <v>4.6100000000000003</v>
      </c>
      <c r="L28" s="45">
        <v>4.3</v>
      </c>
      <c r="M28" s="45">
        <v>4.03</v>
      </c>
      <c r="N28" s="45">
        <v>3.77</v>
      </c>
      <c r="O28" s="45">
        <v>3.53</v>
      </c>
      <c r="P28" s="45">
        <v>3.31</v>
      </c>
      <c r="Q28" s="45">
        <v>3.11</v>
      </c>
      <c r="R28" s="45">
        <v>2.92</v>
      </c>
      <c r="S28" s="45">
        <v>2.75</v>
      </c>
      <c r="T28" s="45">
        <v>2.58</v>
      </c>
      <c r="U28" s="45">
        <v>2.4300000000000002</v>
      </c>
      <c r="V28" s="45">
        <v>2.29</v>
      </c>
      <c r="W28" s="45">
        <v>2.15</v>
      </c>
      <c r="X28" s="45">
        <v>2.0299999999999998</v>
      </c>
      <c r="Y28" s="45">
        <v>1.91</v>
      </c>
      <c r="Z28" s="45">
        <v>1.8</v>
      </c>
      <c r="AA28" s="45">
        <v>1.7</v>
      </c>
    </row>
    <row r="29" spans="1:27" x14ac:dyDescent="0.25">
      <c r="A29" s="43">
        <v>24</v>
      </c>
      <c r="B29" s="45">
        <v>9.6</v>
      </c>
      <c r="C29" s="45">
        <v>8.82</v>
      </c>
      <c r="D29" s="45">
        <v>8.1300000000000008</v>
      </c>
      <c r="E29" s="45">
        <v>7.5</v>
      </c>
      <c r="F29" s="45">
        <v>6.93</v>
      </c>
      <c r="G29" s="45">
        <v>6.42</v>
      </c>
      <c r="H29" s="45">
        <v>5.95</v>
      </c>
      <c r="I29" s="45">
        <v>5.53</v>
      </c>
      <c r="J29" s="45">
        <v>5.14</v>
      </c>
      <c r="K29" s="45">
        <v>4.79</v>
      </c>
      <c r="L29" s="45">
        <v>4.47</v>
      </c>
      <c r="M29" s="45">
        <v>4.18</v>
      </c>
      <c r="N29" s="45">
        <v>3.91</v>
      </c>
      <c r="O29" s="45">
        <v>3.66</v>
      </c>
      <c r="P29" s="45">
        <v>3.42</v>
      </c>
      <c r="Q29" s="45">
        <v>3.21</v>
      </c>
      <c r="R29" s="45">
        <v>3.01</v>
      </c>
      <c r="S29" s="45">
        <v>2.83</v>
      </c>
      <c r="T29" s="45">
        <v>2.66</v>
      </c>
      <c r="U29" s="45">
        <v>2.5</v>
      </c>
      <c r="V29" s="45">
        <v>2.35</v>
      </c>
      <c r="W29" s="45">
        <v>2.21</v>
      </c>
      <c r="X29" s="45">
        <v>2.08</v>
      </c>
      <c r="Y29" s="45">
        <v>1.96</v>
      </c>
      <c r="Z29" s="45">
        <v>1.84</v>
      </c>
      <c r="AA29" s="45">
        <v>1.73</v>
      </c>
    </row>
    <row r="30" spans="1:27" x14ac:dyDescent="0.25">
      <c r="A30" s="43">
        <v>25</v>
      </c>
      <c r="B30" s="45">
        <v>10.199999999999999</v>
      </c>
      <c r="C30" s="45">
        <v>9.35</v>
      </c>
      <c r="D30" s="45">
        <v>8.59</v>
      </c>
      <c r="E30" s="45">
        <v>7.91</v>
      </c>
      <c r="F30" s="45">
        <v>7.29</v>
      </c>
      <c r="G30" s="45">
        <v>6.74</v>
      </c>
      <c r="H30" s="45">
        <v>6.24</v>
      </c>
      <c r="I30" s="45">
        <v>5.79</v>
      </c>
      <c r="J30" s="45">
        <v>5.37</v>
      </c>
      <c r="K30" s="45">
        <v>5</v>
      </c>
      <c r="L30" s="45">
        <v>4.6500000000000004</v>
      </c>
      <c r="M30" s="45">
        <v>4.34</v>
      </c>
      <c r="N30" s="45">
        <v>4.05</v>
      </c>
      <c r="O30" s="45">
        <v>3.79</v>
      </c>
      <c r="P30" s="45">
        <v>3.54</v>
      </c>
      <c r="Q30" s="45">
        <v>3.32</v>
      </c>
      <c r="R30" s="45">
        <v>3.11</v>
      </c>
      <c r="S30" s="45">
        <v>2.92</v>
      </c>
      <c r="T30" s="45">
        <v>2.74</v>
      </c>
      <c r="U30" s="45">
        <v>2.57</v>
      </c>
      <c r="V30" s="45">
        <v>2.41</v>
      </c>
      <c r="W30" s="45">
        <v>2.27</v>
      </c>
      <c r="X30" s="45">
        <v>2.13</v>
      </c>
      <c r="Y30" s="45">
        <v>2.0099999999999998</v>
      </c>
      <c r="Z30" s="45">
        <v>1.89</v>
      </c>
      <c r="AA30" s="45">
        <v>1.77</v>
      </c>
    </row>
    <row r="31" spans="1:27" x14ac:dyDescent="0.25">
      <c r="A31" s="43">
        <v>26</v>
      </c>
      <c r="B31" s="45">
        <v>10.86</v>
      </c>
      <c r="C31" s="45">
        <v>9.94</v>
      </c>
      <c r="D31" s="45">
        <v>9.11</v>
      </c>
      <c r="E31" s="45">
        <v>8.36</v>
      </c>
      <c r="F31" s="45">
        <v>7.7</v>
      </c>
      <c r="G31" s="45">
        <v>7.1</v>
      </c>
      <c r="H31" s="45">
        <v>6.56</v>
      </c>
      <c r="I31" s="45">
        <v>6.07</v>
      </c>
      <c r="J31" s="45">
        <v>5.62</v>
      </c>
      <c r="K31" s="45">
        <v>5.22</v>
      </c>
      <c r="L31" s="45">
        <v>4.8499999999999996</v>
      </c>
      <c r="M31" s="45">
        <v>4.5199999999999996</v>
      </c>
      <c r="N31" s="45">
        <v>4.21</v>
      </c>
      <c r="O31" s="45">
        <v>3.93</v>
      </c>
      <c r="P31" s="45">
        <v>3.67</v>
      </c>
      <c r="Q31" s="45">
        <v>3.43</v>
      </c>
      <c r="R31" s="45">
        <v>3.21</v>
      </c>
      <c r="S31" s="45">
        <v>3.01</v>
      </c>
      <c r="T31" s="45">
        <v>2.82</v>
      </c>
      <c r="U31" s="45">
        <v>2.65</v>
      </c>
      <c r="V31" s="45">
        <v>2.48</v>
      </c>
      <c r="W31" s="45">
        <v>2.33</v>
      </c>
      <c r="X31" s="45">
        <v>2.19</v>
      </c>
      <c r="Y31" s="45">
        <v>2.06</v>
      </c>
      <c r="Z31" s="45">
        <v>1.93</v>
      </c>
      <c r="AA31" s="45">
        <v>1.82</v>
      </c>
    </row>
    <row r="32" spans="1:27" x14ac:dyDescent="0.25">
      <c r="A32" s="43">
        <v>27</v>
      </c>
      <c r="B32" s="45">
        <v>11.6</v>
      </c>
      <c r="C32" s="45">
        <v>10.58</v>
      </c>
      <c r="D32" s="45">
        <v>9.68</v>
      </c>
      <c r="E32" s="45">
        <v>8.8699999999999992</v>
      </c>
      <c r="F32" s="45">
        <v>8.14</v>
      </c>
      <c r="G32" s="45">
        <v>7.49</v>
      </c>
      <c r="H32" s="45">
        <v>6.9</v>
      </c>
      <c r="I32" s="45">
        <v>6.37</v>
      </c>
      <c r="J32" s="45">
        <v>5.9</v>
      </c>
      <c r="K32" s="45">
        <v>5.46</v>
      </c>
      <c r="L32" s="45">
        <v>5.07</v>
      </c>
      <c r="M32" s="45">
        <v>4.71</v>
      </c>
      <c r="N32" s="45">
        <v>4.38</v>
      </c>
      <c r="O32" s="45">
        <v>4.08</v>
      </c>
      <c r="P32" s="45">
        <v>3.81</v>
      </c>
      <c r="Q32" s="45">
        <v>3.56</v>
      </c>
      <c r="R32" s="45">
        <v>3.33</v>
      </c>
      <c r="S32" s="45">
        <v>3.11</v>
      </c>
      <c r="T32" s="45">
        <v>2.91</v>
      </c>
      <c r="U32" s="45">
        <v>2.73</v>
      </c>
      <c r="V32" s="45">
        <v>2.56</v>
      </c>
      <c r="W32" s="45">
        <v>2.4</v>
      </c>
      <c r="X32" s="45">
        <v>2.25</v>
      </c>
      <c r="Y32" s="45">
        <v>2.11</v>
      </c>
      <c r="Z32" s="45">
        <v>1.98</v>
      </c>
      <c r="AA32" s="45">
        <v>1.86</v>
      </c>
    </row>
    <row r="33" spans="1:27" x14ac:dyDescent="0.25">
      <c r="A33" s="43">
        <v>28</v>
      </c>
      <c r="B33" s="45">
        <v>12.41</v>
      </c>
      <c r="C33" s="45">
        <v>11.3</v>
      </c>
      <c r="D33" s="45">
        <v>10.31</v>
      </c>
      <c r="E33" s="45">
        <v>9.42</v>
      </c>
      <c r="F33" s="45">
        <v>8.6300000000000008</v>
      </c>
      <c r="G33" s="45">
        <v>7.92</v>
      </c>
      <c r="H33" s="45">
        <v>7.28</v>
      </c>
      <c r="I33" s="45">
        <v>6.71</v>
      </c>
      <c r="J33" s="45">
        <v>6.19</v>
      </c>
      <c r="K33" s="45">
        <v>5.73</v>
      </c>
      <c r="L33" s="45">
        <v>5.31</v>
      </c>
      <c r="M33" s="45">
        <v>4.92</v>
      </c>
      <c r="N33" s="45">
        <v>4.57</v>
      </c>
      <c r="O33" s="45">
        <v>4.25</v>
      </c>
      <c r="P33" s="45">
        <v>3.96</v>
      </c>
      <c r="Q33" s="45">
        <v>3.69</v>
      </c>
      <c r="R33" s="45">
        <v>3.45</v>
      </c>
      <c r="S33" s="45">
        <v>3.22</v>
      </c>
      <c r="T33" s="45">
        <v>3.01</v>
      </c>
      <c r="U33" s="45">
        <v>2.82</v>
      </c>
      <c r="V33" s="45">
        <v>2.64</v>
      </c>
      <c r="W33" s="45">
        <v>2.4700000000000002</v>
      </c>
      <c r="X33" s="45">
        <v>2.3199999999999998</v>
      </c>
      <c r="Y33" s="45">
        <v>2.17</v>
      </c>
      <c r="Z33" s="45">
        <v>2.04</v>
      </c>
      <c r="AA33" s="45">
        <v>1.91</v>
      </c>
    </row>
    <row r="34" spans="1:27" x14ac:dyDescent="0.25">
      <c r="A34" s="43">
        <v>29</v>
      </c>
      <c r="B34" s="45">
        <v>13.32</v>
      </c>
      <c r="C34" s="45">
        <v>12.09</v>
      </c>
      <c r="D34" s="45">
        <v>11.01</v>
      </c>
      <c r="E34" s="45">
        <v>10.039999999999999</v>
      </c>
      <c r="F34" s="45">
        <v>9.17</v>
      </c>
      <c r="G34" s="45">
        <v>8.4</v>
      </c>
      <c r="H34" s="45">
        <v>7.7</v>
      </c>
      <c r="I34" s="45">
        <v>7.08</v>
      </c>
      <c r="J34" s="45">
        <v>6.52</v>
      </c>
      <c r="K34" s="45">
        <v>6.02</v>
      </c>
      <c r="L34" s="45">
        <v>5.56</v>
      </c>
      <c r="M34" s="45">
        <v>5.15</v>
      </c>
      <c r="N34" s="45">
        <v>4.78</v>
      </c>
      <c r="O34" s="45">
        <v>4.43</v>
      </c>
      <c r="P34" s="45">
        <v>4.12</v>
      </c>
      <c r="Q34" s="45">
        <v>3.84</v>
      </c>
      <c r="R34" s="45">
        <v>3.58</v>
      </c>
      <c r="S34" s="45">
        <v>3.34</v>
      </c>
      <c r="T34" s="45">
        <v>3.12</v>
      </c>
      <c r="U34" s="45">
        <v>2.91</v>
      </c>
      <c r="V34" s="45">
        <v>2.72</v>
      </c>
      <c r="W34" s="45">
        <v>2.5499999999999998</v>
      </c>
      <c r="X34" s="45">
        <v>2.39</v>
      </c>
      <c r="Y34" s="45">
        <v>2.23</v>
      </c>
      <c r="Z34" s="45">
        <v>2.09</v>
      </c>
      <c r="AA34" s="45">
        <v>1.96</v>
      </c>
    </row>
    <row r="35" spans="1:27" x14ac:dyDescent="0.25">
      <c r="A35" s="43">
        <v>30</v>
      </c>
      <c r="B35" s="45">
        <v>14.32</v>
      </c>
      <c r="C35" s="45">
        <v>12.97</v>
      </c>
      <c r="D35" s="45">
        <v>11.78</v>
      </c>
      <c r="E35" s="45">
        <v>10.72</v>
      </c>
      <c r="F35" s="45">
        <v>9.77</v>
      </c>
      <c r="G35" s="45">
        <v>8.92</v>
      </c>
      <c r="H35" s="45">
        <v>8.17</v>
      </c>
      <c r="I35" s="45">
        <v>7.49</v>
      </c>
      <c r="J35" s="45">
        <v>6.89</v>
      </c>
      <c r="K35" s="45">
        <v>6.34</v>
      </c>
      <c r="L35" s="45">
        <v>5.85</v>
      </c>
      <c r="M35" s="45">
        <v>5.4</v>
      </c>
      <c r="N35" s="45">
        <v>5</v>
      </c>
      <c r="O35" s="45">
        <v>4.63</v>
      </c>
      <c r="P35" s="45">
        <v>4.3</v>
      </c>
      <c r="Q35" s="45">
        <v>4</v>
      </c>
      <c r="R35" s="45">
        <v>3.72</v>
      </c>
      <c r="S35" s="45">
        <v>3.46</v>
      </c>
      <c r="T35" s="45">
        <v>3.23</v>
      </c>
      <c r="U35" s="45">
        <v>3.01</v>
      </c>
      <c r="V35" s="45">
        <v>2.81</v>
      </c>
      <c r="W35" s="45">
        <v>2.63</v>
      </c>
      <c r="X35" s="45">
        <v>2.46</v>
      </c>
      <c r="Y35" s="45">
        <v>2.2999999999999998</v>
      </c>
      <c r="Z35" s="45">
        <v>2.15</v>
      </c>
      <c r="AA35" s="45">
        <v>2.02</v>
      </c>
    </row>
    <row r="36" spans="1:27" x14ac:dyDescent="0.25">
      <c r="A36" s="43">
        <v>31</v>
      </c>
      <c r="B36" s="45">
        <v>15.43</v>
      </c>
      <c r="C36" s="45">
        <v>13.95</v>
      </c>
      <c r="D36" s="45">
        <v>12.64</v>
      </c>
      <c r="E36" s="45">
        <v>11.47</v>
      </c>
      <c r="F36" s="45">
        <v>10.43</v>
      </c>
      <c r="G36" s="45">
        <v>9.51</v>
      </c>
      <c r="H36" s="45">
        <v>8.68</v>
      </c>
      <c r="I36" s="45">
        <v>7.94</v>
      </c>
      <c r="J36" s="45">
        <v>7.28</v>
      </c>
      <c r="K36" s="45">
        <v>6.69</v>
      </c>
      <c r="L36" s="45">
        <v>6.16</v>
      </c>
      <c r="M36" s="45">
        <v>5.68</v>
      </c>
      <c r="N36" s="45">
        <v>5.24</v>
      </c>
      <c r="O36" s="45">
        <v>4.8499999999999996</v>
      </c>
      <c r="P36" s="45">
        <v>4.49</v>
      </c>
      <c r="Q36" s="45">
        <v>4.17</v>
      </c>
      <c r="R36" s="45">
        <v>3.87</v>
      </c>
      <c r="S36" s="45">
        <v>3.6</v>
      </c>
      <c r="T36" s="45">
        <v>3.35</v>
      </c>
      <c r="U36" s="45">
        <v>3.12</v>
      </c>
      <c r="V36" s="45">
        <v>2.91</v>
      </c>
      <c r="W36" s="45">
        <v>2.72</v>
      </c>
      <c r="X36" s="45">
        <v>2.54</v>
      </c>
      <c r="Y36" s="45">
        <v>2.37</v>
      </c>
      <c r="Z36" s="45">
        <v>2.2200000000000002</v>
      </c>
      <c r="AA36" s="45">
        <v>2.08</v>
      </c>
    </row>
    <row r="37" spans="1:27" x14ac:dyDescent="0.25">
      <c r="A37" s="43">
        <v>32</v>
      </c>
      <c r="B37" s="45">
        <v>16.66</v>
      </c>
      <c r="C37" s="45">
        <v>15.04</v>
      </c>
      <c r="D37" s="45">
        <v>13.59</v>
      </c>
      <c r="E37" s="45">
        <v>12.31</v>
      </c>
      <c r="F37" s="45">
        <v>11.17</v>
      </c>
      <c r="G37" s="45">
        <v>10.15</v>
      </c>
      <c r="H37" s="45">
        <v>9.25</v>
      </c>
      <c r="I37" s="45">
        <v>8.4499999999999993</v>
      </c>
      <c r="J37" s="45">
        <v>7.72</v>
      </c>
      <c r="K37" s="45">
        <v>7.08</v>
      </c>
      <c r="L37" s="45">
        <v>6.5</v>
      </c>
      <c r="M37" s="45">
        <v>5.98</v>
      </c>
      <c r="N37" s="45">
        <v>5.51</v>
      </c>
      <c r="O37" s="45">
        <v>5.09</v>
      </c>
      <c r="P37" s="45">
        <v>4.7</v>
      </c>
      <c r="Q37" s="45">
        <v>4.3499999999999996</v>
      </c>
      <c r="R37" s="45">
        <v>4.04</v>
      </c>
      <c r="S37" s="45">
        <v>3.75</v>
      </c>
      <c r="T37" s="45">
        <v>3.48</v>
      </c>
      <c r="U37" s="45">
        <v>3.24</v>
      </c>
      <c r="V37" s="45">
        <v>3.02</v>
      </c>
      <c r="W37" s="45">
        <v>2.81</v>
      </c>
      <c r="X37" s="45">
        <v>2.63</v>
      </c>
      <c r="Y37" s="45">
        <v>2.4500000000000002</v>
      </c>
      <c r="Z37" s="45">
        <v>2.29</v>
      </c>
      <c r="AA37" s="45">
        <v>2.14</v>
      </c>
    </row>
    <row r="38" spans="1:27" x14ac:dyDescent="0.25">
      <c r="A38" s="43">
        <v>33</v>
      </c>
      <c r="B38" s="45">
        <v>18.02</v>
      </c>
      <c r="C38" s="45">
        <v>16.239999999999998</v>
      </c>
      <c r="D38" s="45">
        <v>14.65</v>
      </c>
      <c r="E38" s="45">
        <v>13.24</v>
      </c>
      <c r="F38" s="45">
        <v>11.99</v>
      </c>
      <c r="G38" s="45">
        <v>10.87</v>
      </c>
      <c r="H38" s="45">
        <v>9.8800000000000008</v>
      </c>
      <c r="I38" s="45">
        <v>9</v>
      </c>
      <c r="J38" s="45">
        <v>8.2100000000000009</v>
      </c>
      <c r="K38" s="45">
        <v>7.51</v>
      </c>
      <c r="L38" s="45">
        <v>6.88</v>
      </c>
      <c r="M38" s="45">
        <v>6.31</v>
      </c>
      <c r="N38" s="45">
        <v>5.81</v>
      </c>
      <c r="O38" s="45">
        <v>5.35</v>
      </c>
      <c r="P38" s="45">
        <v>4.93</v>
      </c>
      <c r="Q38" s="45">
        <v>4.5599999999999996</v>
      </c>
      <c r="R38" s="45">
        <v>4.22</v>
      </c>
      <c r="S38" s="45">
        <v>3.91</v>
      </c>
      <c r="T38" s="45">
        <v>3.63</v>
      </c>
      <c r="U38" s="45">
        <v>3.37</v>
      </c>
      <c r="V38" s="45">
        <v>3.13</v>
      </c>
      <c r="W38" s="45">
        <v>2.92</v>
      </c>
      <c r="X38" s="45">
        <v>2.72</v>
      </c>
      <c r="Y38" s="45">
        <v>2.5299999999999998</v>
      </c>
      <c r="Z38" s="45">
        <v>2.36</v>
      </c>
      <c r="AA38" s="45">
        <v>2.21</v>
      </c>
    </row>
    <row r="39" spans="1:27" x14ac:dyDescent="0.25">
      <c r="A39" s="43">
        <v>34</v>
      </c>
      <c r="B39" s="45">
        <v>19.53</v>
      </c>
      <c r="C39" s="45">
        <v>17.57</v>
      </c>
      <c r="D39" s="45">
        <v>15.83</v>
      </c>
      <c r="E39" s="45">
        <v>14.27</v>
      </c>
      <c r="F39" s="45">
        <v>12.9</v>
      </c>
      <c r="G39" s="45">
        <v>11.67</v>
      </c>
      <c r="H39" s="45">
        <v>10.58</v>
      </c>
      <c r="I39" s="45">
        <v>9.61</v>
      </c>
      <c r="J39" s="45">
        <v>8.75</v>
      </c>
      <c r="K39" s="45">
        <v>7.98</v>
      </c>
      <c r="L39" s="45">
        <v>7.3</v>
      </c>
      <c r="M39" s="45">
        <v>6.68</v>
      </c>
      <c r="N39" s="45">
        <v>6.13</v>
      </c>
      <c r="O39" s="45">
        <v>5.63</v>
      </c>
      <c r="P39" s="45">
        <v>5.19</v>
      </c>
      <c r="Q39" s="45">
        <v>4.78</v>
      </c>
      <c r="R39" s="45">
        <v>4.42</v>
      </c>
      <c r="S39" s="45">
        <v>4.09</v>
      </c>
      <c r="T39" s="45">
        <v>3.79</v>
      </c>
      <c r="U39" s="45">
        <v>3.51</v>
      </c>
      <c r="V39" s="45">
        <v>3.26</v>
      </c>
      <c r="W39" s="45">
        <v>3.03</v>
      </c>
      <c r="X39" s="45">
        <v>2.82</v>
      </c>
      <c r="Y39" s="45">
        <v>2.62</v>
      </c>
      <c r="Z39" s="45">
        <v>2.44</v>
      </c>
      <c r="AA39" s="45">
        <v>2.2799999999999998</v>
      </c>
    </row>
    <row r="40" spans="1:27" x14ac:dyDescent="0.25">
      <c r="A40" s="43">
        <v>35</v>
      </c>
      <c r="B40" s="45">
        <v>21.2</v>
      </c>
      <c r="C40" s="45">
        <v>19.05</v>
      </c>
      <c r="D40" s="45">
        <v>17.13</v>
      </c>
      <c r="E40" s="45">
        <v>15.42</v>
      </c>
      <c r="F40" s="45">
        <v>13.9</v>
      </c>
      <c r="G40" s="45">
        <v>12.56</v>
      </c>
      <c r="H40" s="45">
        <v>11.36</v>
      </c>
      <c r="I40" s="45">
        <v>10.3</v>
      </c>
      <c r="J40" s="45">
        <v>9.35</v>
      </c>
      <c r="K40" s="45">
        <v>8.51</v>
      </c>
      <c r="L40" s="45">
        <v>7.76</v>
      </c>
      <c r="M40" s="45">
        <v>7.09</v>
      </c>
      <c r="N40" s="45">
        <v>6.49</v>
      </c>
      <c r="O40" s="45">
        <v>5.95</v>
      </c>
      <c r="P40" s="45">
        <v>5.46</v>
      </c>
      <c r="Q40" s="45">
        <v>5.03</v>
      </c>
      <c r="R40" s="45">
        <v>4.6399999999999997</v>
      </c>
      <c r="S40" s="45">
        <v>4.28</v>
      </c>
      <c r="T40" s="45">
        <v>3.96</v>
      </c>
      <c r="U40" s="45">
        <v>3.66</v>
      </c>
      <c r="V40" s="45">
        <v>3.39</v>
      </c>
      <c r="W40" s="45">
        <v>3.15</v>
      </c>
      <c r="X40" s="45">
        <v>2.93</v>
      </c>
      <c r="Y40" s="45">
        <v>2.72</v>
      </c>
      <c r="Z40" s="45">
        <v>2.5299999999999998</v>
      </c>
      <c r="AA40" s="45">
        <v>2.36</v>
      </c>
    </row>
    <row r="41" spans="1:27" x14ac:dyDescent="0.25">
      <c r="A41" s="43">
        <v>36</v>
      </c>
      <c r="B41" s="45">
        <v>23.05</v>
      </c>
      <c r="C41" s="45">
        <v>20.68</v>
      </c>
      <c r="D41" s="45">
        <v>18.57</v>
      </c>
      <c r="E41" s="45">
        <v>16.690000000000001</v>
      </c>
      <c r="F41" s="45">
        <v>15.02</v>
      </c>
      <c r="G41" s="45">
        <v>13.54</v>
      </c>
      <c r="H41" s="45">
        <v>12.22</v>
      </c>
      <c r="I41" s="45">
        <v>11.06</v>
      </c>
      <c r="J41" s="45">
        <v>10.02</v>
      </c>
      <c r="K41" s="45">
        <v>9.09</v>
      </c>
      <c r="L41" s="45">
        <v>8.27</v>
      </c>
      <c r="M41" s="45">
        <v>7.54</v>
      </c>
      <c r="N41" s="45">
        <v>6.88</v>
      </c>
      <c r="O41" s="45">
        <v>6.3</v>
      </c>
      <c r="P41" s="45">
        <v>5.77</v>
      </c>
      <c r="Q41" s="45">
        <v>5.3</v>
      </c>
      <c r="R41" s="45">
        <v>4.87</v>
      </c>
      <c r="S41" s="45">
        <v>4.49</v>
      </c>
      <c r="T41" s="45">
        <v>4.1399999999999997</v>
      </c>
      <c r="U41" s="45">
        <v>3.83</v>
      </c>
      <c r="V41" s="45">
        <v>3.54</v>
      </c>
      <c r="W41" s="45">
        <v>3.28</v>
      </c>
      <c r="X41" s="45">
        <v>3.04</v>
      </c>
      <c r="Y41" s="45">
        <v>2.82</v>
      </c>
      <c r="Z41" s="45">
        <v>2.62</v>
      </c>
      <c r="AA41" s="45">
        <v>2.44</v>
      </c>
    </row>
    <row r="42" spans="1:27" x14ac:dyDescent="0.25">
      <c r="A42" s="43">
        <v>37</v>
      </c>
      <c r="B42" s="45">
        <v>25.08</v>
      </c>
      <c r="C42" s="45">
        <v>22.48</v>
      </c>
      <c r="D42" s="45">
        <v>20.170000000000002</v>
      </c>
      <c r="E42" s="45">
        <v>18.100000000000001</v>
      </c>
      <c r="F42" s="45">
        <v>16.27</v>
      </c>
      <c r="G42" s="45">
        <v>14.63</v>
      </c>
      <c r="H42" s="45">
        <v>13.18</v>
      </c>
      <c r="I42" s="45">
        <v>11.9</v>
      </c>
      <c r="J42" s="45">
        <v>10.76</v>
      </c>
      <c r="K42" s="45">
        <v>9.74</v>
      </c>
      <c r="L42" s="45">
        <v>8.84</v>
      </c>
      <c r="M42" s="45">
        <v>8.0299999999999994</v>
      </c>
      <c r="N42" s="45">
        <v>7.32</v>
      </c>
      <c r="O42" s="45">
        <v>6.68</v>
      </c>
      <c r="P42" s="45">
        <v>6.11</v>
      </c>
      <c r="Q42" s="45">
        <v>5.6</v>
      </c>
      <c r="R42" s="45">
        <v>5.14</v>
      </c>
      <c r="S42" s="45">
        <v>4.72</v>
      </c>
      <c r="T42" s="45">
        <v>4.3499999999999996</v>
      </c>
      <c r="U42" s="45">
        <v>4.01</v>
      </c>
      <c r="V42" s="45">
        <v>3.7</v>
      </c>
      <c r="W42" s="45">
        <v>3.42</v>
      </c>
      <c r="X42" s="45">
        <v>3.17</v>
      </c>
      <c r="Y42" s="45">
        <v>2.94</v>
      </c>
      <c r="Z42" s="45">
        <v>2.72</v>
      </c>
      <c r="AA42" s="45">
        <v>2.5299999999999998</v>
      </c>
    </row>
    <row r="43" spans="1:27" x14ac:dyDescent="0.25">
      <c r="A43" s="43">
        <v>38</v>
      </c>
      <c r="B43" s="45">
        <v>27.31</v>
      </c>
      <c r="C43" s="45">
        <v>24.47</v>
      </c>
      <c r="D43" s="45">
        <v>21.93</v>
      </c>
      <c r="E43" s="45">
        <v>19.66</v>
      </c>
      <c r="F43" s="45">
        <v>17.64</v>
      </c>
      <c r="G43" s="45">
        <v>15.85</v>
      </c>
      <c r="H43" s="45">
        <v>14.25</v>
      </c>
      <c r="I43" s="45">
        <v>12.84</v>
      </c>
      <c r="J43" s="45">
        <v>11.58</v>
      </c>
      <c r="K43" s="45">
        <v>10.46</v>
      </c>
      <c r="L43" s="45">
        <v>9.4700000000000006</v>
      </c>
      <c r="M43" s="45">
        <v>8.59</v>
      </c>
      <c r="N43" s="45">
        <v>7.8</v>
      </c>
      <c r="O43" s="45">
        <v>7.1</v>
      </c>
      <c r="P43" s="45">
        <v>6.48</v>
      </c>
      <c r="Q43" s="45">
        <v>5.92</v>
      </c>
      <c r="R43" s="45">
        <v>5.42</v>
      </c>
      <c r="S43" s="45">
        <v>4.9800000000000004</v>
      </c>
      <c r="T43" s="45">
        <v>4.57</v>
      </c>
      <c r="U43" s="45">
        <v>4.21</v>
      </c>
      <c r="V43" s="45">
        <v>3.88</v>
      </c>
      <c r="W43" s="45">
        <v>3.58</v>
      </c>
      <c r="X43" s="45">
        <v>3.31</v>
      </c>
      <c r="Y43" s="45">
        <v>3.06</v>
      </c>
      <c r="Z43" s="45">
        <v>2.83</v>
      </c>
      <c r="AA43" s="45">
        <v>2.63</v>
      </c>
    </row>
    <row r="44" spans="1:27" x14ac:dyDescent="0.25">
      <c r="A44" s="43">
        <v>39</v>
      </c>
      <c r="B44" s="45">
        <v>29.24</v>
      </c>
      <c r="C44" s="45">
        <v>26.66</v>
      </c>
      <c r="D44" s="45">
        <v>23.88</v>
      </c>
      <c r="E44" s="45">
        <v>21.39</v>
      </c>
      <c r="F44" s="45">
        <v>19.170000000000002</v>
      </c>
      <c r="G44" s="45">
        <v>17.2</v>
      </c>
      <c r="H44" s="45">
        <v>15.44</v>
      </c>
      <c r="I44" s="45">
        <v>13.88</v>
      </c>
      <c r="J44" s="45">
        <v>12.49</v>
      </c>
      <c r="K44" s="45">
        <v>11.26</v>
      </c>
      <c r="L44" s="45">
        <v>10.17</v>
      </c>
      <c r="M44" s="45">
        <v>9.1999999999999993</v>
      </c>
      <c r="N44" s="45">
        <v>8.34</v>
      </c>
      <c r="O44" s="45">
        <v>7.58</v>
      </c>
      <c r="P44" s="45">
        <v>6.89</v>
      </c>
      <c r="Q44" s="45">
        <v>6.29</v>
      </c>
      <c r="R44" s="45">
        <v>5.74</v>
      </c>
      <c r="S44" s="45">
        <v>5.26</v>
      </c>
      <c r="T44" s="45">
        <v>4.82</v>
      </c>
      <c r="U44" s="45">
        <v>4.43</v>
      </c>
      <c r="V44" s="45">
        <v>4.07</v>
      </c>
      <c r="W44" s="45">
        <v>3.75</v>
      </c>
      <c r="X44" s="45">
        <v>3.46</v>
      </c>
      <c r="Y44" s="45">
        <v>3.19</v>
      </c>
      <c r="Z44" s="45">
        <v>2.95</v>
      </c>
      <c r="AA44" s="45">
        <v>2.73</v>
      </c>
    </row>
    <row r="45" spans="1:27" x14ac:dyDescent="0.25">
      <c r="A45" s="43">
        <v>40</v>
      </c>
      <c r="B45" s="45">
        <v>30</v>
      </c>
      <c r="C45" s="45">
        <v>28.9</v>
      </c>
      <c r="D45" s="45">
        <v>26.02</v>
      </c>
      <c r="E45" s="45">
        <v>23.3</v>
      </c>
      <c r="F45" s="45">
        <v>20.86</v>
      </c>
      <c r="G45" s="45">
        <v>18.690000000000001</v>
      </c>
      <c r="H45" s="45">
        <v>16.75</v>
      </c>
      <c r="I45" s="45">
        <v>15.03</v>
      </c>
      <c r="J45" s="45">
        <v>13.51</v>
      </c>
      <c r="K45" s="45">
        <v>12.15</v>
      </c>
      <c r="L45" s="45">
        <v>10.95</v>
      </c>
      <c r="M45" s="45">
        <v>9.89</v>
      </c>
      <c r="N45" s="45">
        <v>8.94</v>
      </c>
      <c r="O45" s="45">
        <v>8.1</v>
      </c>
      <c r="P45" s="45">
        <v>7.35</v>
      </c>
      <c r="Q45" s="45">
        <v>6.69</v>
      </c>
      <c r="R45" s="45">
        <v>6.1</v>
      </c>
      <c r="S45" s="45">
        <v>5.57</v>
      </c>
      <c r="T45" s="45">
        <v>5.09</v>
      </c>
      <c r="U45" s="45">
        <v>4.67</v>
      </c>
      <c r="V45" s="45">
        <v>4.28</v>
      </c>
      <c r="W45" s="45">
        <v>3.94</v>
      </c>
      <c r="X45" s="45">
        <v>3.62</v>
      </c>
      <c r="Y45" s="45">
        <v>3.34</v>
      </c>
      <c r="Z45" s="45">
        <v>3.08</v>
      </c>
      <c r="AA45" s="45">
        <v>2.85</v>
      </c>
    </row>
    <row r="46" spans="1:27" x14ac:dyDescent="0.25">
      <c r="A46" s="43">
        <v>41</v>
      </c>
      <c r="B46" s="45">
        <v>30</v>
      </c>
      <c r="C46" s="45">
        <v>30</v>
      </c>
      <c r="D46" s="45">
        <v>28.38</v>
      </c>
      <c r="E46" s="45">
        <v>25.4</v>
      </c>
      <c r="F46" s="45">
        <v>22.73</v>
      </c>
      <c r="G46" s="45">
        <v>20.34</v>
      </c>
      <c r="H46" s="45">
        <v>18.21</v>
      </c>
      <c r="I46" s="45">
        <v>16.32</v>
      </c>
      <c r="J46" s="45">
        <v>14.64</v>
      </c>
      <c r="K46" s="45">
        <v>13.15</v>
      </c>
      <c r="L46" s="45">
        <v>11.82</v>
      </c>
      <c r="M46" s="45">
        <v>10.65</v>
      </c>
      <c r="N46" s="45">
        <v>9.61</v>
      </c>
      <c r="O46" s="45">
        <v>8.68</v>
      </c>
      <c r="P46" s="45">
        <v>7.86</v>
      </c>
      <c r="Q46" s="45">
        <v>7.13</v>
      </c>
      <c r="R46" s="45">
        <v>6.49</v>
      </c>
      <c r="S46" s="45">
        <v>5.91</v>
      </c>
      <c r="T46" s="45">
        <v>5.39</v>
      </c>
      <c r="U46" s="45">
        <v>4.93</v>
      </c>
      <c r="V46" s="45">
        <v>4.51</v>
      </c>
      <c r="W46" s="45">
        <v>4.1399999999999997</v>
      </c>
      <c r="X46" s="45">
        <v>3.8</v>
      </c>
      <c r="Y46" s="45">
        <v>3.5</v>
      </c>
      <c r="Z46" s="45">
        <v>3.22</v>
      </c>
      <c r="AA46" s="45">
        <v>2.97</v>
      </c>
    </row>
    <row r="47" spans="1:27" x14ac:dyDescent="0.25">
      <c r="A47" s="43">
        <v>42</v>
      </c>
      <c r="B47" s="45">
        <v>30</v>
      </c>
      <c r="C47" s="45">
        <v>30</v>
      </c>
      <c r="D47" s="45">
        <v>29.8</v>
      </c>
      <c r="E47" s="45">
        <v>27.7</v>
      </c>
      <c r="F47" s="45">
        <v>24.78</v>
      </c>
      <c r="G47" s="45">
        <v>22.17</v>
      </c>
      <c r="H47" s="45">
        <v>19.829999999999998</v>
      </c>
      <c r="I47" s="45">
        <v>17.75</v>
      </c>
      <c r="J47" s="45">
        <v>15.89</v>
      </c>
      <c r="K47" s="45">
        <v>14.25</v>
      </c>
      <c r="L47" s="45">
        <v>12.79</v>
      </c>
      <c r="M47" s="45">
        <v>11.49</v>
      </c>
      <c r="N47" s="45">
        <v>10.35</v>
      </c>
      <c r="O47" s="45">
        <v>9.33</v>
      </c>
      <c r="P47" s="45">
        <v>8.43</v>
      </c>
      <c r="Q47" s="45">
        <v>7.63</v>
      </c>
      <c r="R47" s="45">
        <v>6.92</v>
      </c>
      <c r="S47" s="45">
        <v>6.29</v>
      </c>
      <c r="T47" s="45">
        <v>5.72</v>
      </c>
      <c r="U47" s="45">
        <v>5.22</v>
      </c>
      <c r="V47" s="45">
        <v>4.7699999999999996</v>
      </c>
      <c r="W47" s="45">
        <v>4.37</v>
      </c>
      <c r="X47" s="45">
        <v>4</v>
      </c>
      <c r="Y47" s="45">
        <v>3.67</v>
      </c>
      <c r="Z47" s="45">
        <v>3.38</v>
      </c>
      <c r="AA47" s="45">
        <v>3.11</v>
      </c>
    </row>
    <row r="48" spans="1:27" x14ac:dyDescent="0.25">
      <c r="A48" s="43">
        <v>43</v>
      </c>
      <c r="B48" s="45">
        <v>30</v>
      </c>
      <c r="C48" s="45">
        <v>30</v>
      </c>
      <c r="D48" s="45">
        <v>30</v>
      </c>
      <c r="E48" s="45">
        <v>29.46</v>
      </c>
      <c r="F48" s="45">
        <v>27.05</v>
      </c>
      <c r="G48" s="45">
        <v>24.18</v>
      </c>
      <c r="H48" s="45">
        <v>21.62</v>
      </c>
      <c r="I48" s="45">
        <v>19.329999999999998</v>
      </c>
      <c r="J48" s="45">
        <v>17.29</v>
      </c>
      <c r="K48" s="45">
        <v>15.47</v>
      </c>
      <c r="L48" s="45">
        <v>13.86</v>
      </c>
      <c r="M48" s="45">
        <v>12.44</v>
      </c>
      <c r="N48" s="45">
        <v>11.17</v>
      </c>
      <c r="O48" s="45">
        <v>10.050000000000001</v>
      </c>
      <c r="P48" s="45">
        <v>9.06</v>
      </c>
      <c r="Q48" s="45">
        <v>8.18</v>
      </c>
      <c r="R48" s="45">
        <v>7.4</v>
      </c>
      <c r="S48" s="45">
        <v>6.71</v>
      </c>
      <c r="T48" s="45">
        <v>6.09</v>
      </c>
      <c r="U48" s="45">
        <v>5.54</v>
      </c>
      <c r="V48" s="45">
        <v>5.05</v>
      </c>
      <c r="W48" s="45">
        <v>4.6100000000000003</v>
      </c>
      <c r="X48" s="45">
        <v>4.22</v>
      </c>
      <c r="Y48" s="45">
        <v>3.87</v>
      </c>
      <c r="Z48" s="45">
        <v>3.55</v>
      </c>
      <c r="AA48" s="45">
        <v>3.26</v>
      </c>
    </row>
    <row r="49" spans="1:27" x14ac:dyDescent="0.25">
      <c r="A49" s="43">
        <v>44</v>
      </c>
      <c r="B49" s="45">
        <v>30</v>
      </c>
      <c r="C49" s="45">
        <v>30</v>
      </c>
      <c r="D49" s="45">
        <v>30</v>
      </c>
      <c r="E49" s="45">
        <v>30</v>
      </c>
      <c r="F49" s="45">
        <v>29.12</v>
      </c>
      <c r="G49" s="45">
        <v>26.4</v>
      </c>
      <c r="H49" s="45">
        <v>23.59</v>
      </c>
      <c r="I49" s="45">
        <v>21.08</v>
      </c>
      <c r="J49" s="45">
        <v>18.829999999999998</v>
      </c>
      <c r="K49" s="45">
        <v>16.84</v>
      </c>
      <c r="L49" s="45">
        <v>15.06</v>
      </c>
      <c r="M49" s="45">
        <v>13.49</v>
      </c>
      <c r="N49" s="45">
        <v>12.09</v>
      </c>
      <c r="O49" s="45">
        <v>10.86</v>
      </c>
      <c r="P49" s="45">
        <v>9.76</v>
      </c>
      <c r="Q49" s="45">
        <v>8.7899999999999991</v>
      </c>
      <c r="R49" s="45">
        <v>7.94</v>
      </c>
      <c r="S49" s="45">
        <v>7.18</v>
      </c>
      <c r="T49" s="45">
        <v>6.5</v>
      </c>
      <c r="U49" s="45">
        <v>5.9</v>
      </c>
      <c r="V49" s="45">
        <v>5.37</v>
      </c>
      <c r="W49" s="45">
        <v>4.8899999999999997</v>
      </c>
      <c r="X49" s="45">
        <v>4.46</v>
      </c>
      <c r="Y49" s="45">
        <v>4.08</v>
      </c>
      <c r="Z49" s="45">
        <v>3.73</v>
      </c>
      <c r="AA49" s="45">
        <v>3.42</v>
      </c>
    </row>
    <row r="50" spans="1:27" x14ac:dyDescent="0.25">
      <c r="A50" s="43">
        <v>45</v>
      </c>
      <c r="B50" s="45">
        <v>30</v>
      </c>
      <c r="C50" s="45">
        <v>30</v>
      </c>
      <c r="D50" s="45">
        <v>30</v>
      </c>
      <c r="E50" s="45">
        <v>30</v>
      </c>
      <c r="F50" s="45">
        <v>30</v>
      </c>
      <c r="G50" s="45">
        <v>28.78</v>
      </c>
      <c r="H50" s="45">
        <v>25.77</v>
      </c>
      <c r="I50" s="45">
        <v>23.01</v>
      </c>
      <c r="J50" s="45">
        <v>20.55</v>
      </c>
      <c r="K50" s="45">
        <v>18.350000000000001</v>
      </c>
      <c r="L50" s="45">
        <v>16.39</v>
      </c>
      <c r="M50" s="45">
        <v>14.65</v>
      </c>
      <c r="N50" s="45">
        <v>13.11</v>
      </c>
      <c r="O50" s="45">
        <v>11.75</v>
      </c>
      <c r="P50" s="45">
        <v>10.54</v>
      </c>
      <c r="Q50" s="45">
        <v>9.48</v>
      </c>
      <c r="R50" s="45">
        <v>8.5299999999999994</v>
      </c>
      <c r="S50" s="45">
        <v>7.7</v>
      </c>
      <c r="T50" s="45">
        <v>6.96</v>
      </c>
      <c r="U50" s="45">
        <v>6.3</v>
      </c>
      <c r="V50" s="45">
        <v>5.71</v>
      </c>
      <c r="W50" s="45">
        <v>5.19</v>
      </c>
      <c r="X50" s="45">
        <v>4.7300000000000004</v>
      </c>
      <c r="Y50" s="45">
        <v>4.3099999999999996</v>
      </c>
      <c r="Z50" s="45">
        <v>3.94</v>
      </c>
      <c r="AA50" s="45">
        <v>3.6</v>
      </c>
    </row>
    <row r="51" spans="1:27" x14ac:dyDescent="0.25">
      <c r="A51" s="43">
        <v>46</v>
      </c>
      <c r="B51" s="45">
        <v>30</v>
      </c>
      <c r="C51" s="45">
        <v>30</v>
      </c>
      <c r="D51" s="45">
        <v>30</v>
      </c>
      <c r="E51" s="45">
        <v>30</v>
      </c>
      <c r="F51" s="45">
        <v>30</v>
      </c>
      <c r="G51" s="45">
        <v>30</v>
      </c>
      <c r="H51" s="45">
        <v>28.16</v>
      </c>
      <c r="I51" s="45">
        <v>25.15</v>
      </c>
      <c r="J51" s="45">
        <v>22.44</v>
      </c>
      <c r="K51" s="45">
        <v>20.02</v>
      </c>
      <c r="L51" s="45">
        <v>17.87</v>
      </c>
      <c r="M51" s="45">
        <v>15.95</v>
      </c>
      <c r="N51" s="45">
        <v>14.25</v>
      </c>
      <c r="O51" s="45">
        <v>12.75</v>
      </c>
      <c r="P51" s="45">
        <v>11.42</v>
      </c>
      <c r="Q51" s="45">
        <v>10.24</v>
      </c>
      <c r="R51" s="45">
        <v>9.1999999999999993</v>
      </c>
      <c r="S51" s="45">
        <v>8.2799999999999994</v>
      </c>
      <c r="T51" s="45">
        <v>7.46</v>
      </c>
      <c r="U51" s="45">
        <v>6.74</v>
      </c>
      <c r="V51" s="45">
        <v>6.1</v>
      </c>
      <c r="W51" s="45">
        <v>5.53</v>
      </c>
      <c r="X51" s="45">
        <v>5.0199999999999996</v>
      </c>
      <c r="Y51" s="45">
        <v>4.57</v>
      </c>
      <c r="Z51" s="45">
        <v>4.16</v>
      </c>
      <c r="AA51" s="45">
        <v>3.8</v>
      </c>
    </row>
    <row r="52" spans="1:27" x14ac:dyDescent="0.25">
      <c r="A52" s="43">
        <v>47</v>
      </c>
      <c r="B52" s="45">
        <v>30</v>
      </c>
      <c r="C52" s="45">
        <v>30</v>
      </c>
      <c r="D52" s="45">
        <v>30</v>
      </c>
      <c r="E52" s="45">
        <v>30</v>
      </c>
      <c r="F52" s="45">
        <v>30</v>
      </c>
      <c r="G52" s="45">
        <v>30</v>
      </c>
      <c r="H52" s="45">
        <v>29.71</v>
      </c>
      <c r="I52" s="45">
        <v>27.5</v>
      </c>
      <c r="J52" s="45">
        <v>24.54</v>
      </c>
      <c r="K52" s="45">
        <v>21.88</v>
      </c>
      <c r="L52" s="45">
        <v>19.510000000000002</v>
      </c>
      <c r="M52" s="45">
        <v>17.399999999999999</v>
      </c>
      <c r="N52" s="45">
        <v>15.52</v>
      </c>
      <c r="O52" s="45">
        <v>13.86</v>
      </c>
      <c r="P52" s="45">
        <v>12.39</v>
      </c>
      <c r="Q52" s="45">
        <v>11.09</v>
      </c>
      <c r="R52" s="45">
        <v>9.94</v>
      </c>
      <c r="S52" s="45">
        <v>8.92</v>
      </c>
      <c r="T52" s="45">
        <v>8.02</v>
      </c>
      <c r="U52" s="45">
        <v>7.23</v>
      </c>
      <c r="V52" s="45">
        <v>6.53</v>
      </c>
      <c r="W52" s="45">
        <v>5.9</v>
      </c>
      <c r="X52" s="45">
        <v>5.34</v>
      </c>
      <c r="Y52" s="45">
        <v>4.8499999999999996</v>
      </c>
      <c r="Z52" s="45">
        <v>4.41</v>
      </c>
      <c r="AA52" s="45">
        <v>4.01</v>
      </c>
    </row>
    <row r="53" spans="1:27" x14ac:dyDescent="0.25">
      <c r="A53" s="43">
        <v>48</v>
      </c>
      <c r="B53" s="45">
        <v>30</v>
      </c>
      <c r="C53" s="45">
        <v>30</v>
      </c>
      <c r="D53" s="45">
        <v>30</v>
      </c>
      <c r="E53" s="45">
        <v>30</v>
      </c>
      <c r="F53" s="45">
        <v>30</v>
      </c>
      <c r="G53" s="45">
        <v>30</v>
      </c>
      <c r="H53" s="45">
        <v>30</v>
      </c>
      <c r="I53" s="45">
        <v>29.37</v>
      </c>
      <c r="J53" s="45">
        <v>26.84</v>
      </c>
      <c r="K53" s="45">
        <v>23.93</v>
      </c>
      <c r="L53" s="45">
        <v>21.33</v>
      </c>
      <c r="M53" s="45">
        <v>19</v>
      </c>
      <c r="N53" s="45">
        <v>16.940000000000001</v>
      </c>
      <c r="O53" s="45">
        <v>15.1</v>
      </c>
      <c r="P53" s="45">
        <v>13.47</v>
      </c>
      <c r="Q53" s="45">
        <v>12.04</v>
      </c>
      <c r="R53" s="45">
        <v>10.77</v>
      </c>
      <c r="S53" s="45">
        <v>9.65</v>
      </c>
      <c r="T53" s="45">
        <v>8.65</v>
      </c>
      <c r="U53" s="45">
        <v>7.78</v>
      </c>
      <c r="V53" s="45">
        <v>7</v>
      </c>
      <c r="W53" s="45">
        <v>6.32</v>
      </c>
      <c r="X53" s="45">
        <v>5.71</v>
      </c>
      <c r="Y53" s="45">
        <v>5.17</v>
      </c>
      <c r="Z53" s="45">
        <v>4.68</v>
      </c>
      <c r="AA53" s="45">
        <v>4.26</v>
      </c>
    </row>
    <row r="54" spans="1:27" x14ac:dyDescent="0.25">
      <c r="A54" s="43">
        <v>49</v>
      </c>
      <c r="B54" s="45">
        <v>30</v>
      </c>
      <c r="C54" s="45">
        <v>30</v>
      </c>
      <c r="D54" s="45">
        <v>30</v>
      </c>
      <c r="E54" s="45">
        <v>30</v>
      </c>
      <c r="F54" s="45">
        <v>30</v>
      </c>
      <c r="G54" s="45">
        <v>30</v>
      </c>
      <c r="H54" s="45">
        <v>30</v>
      </c>
      <c r="I54" s="45">
        <v>30</v>
      </c>
      <c r="J54" s="45">
        <v>29.03</v>
      </c>
      <c r="K54" s="45">
        <v>26.2</v>
      </c>
      <c r="L54" s="45">
        <v>23.34</v>
      </c>
      <c r="M54" s="45">
        <v>20.78</v>
      </c>
      <c r="N54" s="45">
        <v>18.510000000000002</v>
      </c>
      <c r="O54" s="45">
        <v>16.48</v>
      </c>
      <c r="P54" s="45">
        <v>14.68</v>
      </c>
      <c r="Q54" s="45">
        <v>13.1</v>
      </c>
      <c r="R54" s="45">
        <v>11.69</v>
      </c>
      <c r="S54" s="45">
        <v>10.45</v>
      </c>
      <c r="T54" s="45">
        <v>9.36</v>
      </c>
      <c r="U54" s="45">
        <v>8.39</v>
      </c>
      <c r="V54" s="45">
        <v>7.54</v>
      </c>
      <c r="W54" s="45">
        <v>6.78</v>
      </c>
      <c r="X54" s="45">
        <v>6.11</v>
      </c>
      <c r="Y54" s="45">
        <v>5.52</v>
      </c>
      <c r="Z54" s="45">
        <v>4.99</v>
      </c>
      <c r="AA54" s="45">
        <v>4.5199999999999996</v>
      </c>
    </row>
    <row r="55" spans="1:27" x14ac:dyDescent="0.25">
      <c r="A55" s="43">
        <v>50</v>
      </c>
      <c r="B55" s="45">
        <v>30</v>
      </c>
      <c r="C55" s="45">
        <v>30</v>
      </c>
      <c r="D55" s="45">
        <v>30</v>
      </c>
      <c r="E55" s="45">
        <v>30</v>
      </c>
      <c r="F55" s="45">
        <v>30</v>
      </c>
      <c r="G55" s="45">
        <v>30</v>
      </c>
      <c r="H55" s="45">
        <v>30</v>
      </c>
      <c r="I55" s="45">
        <v>30</v>
      </c>
      <c r="J55" s="45">
        <v>30</v>
      </c>
      <c r="K55" s="45">
        <v>28.69</v>
      </c>
      <c r="L55" s="45">
        <v>25.56</v>
      </c>
      <c r="M55" s="45">
        <v>22.75</v>
      </c>
      <c r="N55" s="45">
        <v>20.25</v>
      </c>
      <c r="O55" s="45">
        <v>18.02</v>
      </c>
      <c r="P55" s="45">
        <v>16.03</v>
      </c>
      <c r="Q55" s="45">
        <v>14.28</v>
      </c>
      <c r="R55" s="45">
        <v>12.72</v>
      </c>
      <c r="S55" s="45">
        <v>11.35</v>
      </c>
      <c r="T55" s="45">
        <v>10.14</v>
      </c>
      <c r="U55" s="45">
        <v>9.07</v>
      </c>
      <c r="V55" s="45">
        <v>8.1300000000000008</v>
      </c>
      <c r="W55" s="45">
        <v>7.3</v>
      </c>
      <c r="X55" s="45">
        <v>6.56</v>
      </c>
      <c r="Y55" s="45">
        <v>5.91</v>
      </c>
      <c r="Z55" s="45">
        <v>5.33</v>
      </c>
      <c r="AA55" s="45">
        <v>4.82</v>
      </c>
    </row>
    <row r="56" spans="1:27" x14ac:dyDescent="0.25">
      <c r="A56" s="43">
        <v>51</v>
      </c>
      <c r="B56" s="45">
        <v>30</v>
      </c>
      <c r="C56" s="45">
        <v>30</v>
      </c>
      <c r="D56" s="45">
        <v>30</v>
      </c>
      <c r="E56" s="45">
        <v>30</v>
      </c>
      <c r="F56" s="45">
        <v>30</v>
      </c>
      <c r="G56" s="45">
        <v>30</v>
      </c>
      <c r="H56" s="45">
        <v>30</v>
      </c>
      <c r="I56" s="45">
        <v>30</v>
      </c>
      <c r="J56" s="45">
        <v>30</v>
      </c>
      <c r="K56" s="45">
        <v>30</v>
      </c>
      <c r="L56" s="45">
        <v>28.02</v>
      </c>
      <c r="M56" s="45">
        <v>24.94</v>
      </c>
      <c r="N56" s="45">
        <v>22.18</v>
      </c>
      <c r="O56" s="45">
        <v>19.72</v>
      </c>
      <c r="P56" s="45">
        <v>17.53</v>
      </c>
      <c r="Q56" s="45">
        <v>15.59</v>
      </c>
      <c r="R56" s="45">
        <v>13.88</v>
      </c>
      <c r="S56" s="45">
        <v>12.36</v>
      </c>
      <c r="T56" s="45">
        <v>11.02</v>
      </c>
      <c r="U56" s="45">
        <v>9.84</v>
      </c>
      <c r="V56" s="45">
        <v>8.8000000000000007</v>
      </c>
      <c r="W56" s="45">
        <v>7.88</v>
      </c>
      <c r="X56" s="45">
        <v>7.06</v>
      </c>
      <c r="Y56" s="45">
        <v>6.34</v>
      </c>
      <c r="Z56" s="45">
        <v>5.71</v>
      </c>
      <c r="AA56" s="45">
        <v>5.15</v>
      </c>
    </row>
    <row r="57" spans="1:27" x14ac:dyDescent="0.25">
      <c r="A57" s="43">
        <v>52</v>
      </c>
      <c r="B57" s="45">
        <v>30</v>
      </c>
      <c r="C57" s="45">
        <v>30</v>
      </c>
      <c r="D57" s="45">
        <v>30</v>
      </c>
      <c r="E57" s="45">
        <v>30</v>
      </c>
      <c r="F57" s="45">
        <v>30</v>
      </c>
      <c r="G57" s="45">
        <v>30</v>
      </c>
      <c r="H57" s="45">
        <v>30</v>
      </c>
      <c r="I57" s="45">
        <v>30</v>
      </c>
      <c r="J57" s="45">
        <v>30</v>
      </c>
      <c r="K57" s="45">
        <v>30</v>
      </c>
      <c r="L57" s="45">
        <v>29.65</v>
      </c>
      <c r="M57" s="45">
        <v>27.35</v>
      </c>
      <c r="N57" s="45">
        <v>24.32</v>
      </c>
      <c r="O57" s="45">
        <v>21.62</v>
      </c>
      <c r="P57" s="45">
        <v>19.2</v>
      </c>
      <c r="Q57" s="45">
        <v>17.059999999999999</v>
      </c>
      <c r="R57" s="45">
        <v>15.16</v>
      </c>
      <c r="S57" s="45">
        <v>13.49</v>
      </c>
      <c r="T57" s="45">
        <v>12</v>
      </c>
      <c r="U57" s="45">
        <v>10.7</v>
      </c>
      <c r="V57" s="45">
        <v>9.5399999999999991</v>
      </c>
      <c r="W57" s="45">
        <v>8.52</v>
      </c>
      <c r="X57" s="45">
        <v>7.62</v>
      </c>
      <c r="Y57" s="45">
        <v>6.83</v>
      </c>
      <c r="Z57" s="45">
        <v>6.13</v>
      </c>
      <c r="AA57" s="45">
        <v>5.52</v>
      </c>
    </row>
    <row r="58" spans="1:27" x14ac:dyDescent="0.25">
      <c r="A58" s="43">
        <v>53</v>
      </c>
      <c r="B58" s="45">
        <v>30</v>
      </c>
      <c r="C58" s="45">
        <v>30</v>
      </c>
      <c r="D58" s="45">
        <v>30</v>
      </c>
      <c r="E58" s="45">
        <v>30</v>
      </c>
      <c r="F58" s="45">
        <v>30</v>
      </c>
      <c r="G58" s="45">
        <v>30</v>
      </c>
      <c r="H58" s="45">
        <v>30</v>
      </c>
      <c r="I58" s="45">
        <v>30</v>
      </c>
      <c r="J58" s="45">
        <v>30</v>
      </c>
      <c r="K58" s="45">
        <v>30</v>
      </c>
      <c r="L58" s="45">
        <v>30</v>
      </c>
      <c r="M58" s="45">
        <v>29.31</v>
      </c>
      <c r="N58" s="45">
        <v>26.69</v>
      </c>
      <c r="O58" s="45">
        <v>23.72</v>
      </c>
      <c r="P58" s="45">
        <v>21.06</v>
      </c>
      <c r="Q58" s="45">
        <v>18.7</v>
      </c>
      <c r="R58" s="45">
        <v>16.600000000000001</v>
      </c>
      <c r="S58" s="45">
        <v>14.74</v>
      </c>
      <c r="T58" s="45">
        <v>13.1</v>
      </c>
      <c r="U58" s="45">
        <v>11.65</v>
      </c>
      <c r="V58" s="45">
        <v>10.37</v>
      </c>
      <c r="W58" s="45">
        <v>9.25</v>
      </c>
      <c r="X58" s="45">
        <v>8.25</v>
      </c>
      <c r="Y58" s="45">
        <v>7.38</v>
      </c>
      <c r="Z58" s="45">
        <v>6.61</v>
      </c>
      <c r="AA58" s="45">
        <v>5.93</v>
      </c>
    </row>
    <row r="59" spans="1:27" x14ac:dyDescent="0.25">
      <c r="A59" s="43">
        <v>54</v>
      </c>
      <c r="B59" s="45">
        <v>30</v>
      </c>
      <c r="C59" s="45">
        <v>30</v>
      </c>
      <c r="D59" s="45">
        <v>30</v>
      </c>
      <c r="E59" s="45">
        <v>30</v>
      </c>
      <c r="F59" s="45">
        <v>30</v>
      </c>
      <c r="G59" s="45">
        <v>30</v>
      </c>
      <c r="H59" s="45">
        <v>30</v>
      </c>
      <c r="I59" s="45">
        <v>30</v>
      </c>
      <c r="J59" s="45">
        <v>30</v>
      </c>
      <c r="K59" s="45">
        <v>30</v>
      </c>
      <c r="L59" s="45">
        <v>30</v>
      </c>
      <c r="M59" s="45">
        <v>30</v>
      </c>
      <c r="N59" s="45">
        <v>28.97</v>
      </c>
      <c r="O59" s="45">
        <v>26.05</v>
      </c>
      <c r="P59" s="45">
        <v>23.12</v>
      </c>
      <c r="Q59" s="45">
        <v>20.52</v>
      </c>
      <c r="R59" s="45">
        <v>18.2</v>
      </c>
      <c r="S59" s="45">
        <v>16.149999999999999</v>
      </c>
      <c r="T59" s="45">
        <v>14.33</v>
      </c>
      <c r="U59" s="45">
        <v>12.73</v>
      </c>
      <c r="V59" s="45">
        <v>11.31</v>
      </c>
      <c r="W59" s="45">
        <v>10.06</v>
      </c>
      <c r="X59" s="45">
        <v>8.9600000000000009</v>
      </c>
      <c r="Y59" s="45">
        <v>7.99</v>
      </c>
      <c r="Z59" s="45">
        <v>7.14</v>
      </c>
      <c r="AA59" s="45">
        <v>6.39</v>
      </c>
    </row>
    <row r="60" spans="1:27" x14ac:dyDescent="0.25">
      <c r="A60" s="43">
        <v>55</v>
      </c>
      <c r="B60" s="45">
        <v>30</v>
      </c>
      <c r="C60" s="45">
        <v>30</v>
      </c>
      <c r="D60" s="45">
        <v>30</v>
      </c>
      <c r="E60" s="45">
        <v>30</v>
      </c>
      <c r="F60" s="45">
        <v>30</v>
      </c>
      <c r="G60" s="45">
        <v>30</v>
      </c>
      <c r="H60" s="45">
        <v>30</v>
      </c>
      <c r="I60" s="45">
        <v>30</v>
      </c>
      <c r="J60" s="45">
        <v>30</v>
      </c>
      <c r="K60" s="45">
        <v>30</v>
      </c>
      <c r="L60" s="45">
        <v>30</v>
      </c>
      <c r="M60" s="45">
        <v>30</v>
      </c>
      <c r="N60" s="45">
        <v>30</v>
      </c>
      <c r="O60" s="45">
        <v>28.63</v>
      </c>
      <c r="P60" s="45">
        <v>25.41</v>
      </c>
      <c r="Q60" s="45">
        <v>22.54</v>
      </c>
      <c r="R60" s="45">
        <v>19.989999999999998</v>
      </c>
      <c r="S60" s="45">
        <v>17.72</v>
      </c>
      <c r="T60" s="45">
        <v>15.71</v>
      </c>
      <c r="U60" s="45">
        <v>13.93</v>
      </c>
      <c r="V60" s="45">
        <v>12.36</v>
      </c>
      <c r="W60" s="45">
        <v>10.97</v>
      </c>
      <c r="X60" s="45">
        <v>9.75</v>
      </c>
      <c r="Y60" s="45">
        <v>8.68</v>
      </c>
      <c r="Z60" s="45">
        <v>7.73</v>
      </c>
      <c r="AA60" s="45">
        <v>6.9</v>
      </c>
    </row>
    <row r="61" spans="1:27" x14ac:dyDescent="0.25">
      <c r="A61" s="43">
        <v>56</v>
      </c>
      <c r="B61" s="45">
        <v>30</v>
      </c>
      <c r="C61" s="45">
        <v>30</v>
      </c>
      <c r="D61" s="45">
        <v>30</v>
      </c>
      <c r="E61" s="45">
        <v>30</v>
      </c>
      <c r="F61" s="45">
        <v>30</v>
      </c>
      <c r="G61" s="45">
        <v>30</v>
      </c>
      <c r="H61" s="45">
        <v>30</v>
      </c>
      <c r="I61" s="45">
        <v>30</v>
      </c>
      <c r="J61" s="45">
        <v>30</v>
      </c>
      <c r="K61" s="45">
        <v>30</v>
      </c>
      <c r="L61" s="45">
        <v>30</v>
      </c>
      <c r="M61" s="45">
        <v>30</v>
      </c>
      <c r="N61" s="45">
        <v>30</v>
      </c>
      <c r="O61" s="45">
        <v>29.99</v>
      </c>
      <c r="P61" s="45">
        <v>27.94</v>
      </c>
      <c r="Q61" s="45">
        <v>24.79</v>
      </c>
      <c r="R61" s="45">
        <v>21.97</v>
      </c>
      <c r="S61" s="45">
        <v>19.47</v>
      </c>
      <c r="T61" s="45">
        <v>17.239999999999998</v>
      </c>
      <c r="U61" s="45">
        <v>15.27</v>
      </c>
      <c r="V61" s="45">
        <v>13.53</v>
      </c>
      <c r="W61" s="45">
        <v>11.99</v>
      </c>
      <c r="X61" s="45">
        <v>10.64</v>
      </c>
      <c r="Y61" s="45">
        <v>9.4499999999999993</v>
      </c>
      <c r="Z61" s="45">
        <v>8.4</v>
      </c>
      <c r="AA61" s="45">
        <v>7.48</v>
      </c>
    </row>
    <row r="62" spans="1:27" x14ac:dyDescent="0.25">
      <c r="A62" s="43">
        <v>57</v>
      </c>
      <c r="B62" s="45">
        <v>30</v>
      </c>
      <c r="C62" s="45">
        <v>30</v>
      </c>
      <c r="D62" s="45">
        <v>30</v>
      </c>
      <c r="E62" s="45">
        <v>30</v>
      </c>
      <c r="F62" s="45">
        <v>30</v>
      </c>
      <c r="G62" s="45">
        <v>30</v>
      </c>
      <c r="H62" s="45">
        <v>30</v>
      </c>
      <c r="I62" s="45">
        <v>30</v>
      </c>
      <c r="J62" s="45">
        <v>30</v>
      </c>
      <c r="K62" s="45">
        <v>30</v>
      </c>
      <c r="L62" s="45">
        <v>30</v>
      </c>
      <c r="M62" s="45">
        <v>30</v>
      </c>
      <c r="N62" s="45">
        <v>30</v>
      </c>
      <c r="O62" s="45">
        <v>30</v>
      </c>
      <c r="P62" s="45">
        <v>29.64</v>
      </c>
      <c r="Q62" s="45">
        <v>27.29</v>
      </c>
      <c r="R62" s="45">
        <v>24.18</v>
      </c>
      <c r="S62" s="45">
        <v>21.42</v>
      </c>
      <c r="T62" s="45">
        <v>18.96</v>
      </c>
      <c r="U62" s="45">
        <v>16.78</v>
      </c>
      <c r="V62" s="45">
        <v>14.84</v>
      </c>
      <c r="W62" s="45">
        <v>13.14</v>
      </c>
      <c r="X62" s="45">
        <v>11.64</v>
      </c>
      <c r="Y62" s="45">
        <v>10.31</v>
      </c>
      <c r="Z62" s="45">
        <v>9.15</v>
      </c>
      <c r="AA62" s="45">
        <v>8.1300000000000008</v>
      </c>
    </row>
    <row r="63" spans="1:27" x14ac:dyDescent="0.25">
      <c r="A63" s="43">
        <v>58</v>
      </c>
      <c r="B63" s="45">
        <v>30</v>
      </c>
      <c r="C63" s="45">
        <v>30</v>
      </c>
      <c r="D63" s="45">
        <v>30</v>
      </c>
      <c r="E63" s="45">
        <v>30</v>
      </c>
      <c r="F63" s="45">
        <v>30</v>
      </c>
      <c r="G63" s="45">
        <v>30</v>
      </c>
      <c r="H63" s="45">
        <v>30</v>
      </c>
      <c r="I63" s="45">
        <v>30</v>
      </c>
      <c r="J63" s="45">
        <v>30</v>
      </c>
      <c r="K63" s="45">
        <v>30</v>
      </c>
      <c r="L63" s="45">
        <v>30</v>
      </c>
      <c r="M63" s="45">
        <v>30</v>
      </c>
      <c r="N63" s="45">
        <v>30</v>
      </c>
      <c r="O63" s="45">
        <v>30</v>
      </c>
      <c r="P63" s="45">
        <v>30</v>
      </c>
      <c r="Q63" s="45">
        <v>29.3</v>
      </c>
      <c r="R63" s="45">
        <v>26.64</v>
      </c>
      <c r="S63" s="45">
        <v>23.59</v>
      </c>
      <c r="T63" s="45">
        <v>20.87</v>
      </c>
      <c r="U63" s="45">
        <v>18.46</v>
      </c>
      <c r="V63" s="45">
        <v>16.32</v>
      </c>
      <c r="W63" s="45">
        <v>14.43</v>
      </c>
      <c r="X63" s="45">
        <v>12.76</v>
      </c>
      <c r="Y63" s="45">
        <v>11.29</v>
      </c>
      <c r="Z63" s="45">
        <v>9.99</v>
      </c>
      <c r="AA63" s="45">
        <v>8.86</v>
      </c>
    </row>
    <row r="64" spans="1:27" x14ac:dyDescent="0.25">
      <c r="A64" s="43">
        <v>59</v>
      </c>
      <c r="B64" s="45">
        <v>30</v>
      </c>
      <c r="C64" s="45">
        <v>30</v>
      </c>
      <c r="D64" s="45">
        <v>30</v>
      </c>
      <c r="E64" s="45">
        <v>30</v>
      </c>
      <c r="F64" s="45">
        <v>30</v>
      </c>
      <c r="G64" s="45">
        <v>30</v>
      </c>
      <c r="H64" s="45">
        <v>30</v>
      </c>
      <c r="I64" s="45">
        <v>30</v>
      </c>
      <c r="J64" s="45">
        <v>30</v>
      </c>
      <c r="K64" s="45">
        <v>30</v>
      </c>
      <c r="L64" s="45">
        <v>30</v>
      </c>
      <c r="M64" s="45">
        <v>30</v>
      </c>
      <c r="N64" s="45">
        <v>30</v>
      </c>
      <c r="O64" s="45">
        <v>30</v>
      </c>
      <c r="P64" s="45">
        <v>30</v>
      </c>
      <c r="Q64" s="45">
        <v>30</v>
      </c>
      <c r="R64" s="45">
        <v>28.97</v>
      </c>
      <c r="S64" s="45">
        <v>26.01</v>
      </c>
      <c r="T64" s="45">
        <v>23.01</v>
      </c>
      <c r="U64" s="45">
        <v>20.34</v>
      </c>
      <c r="V64" s="45">
        <v>17.97</v>
      </c>
      <c r="W64" s="45">
        <v>15.87</v>
      </c>
      <c r="X64" s="45">
        <v>14.01</v>
      </c>
      <c r="Y64" s="45">
        <v>12.38</v>
      </c>
      <c r="Z64" s="45">
        <v>10.94</v>
      </c>
      <c r="AA64" s="45">
        <v>9.68</v>
      </c>
    </row>
    <row r="65" spans="1:27" x14ac:dyDescent="0.25">
      <c r="A65" s="43">
        <v>60</v>
      </c>
      <c r="B65" s="45">
        <v>30</v>
      </c>
      <c r="C65" s="45">
        <v>30</v>
      </c>
      <c r="D65" s="45">
        <v>30</v>
      </c>
      <c r="E65" s="45">
        <v>30</v>
      </c>
      <c r="F65" s="45">
        <v>30</v>
      </c>
      <c r="G65" s="45">
        <v>30</v>
      </c>
      <c r="H65" s="45">
        <v>30</v>
      </c>
      <c r="I65" s="45">
        <v>30</v>
      </c>
      <c r="J65" s="45">
        <v>30</v>
      </c>
      <c r="K65" s="45">
        <v>30</v>
      </c>
      <c r="L65" s="45">
        <v>30</v>
      </c>
      <c r="M65" s="45">
        <v>30</v>
      </c>
      <c r="N65" s="45">
        <v>30</v>
      </c>
      <c r="O65" s="45">
        <v>30</v>
      </c>
      <c r="P65" s="45">
        <v>30</v>
      </c>
      <c r="Q65" s="45">
        <v>30</v>
      </c>
      <c r="R65" s="45">
        <v>30</v>
      </c>
      <c r="S65" s="45">
        <v>28.64</v>
      </c>
      <c r="T65" s="45">
        <v>25.39</v>
      </c>
      <c r="U65" s="45">
        <v>22.44</v>
      </c>
      <c r="V65" s="45">
        <v>19.809999999999999</v>
      </c>
      <c r="W65" s="45">
        <v>17.48</v>
      </c>
      <c r="X65" s="45">
        <v>15.42</v>
      </c>
      <c r="Y65" s="45">
        <v>13.61</v>
      </c>
      <c r="Z65" s="45">
        <v>12.01</v>
      </c>
      <c r="AA65" s="45">
        <v>10.61</v>
      </c>
    </row>
    <row r="66" spans="1:27" x14ac:dyDescent="0.25">
      <c r="A66" s="43">
        <v>61</v>
      </c>
      <c r="B66" s="45">
        <v>30</v>
      </c>
      <c r="C66" s="45">
        <v>30</v>
      </c>
      <c r="D66" s="45">
        <v>30</v>
      </c>
      <c r="E66" s="45">
        <v>30</v>
      </c>
      <c r="F66" s="45">
        <v>30</v>
      </c>
      <c r="G66" s="45">
        <v>30</v>
      </c>
      <c r="H66" s="45">
        <v>30</v>
      </c>
      <c r="I66" s="45">
        <v>30</v>
      </c>
      <c r="J66" s="45">
        <v>30</v>
      </c>
      <c r="K66" s="45">
        <v>30</v>
      </c>
      <c r="L66" s="45">
        <v>30</v>
      </c>
      <c r="M66" s="45">
        <v>30</v>
      </c>
      <c r="N66" s="45">
        <v>30</v>
      </c>
      <c r="O66" s="45">
        <v>30</v>
      </c>
      <c r="P66" s="45">
        <v>30</v>
      </c>
      <c r="Q66" s="45">
        <v>30</v>
      </c>
      <c r="R66" s="45">
        <v>30</v>
      </c>
      <c r="S66" s="45">
        <v>30</v>
      </c>
      <c r="T66" s="45">
        <v>28.04</v>
      </c>
      <c r="U66" s="45">
        <v>24.78</v>
      </c>
      <c r="V66" s="45">
        <v>21.87</v>
      </c>
      <c r="W66" s="45">
        <v>19.29</v>
      </c>
      <c r="X66" s="45">
        <v>17.010000000000002</v>
      </c>
      <c r="Y66" s="45">
        <v>14.99</v>
      </c>
      <c r="Z66" s="45">
        <v>13.21</v>
      </c>
      <c r="AA66" s="45">
        <v>11.65</v>
      </c>
    </row>
    <row r="67" spans="1:27" x14ac:dyDescent="0.25">
      <c r="A67" s="43">
        <v>62</v>
      </c>
      <c r="B67" s="45">
        <v>30</v>
      </c>
      <c r="C67" s="45">
        <v>30</v>
      </c>
      <c r="D67" s="45">
        <v>30</v>
      </c>
      <c r="E67" s="45">
        <v>30</v>
      </c>
      <c r="F67" s="45">
        <v>30</v>
      </c>
      <c r="G67" s="45">
        <v>30</v>
      </c>
      <c r="H67" s="45">
        <v>30</v>
      </c>
      <c r="I67" s="45">
        <v>30</v>
      </c>
      <c r="J67" s="45">
        <v>30</v>
      </c>
      <c r="K67" s="45">
        <v>30</v>
      </c>
      <c r="L67" s="45">
        <v>30</v>
      </c>
      <c r="M67" s="45">
        <v>30</v>
      </c>
      <c r="N67" s="45">
        <v>30</v>
      </c>
      <c r="O67" s="45">
        <v>30</v>
      </c>
      <c r="P67" s="45">
        <v>30</v>
      </c>
      <c r="Q67" s="45">
        <v>30</v>
      </c>
      <c r="R67" s="45">
        <v>30</v>
      </c>
      <c r="S67" s="45">
        <v>30</v>
      </c>
      <c r="T67" s="45">
        <v>29.72</v>
      </c>
      <c r="U67" s="45">
        <v>27.39</v>
      </c>
      <c r="V67" s="45">
        <v>24.18</v>
      </c>
      <c r="W67" s="45">
        <v>21.32</v>
      </c>
      <c r="X67" s="45">
        <v>18.78</v>
      </c>
      <c r="Y67" s="45">
        <v>16.54</v>
      </c>
      <c r="Z67" s="45">
        <v>14.56</v>
      </c>
      <c r="AA67" s="45">
        <v>12.82</v>
      </c>
    </row>
    <row r="68" spans="1:27" x14ac:dyDescent="0.25">
      <c r="A68" s="43">
        <v>63</v>
      </c>
      <c r="B68" s="45">
        <v>30</v>
      </c>
      <c r="C68" s="45">
        <v>30</v>
      </c>
      <c r="D68" s="45">
        <v>30</v>
      </c>
      <c r="E68" s="45">
        <v>30</v>
      </c>
      <c r="F68" s="45">
        <v>30</v>
      </c>
      <c r="G68" s="45">
        <v>30</v>
      </c>
      <c r="H68" s="45">
        <v>30</v>
      </c>
      <c r="I68" s="45">
        <v>30</v>
      </c>
      <c r="J68" s="45">
        <v>30</v>
      </c>
      <c r="K68" s="45">
        <v>30</v>
      </c>
      <c r="L68" s="45">
        <v>30</v>
      </c>
      <c r="M68" s="45">
        <v>30</v>
      </c>
      <c r="N68" s="45">
        <v>30</v>
      </c>
      <c r="O68" s="45">
        <v>30</v>
      </c>
      <c r="P68" s="45">
        <v>30</v>
      </c>
      <c r="Q68" s="45">
        <v>30</v>
      </c>
      <c r="R68" s="45">
        <v>30</v>
      </c>
      <c r="S68" s="45">
        <v>30</v>
      </c>
      <c r="T68" s="45">
        <v>30</v>
      </c>
      <c r="U68" s="45">
        <v>29.39</v>
      </c>
      <c r="V68" s="45">
        <v>26.76</v>
      </c>
      <c r="W68" s="45">
        <v>23.59</v>
      </c>
      <c r="X68" s="45">
        <v>20.78</v>
      </c>
      <c r="Y68" s="45">
        <v>18.28</v>
      </c>
      <c r="Z68" s="45">
        <v>16.079999999999998</v>
      </c>
      <c r="AA68" s="45">
        <v>14.14</v>
      </c>
    </row>
    <row r="69" spans="1:27" x14ac:dyDescent="0.25">
      <c r="A69" s="43">
        <v>64</v>
      </c>
      <c r="B69" s="45">
        <v>30</v>
      </c>
      <c r="C69" s="45">
        <v>30</v>
      </c>
      <c r="D69" s="45">
        <v>30</v>
      </c>
      <c r="E69" s="45">
        <v>30</v>
      </c>
      <c r="F69" s="45">
        <v>30</v>
      </c>
      <c r="G69" s="45">
        <v>30</v>
      </c>
      <c r="H69" s="45">
        <v>30</v>
      </c>
      <c r="I69" s="45">
        <v>30</v>
      </c>
      <c r="J69" s="45">
        <v>30</v>
      </c>
      <c r="K69" s="45">
        <v>30</v>
      </c>
      <c r="L69" s="45">
        <v>30</v>
      </c>
      <c r="M69" s="45">
        <v>30</v>
      </c>
      <c r="N69" s="45">
        <v>30</v>
      </c>
      <c r="O69" s="45">
        <v>30</v>
      </c>
      <c r="P69" s="45">
        <v>30</v>
      </c>
      <c r="Q69" s="45">
        <v>30</v>
      </c>
      <c r="R69" s="45">
        <v>30</v>
      </c>
      <c r="S69" s="45">
        <v>30</v>
      </c>
      <c r="T69" s="45">
        <v>30</v>
      </c>
      <c r="U69" s="45">
        <v>30</v>
      </c>
      <c r="V69" s="45">
        <v>29.06</v>
      </c>
      <c r="W69" s="45">
        <v>26.13</v>
      </c>
      <c r="X69" s="45">
        <v>23.01</v>
      </c>
      <c r="Y69" s="45">
        <v>20.239999999999998</v>
      </c>
      <c r="Z69" s="45">
        <v>17.79</v>
      </c>
      <c r="AA69" s="45">
        <v>15.63</v>
      </c>
    </row>
    <row r="70" spans="1:27" x14ac:dyDescent="0.25">
      <c r="A70" s="43">
        <v>65</v>
      </c>
      <c r="B70" s="45">
        <v>30</v>
      </c>
      <c r="C70" s="45">
        <v>30</v>
      </c>
      <c r="D70" s="45">
        <v>30</v>
      </c>
      <c r="E70" s="45">
        <v>30</v>
      </c>
      <c r="F70" s="45">
        <v>30</v>
      </c>
      <c r="G70" s="45">
        <v>30</v>
      </c>
      <c r="H70" s="45">
        <v>30</v>
      </c>
      <c r="I70" s="45">
        <v>30</v>
      </c>
      <c r="J70" s="45">
        <v>30</v>
      </c>
      <c r="K70" s="45">
        <v>30</v>
      </c>
      <c r="L70" s="45">
        <v>30</v>
      </c>
      <c r="M70" s="45">
        <v>30</v>
      </c>
      <c r="N70" s="45">
        <v>30</v>
      </c>
      <c r="O70" s="45">
        <v>30</v>
      </c>
      <c r="P70" s="45">
        <v>30</v>
      </c>
      <c r="Q70" s="45">
        <v>30</v>
      </c>
      <c r="R70" s="45">
        <v>30</v>
      </c>
      <c r="S70" s="45">
        <v>30</v>
      </c>
      <c r="T70" s="45">
        <v>30</v>
      </c>
      <c r="U70" s="45">
        <v>30</v>
      </c>
      <c r="V70" s="45">
        <v>30</v>
      </c>
      <c r="W70" s="45">
        <v>28.74</v>
      </c>
      <c r="X70" s="45">
        <v>25.51</v>
      </c>
      <c r="Y70" s="45">
        <v>22.44</v>
      </c>
      <c r="Z70" s="45">
        <v>19.71</v>
      </c>
      <c r="AA70" s="45">
        <v>17.309999999999999</v>
      </c>
    </row>
    <row r="71" spans="1:27" x14ac:dyDescent="0.25">
      <c r="A71" s="43">
        <v>66</v>
      </c>
      <c r="B71" s="45">
        <v>30</v>
      </c>
      <c r="C71" s="45">
        <v>30</v>
      </c>
      <c r="D71" s="45">
        <v>30</v>
      </c>
      <c r="E71" s="45">
        <v>30</v>
      </c>
      <c r="F71" s="45">
        <v>30</v>
      </c>
      <c r="G71" s="45">
        <v>30</v>
      </c>
      <c r="H71" s="45">
        <v>30</v>
      </c>
      <c r="I71" s="45">
        <v>30</v>
      </c>
      <c r="J71" s="45">
        <v>30</v>
      </c>
      <c r="K71" s="45">
        <v>30</v>
      </c>
      <c r="L71" s="45">
        <v>30</v>
      </c>
      <c r="M71" s="45">
        <v>30</v>
      </c>
      <c r="N71" s="45">
        <v>30</v>
      </c>
      <c r="O71" s="45">
        <v>30</v>
      </c>
      <c r="P71" s="45">
        <v>30</v>
      </c>
      <c r="Q71" s="45">
        <v>30</v>
      </c>
      <c r="R71" s="45">
        <v>30</v>
      </c>
      <c r="S71" s="45">
        <v>30</v>
      </c>
      <c r="T71" s="45">
        <v>30</v>
      </c>
      <c r="U71" s="45">
        <v>30</v>
      </c>
      <c r="V71" s="45">
        <v>30</v>
      </c>
      <c r="W71" s="45">
        <v>30</v>
      </c>
      <c r="X71" s="45">
        <v>28.32</v>
      </c>
      <c r="Y71" s="45">
        <v>24.9</v>
      </c>
      <c r="Z71" s="45">
        <v>21.87</v>
      </c>
      <c r="AA71" s="45">
        <v>19.190000000000001</v>
      </c>
    </row>
    <row r="72" spans="1:27" x14ac:dyDescent="0.25">
      <c r="A72" s="43">
        <v>67</v>
      </c>
      <c r="B72" s="45">
        <v>30</v>
      </c>
      <c r="C72" s="45">
        <v>30</v>
      </c>
      <c r="D72" s="45">
        <v>30</v>
      </c>
      <c r="E72" s="45">
        <v>30</v>
      </c>
      <c r="F72" s="45">
        <v>30</v>
      </c>
      <c r="G72" s="45">
        <v>30</v>
      </c>
      <c r="H72" s="45">
        <v>30</v>
      </c>
      <c r="I72" s="45">
        <v>30</v>
      </c>
      <c r="J72" s="45">
        <v>30</v>
      </c>
      <c r="K72" s="45">
        <v>30</v>
      </c>
      <c r="L72" s="45">
        <v>30</v>
      </c>
      <c r="M72" s="45">
        <v>30</v>
      </c>
      <c r="N72" s="45">
        <v>30</v>
      </c>
      <c r="O72" s="45">
        <v>30</v>
      </c>
      <c r="P72" s="45">
        <v>30</v>
      </c>
      <c r="Q72" s="45">
        <v>30</v>
      </c>
      <c r="R72" s="45">
        <v>30</v>
      </c>
      <c r="S72" s="45">
        <v>30</v>
      </c>
      <c r="T72" s="45">
        <v>30</v>
      </c>
      <c r="U72" s="45">
        <v>30</v>
      </c>
      <c r="V72" s="45">
        <v>30</v>
      </c>
      <c r="W72" s="45">
        <v>30</v>
      </c>
      <c r="X72" s="45">
        <v>29.9</v>
      </c>
      <c r="Y72" s="45">
        <v>27.68</v>
      </c>
      <c r="Z72" s="45">
        <v>24.31</v>
      </c>
      <c r="AA72" s="45">
        <v>21.32</v>
      </c>
    </row>
    <row r="73" spans="1:27" x14ac:dyDescent="0.25">
      <c r="A73" s="43">
        <v>68</v>
      </c>
      <c r="B73" s="45">
        <v>30</v>
      </c>
      <c r="C73" s="45">
        <v>30</v>
      </c>
      <c r="D73" s="45">
        <v>30</v>
      </c>
      <c r="E73" s="45">
        <v>30</v>
      </c>
      <c r="F73" s="45">
        <v>30</v>
      </c>
      <c r="G73" s="45">
        <v>30</v>
      </c>
      <c r="H73" s="45">
        <v>30</v>
      </c>
      <c r="I73" s="45">
        <v>30</v>
      </c>
      <c r="J73" s="45">
        <v>30</v>
      </c>
      <c r="K73" s="45">
        <v>30</v>
      </c>
      <c r="L73" s="45">
        <v>30</v>
      </c>
      <c r="M73" s="45">
        <v>30</v>
      </c>
      <c r="N73" s="45">
        <v>30</v>
      </c>
      <c r="O73" s="45">
        <v>30</v>
      </c>
      <c r="P73" s="45">
        <v>30</v>
      </c>
      <c r="Q73" s="45">
        <v>30</v>
      </c>
      <c r="R73" s="45">
        <v>30</v>
      </c>
      <c r="S73" s="45">
        <v>30</v>
      </c>
      <c r="T73" s="45">
        <v>30</v>
      </c>
      <c r="U73" s="45">
        <v>30</v>
      </c>
      <c r="V73" s="45">
        <v>30</v>
      </c>
      <c r="W73" s="45">
        <v>30</v>
      </c>
      <c r="X73" s="45">
        <v>30</v>
      </c>
      <c r="Y73" s="45">
        <v>29.57</v>
      </c>
      <c r="Z73" s="45">
        <v>27.05</v>
      </c>
      <c r="AA73" s="45">
        <v>23.72</v>
      </c>
    </row>
    <row r="74" spans="1:27" x14ac:dyDescent="0.25">
      <c r="A74" s="43">
        <v>69</v>
      </c>
      <c r="B74" s="45">
        <v>30</v>
      </c>
      <c r="C74" s="45">
        <v>30</v>
      </c>
      <c r="D74" s="45">
        <v>30</v>
      </c>
      <c r="E74" s="45">
        <v>30</v>
      </c>
      <c r="F74" s="45">
        <v>30</v>
      </c>
      <c r="G74" s="45">
        <v>30</v>
      </c>
      <c r="H74" s="45">
        <v>30</v>
      </c>
      <c r="I74" s="45">
        <v>30</v>
      </c>
      <c r="J74" s="45">
        <v>30</v>
      </c>
      <c r="K74" s="45">
        <v>30</v>
      </c>
      <c r="L74" s="45">
        <v>30</v>
      </c>
      <c r="M74" s="45">
        <v>30</v>
      </c>
      <c r="N74" s="45">
        <v>30</v>
      </c>
      <c r="O74" s="45">
        <v>30</v>
      </c>
      <c r="P74" s="45">
        <v>30</v>
      </c>
      <c r="Q74" s="45">
        <v>30</v>
      </c>
      <c r="R74" s="45">
        <v>30</v>
      </c>
      <c r="S74" s="45">
        <v>30</v>
      </c>
      <c r="T74" s="45">
        <v>30</v>
      </c>
      <c r="U74" s="45">
        <v>30</v>
      </c>
      <c r="V74" s="45">
        <v>30</v>
      </c>
      <c r="W74" s="45">
        <v>30</v>
      </c>
      <c r="X74" s="45">
        <v>30</v>
      </c>
      <c r="Y74" s="45">
        <v>30</v>
      </c>
      <c r="Z74" s="45">
        <v>29.25</v>
      </c>
      <c r="AA74" s="45">
        <v>26.43</v>
      </c>
    </row>
    <row r="75" spans="1:27" x14ac:dyDescent="0.25">
      <c r="A75" s="43">
        <v>70</v>
      </c>
      <c r="B75" s="45">
        <v>30</v>
      </c>
      <c r="C75" s="45">
        <v>30</v>
      </c>
      <c r="D75" s="45">
        <v>30</v>
      </c>
      <c r="E75" s="45">
        <v>30</v>
      </c>
      <c r="F75" s="45">
        <v>30</v>
      </c>
      <c r="G75" s="45">
        <v>30</v>
      </c>
      <c r="H75" s="45">
        <v>30</v>
      </c>
      <c r="I75" s="45">
        <v>30</v>
      </c>
      <c r="J75" s="45">
        <v>30</v>
      </c>
      <c r="K75" s="45">
        <v>30</v>
      </c>
      <c r="L75" s="45">
        <v>30</v>
      </c>
      <c r="M75" s="45">
        <v>30</v>
      </c>
      <c r="N75" s="45">
        <v>30</v>
      </c>
      <c r="O75" s="45">
        <v>30</v>
      </c>
      <c r="P75" s="45">
        <v>30</v>
      </c>
      <c r="Q75" s="45">
        <v>30</v>
      </c>
      <c r="R75" s="45">
        <v>30</v>
      </c>
      <c r="S75" s="45">
        <v>30</v>
      </c>
      <c r="T75" s="45">
        <v>30</v>
      </c>
      <c r="U75" s="45">
        <v>30</v>
      </c>
      <c r="V75" s="45">
        <v>30</v>
      </c>
      <c r="W75" s="45">
        <v>30</v>
      </c>
      <c r="X75" s="45">
        <v>30</v>
      </c>
      <c r="Y75" s="45">
        <v>30</v>
      </c>
      <c r="Z75" s="45">
        <v>30</v>
      </c>
      <c r="AA75" s="45">
        <v>28.93</v>
      </c>
    </row>
    <row r="76" spans="1:27" x14ac:dyDescent="0.25">
      <c r="A76" s="43">
        <v>71</v>
      </c>
      <c r="B76" s="45">
        <v>30</v>
      </c>
      <c r="C76" s="45">
        <v>30</v>
      </c>
      <c r="D76" s="45">
        <v>30</v>
      </c>
      <c r="E76" s="45">
        <v>30</v>
      </c>
      <c r="F76" s="45">
        <v>30</v>
      </c>
      <c r="G76" s="45">
        <v>30</v>
      </c>
      <c r="H76" s="45">
        <v>30</v>
      </c>
      <c r="I76" s="45">
        <v>30</v>
      </c>
      <c r="J76" s="45">
        <v>30</v>
      </c>
      <c r="K76" s="45">
        <v>30</v>
      </c>
      <c r="L76" s="45">
        <v>30</v>
      </c>
      <c r="M76" s="45">
        <v>30</v>
      </c>
      <c r="N76" s="45">
        <v>30</v>
      </c>
      <c r="O76" s="45">
        <v>30</v>
      </c>
      <c r="P76" s="45">
        <v>30</v>
      </c>
      <c r="Q76" s="45">
        <v>30</v>
      </c>
      <c r="R76" s="45">
        <v>30</v>
      </c>
      <c r="S76" s="45">
        <v>30</v>
      </c>
      <c r="T76" s="45">
        <v>30</v>
      </c>
      <c r="U76" s="45">
        <v>30</v>
      </c>
      <c r="V76" s="45">
        <v>30</v>
      </c>
      <c r="W76" s="45">
        <v>30</v>
      </c>
      <c r="X76" s="45">
        <v>30</v>
      </c>
      <c r="Y76" s="45">
        <v>30</v>
      </c>
      <c r="Z76" s="45">
        <v>30</v>
      </c>
      <c r="AA76" s="45">
        <v>30</v>
      </c>
    </row>
    <row r="77" spans="1:27" x14ac:dyDescent="0.25">
      <c r="A77" s="43">
        <v>72</v>
      </c>
      <c r="B77" s="45">
        <v>30</v>
      </c>
      <c r="C77" s="45">
        <v>30</v>
      </c>
      <c r="D77" s="45">
        <v>30</v>
      </c>
      <c r="E77" s="45">
        <v>30</v>
      </c>
      <c r="F77" s="45">
        <v>30</v>
      </c>
      <c r="G77" s="45">
        <v>30</v>
      </c>
      <c r="H77" s="45">
        <v>30</v>
      </c>
      <c r="I77" s="45">
        <v>30</v>
      </c>
      <c r="J77" s="45">
        <v>30</v>
      </c>
      <c r="K77" s="45">
        <v>30</v>
      </c>
      <c r="L77" s="45">
        <v>30</v>
      </c>
      <c r="M77" s="45">
        <v>30</v>
      </c>
      <c r="N77" s="45">
        <v>30</v>
      </c>
      <c r="O77" s="45">
        <v>30</v>
      </c>
      <c r="P77" s="45">
        <v>30</v>
      </c>
      <c r="Q77" s="45">
        <v>30</v>
      </c>
      <c r="R77" s="45">
        <v>30</v>
      </c>
      <c r="S77" s="45">
        <v>30</v>
      </c>
      <c r="T77" s="45">
        <v>30</v>
      </c>
      <c r="U77" s="45">
        <v>30</v>
      </c>
      <c r="V77" s="45">
        <v>30</v>
      </c>
      <c r="W77" s="45">
        <v>30</v>
      </c>
      <c r="X77" s="45">
        <v>30</v>
      </c>
      <c r="Y77" s="45">
        <v>30</v>
      </c>
      <c r="Z77" s="45">
        <v>30</v>
      </c>
      <c r="AA77" s="45">
        <v>30</v>
      </c>
    </row>
    <row r="78" spans="1:27" x14ac:dyDescent="0.25">
      <c r="A78" s="43">
        <v>73</v>
      </c>
      <c r="B78" s="45">
        <v>30</v>
      </c>
      <c r="C78" s="45">
        <v>30</v>
      </c>
      <c r="D78" s="45">
        <v>30</v>
      </c>
      <c r="E78" s="45">
        <v>30</v>
      </c>
      <c r="F78" s="45">
        <v>30</v>
      </c>
      <c r="G78" s="45">
        <v>30</v>
      </c>
      <c r="H78" s="45">
        <v>30</v>
      </c>
      <c r="I78" s="45">
        <v>30</v>
      </c>
      <c r="J78" s="45">
        <v>30</v>
      </c>
      <c r="K78" s="45">
        <v>30</v>
      </c>
      <c r="L78" s="45">
        <v>30</v>
      </c>
      <c r="M78" s="45">
        <v>30</v>
      </c>
      <c r="N78" s="45">
        <v>30</v>
      </c>
      <c r="O78" s="45">
        <v>30</v>
      </c>
      <c r="P78" s="45">
        <v>30</v>
      </c>
      <c r="Q78" s="45">
        <v>30</v>
      </c>
      <c r="R78" s="45">
        <v>30</v>
      </c>
      <c r="S78" s="45">
        <v>30</v>
      </c>
      <c r="T78" s="45">
        <v>30</v>
      </c>
      <c r="U78" s="45">
        <v>30</v>
      </c>
      <c r="V78" s="45">
        <v>30</v>
      </c>
      <c r="W78" s="45">
        <v>30</v>
      </c>
      <c r="X78" s="45">
        <v>30</v>
      </c>
      <c r="Y78" s="45">
        <v>30</v>
      </c>
      <c r="Z78" s="45">
        <v>30</v>
      </c>
      <c r="AA78" s="45">
        <v>30</v>
      </c>
    </row>
    <row r="79" spans="1:27" x14ac:dyDescent="0.25">
      <c r="A79" s="43">
        <v>74</v>
      </c>
      <c r="B79" s="45">
        <v>30</v>
      </c>
      <c r="C79" s="45">
        <v>30</v>
      </c>
      <c r="D79" s="45">
        <v>30</v>
      </c>
      <c r="E79" s="45">
        <v>30</v>
      </c>
      <c r="F79" s="45">
        <v>30</v>
      </c>
      <c r="G79" s="45">
        <v>30</v>
      </c>
      <c r="H79" s="45">
        <v>30</v>
      </c>
      <c r="I79" s="45">
        <v>30</v>
      </c>
      <c r="J79" s="45">
        <v>30</v>
      </c>
      <c r="K79" s="45">
        <v>30</v>
      </c>
      <c r="L79" s="45">
        <v>30</v>
      </c>
      <c r="M79" s="45">
        <v>30</v>
      </c>
      <c r="N79" s="45">
        <v>30</v>
      </c>
      <c r="O79" s="45">
        <v>30</v>
      </c>
      <c r="P79" s="45">
        <v>30</v>
      </c>
      <c r="Q79" s="45">
        <v>30</v>
      </c>
      <c r="R79" s="45">
        <v>30</v>
      </c>
      <c r="S79" s="45">
        <v>30</v>
      </c>
      <c r="T79" s="45">
        <v>30</v>
      </c>
      <c r="U79" s="45">
        <v>30</v>
      </c>
      <c r="V79" s="45">
        <v>30</v>
      </c>
      <c r="W79" s="45">
        <v>30</v>
      </c>
      <c r="X79" s="45">
        <v>30</v>
      </c>
      <c r="Y79" s="45">
        <v>30</v>
      </c>
      <c r="Z79" s="45">
        <v>30</v>
      </c>
      <c r="AA79" s="45">
        <v>30</v>
      </c>
    </row>
    <row r="80" spans="1:27" x14ac:dyDescent="0.25">
      <c r="A80" s="43">
        <v>75</v>
      </c>
      <c r="B80" s="45">
        <v>30</v>
      </c>
      <c r="C80" s="45">
        <v>30</v>
      </c>
      <c r="D80" s="45">
        <v>30</v>
      </c>
      <c r="E80" s="45">
        <v>30</v>
      </c>
      <c r="F80" s="45">
        <v>30</v>
      </c>
      <c r="G80" s="45">
        <v>30</v>
      </c>
      <c r="H80" s="45">
        <v>30</v>
      </c>
      <c r="I80" s="45">
        <v>30</v>
      </c>
      <c r="J80" s="45">
        <v>30</v>
      </c>
      <c r="K80" s="45">
        <v>30</v>
      </c>
      <c r="L80" s="45">
        <v>30</v>
      </c>
      <c r="M80" s="45">
        <v>30</v>
      </c>
      <c r="N80" s="45">
        <v>30</v>
      </c>
      <c r="O80" s="45">
        <v>30</v>
      </c>
      <c r="P80" s="45">
        <v>30</v>
      </c>
      <c r="Q80" s="45">
        <v>30</v>
      </c>
      <c r="R80" s="45">
        <v>30</v>
      </c>
      <c r="S80" s="45">
        <v>30</v>
      </c>
      <c r="T80" s="45">
        <v>30</v>
      </c>
      <c r="U80" s="45">
        <v>30</v>
      </c>
      <c r="V80" s="45">
        <v>30</v>
      </c>
      <c r="W80" s="45">
        <v>30</v>
      </c>
      <c r="X80" s="45">
        <v>30</v>
      </c>
      <c r="Y80" s="45">
        <v>30</v>
      </c>
      <c r="Z80" s="45">
        <v>30</v>
      </c>
      <c r="AA80" s="45">
        <v>30</v>
      </c>
    </row>
    <row r="81" spans="1:27" x14ac:dyDescent="0.25">
      <c r="A81" s="43">
        <v>76</v>
      </c>
      <c r="B81" s="45">
        <v>30</v>
      </c>
      <c r="C81" s="45">
        <v>30</v>
      </c>
      <c r="D81" s="45">
        <v>30</v>
      </c>
      <c r="E81" s="45">
        <v>30</v>
      </c>
      <c r="F81" s="45">
        <v>30</v>
      </c>
      <c r="G81" s="45">
        <v>30</v>
      </c>
      <c r="H81" s="45">
        <v>30</v>
      </c>
      <c r="I81" s="45">
        <v>30</v>
      </c>
      <c r="J81" s="45">
        <v>30</v>
      </c>
      <c r="K81" s="45">
        <v>30</v>
      </c>
      <c r="L81" s="45">
        <v>30</v>
      </c>
      <c r="M81" s="45">
        <v>30</v>
      </c>
      <c r="N81" s="45">
        <v>30</v>
      </c>
      <c r="O81" s="45">
        <v>30</v>
      </c>
      <c r="P81" s="45">
        <v>30</v>
      </c>
      <c r="Q81" s="45">
        <v>30</v>
      </c>
      <c r="R81" s="45">
        <v>30</v>
      </c>
      <c r="S81" s="45">
        <v>30</v>
      </c>
      <c r="T81" s="45">
        <v>30</v>
      </c>
      <c r="U81" s="45">
        <v>30</v>
      </c>
      <c r="V81" s="45">
        <v>30</v>
      </c>
      <c r="W81" s="45">
        <v>30</v>
      </c>
      <c r="X81" s="45">
        <v>30</v>
      </c>
      <c r="Y81" s="45">
        <v>30</v>
      </c>
      <c r="Z81" s="45">
        <v>30</v>
      </c>
      <c r="AA81" s="45">
        <v>30</v>
      </c>
    </row>
    <row r="82" spans="1:27" x14ac:dyDescent="0.25">
      <c r="A82" s="43">
        <v>77</v>
      </c>
      <c r="B82" s="45">
        <v>30</v>
      </c>
      <c r="C82" s="45">
        <v>30</v>
      </c>
      <c r="D82" s="45">
        <v>30</v>
      </c>
      <c r="E82" s="45">
        <v>30</v>
      </c>
      <c r="F82" s="45">
        <v>30</v>
      </c>
      <c r="G82" s="45">
        <v>30</v>
      </c>
      <c r="H82" s="45">
        <v>30</v>
      </c>
      <c r="I82" s="45">
        <v>30</v>
      </c>
      <c r="J82" s="45">
        <v>30</v>
      </c>
      <c r="K82" s="45">
        <v>30</v>
      </c>
      <c r="L82" s="45">
        <v>30</v>
      </c>
      <c r="M82" s="45">
        <v>30</v>
      </c>
      <c r="N82" s="45">
        <v>30</v>
      </c>
      <c r="O82" s="45">
        <v>30</v>
      </c>
      <c r="P82" s="45">
        <v>30</v>
      </c>
      <c r="Q82" s="45">
        <v>30</v>
      </c>
      <c r="R82" s="45">
        <v>30</v>
      </c>
      <c r="S82" s="45">
        <v>30</v>
      </c>
      <c r="T82" s="45">
        <v>30</v>
      </c>
      <c r="U82" s="45">
        <v>30</v>
      </c>
      <c r="V82" s="45">
        <v>30</v>
      </c>
      <c r="W82" s="45">
        <v>30</v>
      </c>
      <c r="X82" s="45">
        <v>30</v>
      </c>
      <c r="Y82" s="45">
        <v>30</v>
      </c>
      <c r="Z82" s="45">
        <v>30</v>
      </c>
      <c r="AA82" s="45">
        <v>30</v>
      </c>
    </row>
    <row r="83" spans="1:27" x14ac:dyDescent="0.25">
      <c r="A83" s="43">
        <v>78</v>
      </c>
      <c r="B83" s="45">
        <v>30</v>
      </c>
      <c r="C83" s="45">
        <v>30</v>
      </c>
      <c r="D83" s="45">
        <v>30</v>
      </c>
      <c r="E83" s="45">
        <v>30</v>
      </c>
      <c r="F83" s="45">
        <v>30</v>
      </c>
      <c r="G83" s="45">
        <v>30</v>
      </c>
      <c r="H83" s="45">
        <v>30</v>
      </c>
      <c r="I83" s="45">
        <v>30</v>
      </c>
      <c r="J83" s="45">
        <v>30</v>
      </c>
      <c r="K83" s="45">
        <v>30</v>
      </c>
      <c r="L83" s="45">
        <v>30</v>
      </c>
      <c r="M83" s="45">
        <v>30</v>
      </c>
      <c r="N83" s="45">
        <v>30</v>
      </c>
      <c r="O83" s="45">
        <v>30</v>
      </c>
      <c r="P83" s="45">
        <v>30</v>
      </c>
      <c r="Q83" s="45">
        <v>30</v>
      </c>
      <c r="R83" s="45">
        <v>30</v>
      </c>
      <c r="S83" s="45">
        <v>30</v>
      </c>
      <c r="T83" s="45">
        <v>30</v>
      </c>
      <c r="U83" s="45">
        <v>30</v>
      </c>
      <c r="V83" s="45">
        <v>30</v>
      </c>
      <c r="W83" s="45">
        <v>30</v>
      </c>
      <c r="X83" s="45">
        <v>30</v>
      </c>
      <c r="Y83" s="45">
        <v>30</v>
      </c>
      <c r="Z83" s="45">
        <v>30</v>
      </c>
      <c r="AA83" s="45">
        <v>30</v>
      </c>
    </row>
    <row r="84" spans="1:27" x14ac:dyDescent="0.25">
      <c r="A84" s="43">
        <v>79</v>
      </c>
      <c r="B84" s="45">
        <v>30</v>
      </c>
      <c r="C84" s="45">
        <v>30</v>
      </c>
      <c r="D84" s="45">
        <v>30</v>
      </c>
      <c r="E84" s="45">
        <v>30</v>
      </c>
      <c r="F84" s="45">
        <v>30</v>
      </c>
      <c r="G84" s="45">
        <v>30</v>
      </c>
      <c r="H84" s="45">
        <v>30</v>
      </c>
      <c r="I84" s="45">
        <v>30</v>
      </c>
      <c r="J84" s="45">
        <v>30</v>
      </c>
      <c r="K84" s="45">
        <v>30</v>
      </c>
      <c r="L84" s="45">
        <v>30</v>
      </c>
      <c r="M84" s="45">
        <v>30</v>
      </c>
      <c r="N84" s="45">
        <v>30</v>
      </c>
      <c r="O84" s="45">
        <v>30</v>
      </c>
      <c r="P84" s="45">
        <v>30</v>
      </c>
      <c r="Q84" s="45">
        <v>30</v>
      </c>
      <c r="R84" s="45">
        <v>30</v>
      </c>
      <c r="S84" s="45">
        <v>30</v>
      </c>
      <c r="T84" s="45">
        <v>30</v>
      </c>
      <c r="U84" s="45">
        <v>30</v>
      </c>
      <c r="V84" s="45">
        <v>30</v>
      </c>
      <c r="W84" s="45">
        <v>30</v>
      </c>
      <c r="X84" s="45">
        <v>30</v>
      </c>
      <c r="Y84" s="45">
        <v>30</v>
      </c>
      <c r="Z84" s="45">
        <v>30</v>
      </c>
      <c r="AA84" s="45">
        <v>30</v>
      </c>
    </row>
    <row r="85" spans="1:27" x14ac:dyDescent="0.25">
      <c r="A85" s="43">
        <v>80</v>
      </c>
      <c r="B85" s="45">
        <v>30</v>
      </c>
      <c r="C85" s="45">
        <v>30</v>
      </c>
      <c r="D85" s="45">
        <v>30</v>
      </c>
      <c r="E85" s="45">
        <v>30</v>
      </c>
      <c r="F85" s="45">
        <v>30</v>
      </c>
      <c r="G85" s="45">
        <v>30</v>
      </c>
      <c r="H85" s="45">
        <v>30</v>
      </c>
      <c r="I85" s="45">
        <v>30</v>
      </c>
      <c r="J85" s="45">
        <v>30</v>
      </c>
      <c r="K85" s="45">
        <v>30</v>
      </c>
      <c r="L85" s="45">
        <v>30</v>
      </c>
      <c r="M85" s="45">
        <v>30</v>
      </c>
      <c r="N85" s="45">
        <v>30</v>
      </c>
      <c r="O85" s="45">
        <v>30</v>
      </c>
      <c r="P85" s="45">
        <v>30</v>
      </c>
      <c r="Q85" s="45">
        <v>30</v>
      </c>
      <c r="R85" s="45">
        <v>30</v>
      </c>
      <c r="S85" s="45">
        <v>30</v>
      </c>
      <c r="T85" s="45">
        <v>30</v>
      </c>
      <c r="U85" s="45">
        <v>30</v>
      </c>
      <c r="V85" s="45">
        <v>30</v>
      </c>
      <c r="W85" s="45">
        <v>30</v>
      </c>
      <c r="X85" s="45">
        <v>30</v>
      </c>
      <c r="Y85" s="45">
        <v>30</v>
      </c>
      <c r="Z85" s="45">
        <v>30</v>
      </c>
      <c r="AA85" s="45">
        <v>30</v>
      </c>
    </row>
    <row r="86" spans="1:27" x14ac:dyDescent="0.25">
      <c r="A86" s="43">
        <v>81</v>
      </c>
      <c r="B86" s="45">
        <v>30</v>
      </c>
      <c r="C86" s="45">
        <v>30</v>
      </c>
      <c r="D86" s="45">
        <v>30</v>
      </c>
      <c r="E86" s="45">
        <v>30</v>
      </c>
      <c r="F86" s="45">
        <v>30</v>
      </c>
      <c r="G86" s="45">
        <v>30</v>
      </c>
      <c r="H86" s="45">
        <v>30</v>
      </c>
      <c r="I86" s="45">
        <v>30</v>
      </c>
      <c r="J86" s="45">
        <v>30</v>
      </c>
      <c r="K86" s="45">
        <v>30</v>
      </c>
      <c r="L86" s="45">
        <v>30</v>
      </c>
      <c r="M86" s="45">
        <v>30</v>
      </c>
      <c r="N86" s="45">
        <v>30</v>
      </c>
      <c r="O86" s="45">
        <v>30</v>
      </c>
      <c r="P86" s="45">
        <v>30</v>
      </c>
      <c r="Q86" s="45">
        <v>30</v>
      </c>
      <c r="R86" s="45">
        <v>30</v>
      </c>
      <c r="S86" s="45">
        <v>30</v>
      </c>
      <c r="T86" s="45">
        <v>30</v>
      </c>
      <c r="U86" s="45">
        <v>30</v>
      </c>
      <c r="V86" s="45">
        <v>30</v>
      </c>
      <c r="W86" s="45">
        <v>30</v>
      </c>
      <c r="X86" s="45">
        <v>30</v>
      </c>
      <c r="Y86" s="45">
        <v>30</v>
      </c>
      <c r="Z86" s="45">
        <v>30</v>
      </c>
      <c r="AA86" s="45">
        <v>30</v>
      </c>
    </row>
    <row r="87" spans="1:27" x14ac:dyDescent="0.25">
      <c r="A87" s="43">
        <v>82</v>
      </c>
      <c r="B87" s="45">
        <v>30</v>
      </c>
      <c r="C87" s="45">
        <v>30</v>
      </c>
      <c r="D87" s="45">
        <v>30</v>
      </c>
      <c r="E87" s="45">
        <v>30</v>
      </c>
      <c r="F87" s="45">
        <v>30</v>
      </c>
      <c r="G87" s="45">
        <v>30</v>
      </c>
      <c r="H87" s="45">
        <v>30</v>
      </c>
      <c r="I87" s="45">
        <v>30</v>
      </c>
      <c r="J87" s="45">
        <v>30</v>
      </c>
      <c r="K87" s="45">
        <v>30</v>
      </c>
      <c r="L87" s="45">
        <v>30</v>
      </c>
      <c r="M87" s="45">
        <v>30</v>
      </c>
      <c r="N87" s="45">
        <v>30</v>
      </c>
      <c r="O87" s="45">
        <v>30</v>
      </c>
      <c r="P87" s="45">
        <v>30</v>
      </c>
      <c r="Q87" s="45">
        <v>30</v>
      </c>
      <c r="R87" s="45">
        <v>30</v>
      </c>
      <c r="S87" s="45">
        <v>30</v>
      </c>
      <c r="T87" s="45">
        <v>30</v>
      </c>
      <c r="U87" s="45">
        <v>30</v>
      </c>
      <c r="V87" s="45">
        <v>30</v>
      </c>
      <c r="W87" s="45">
        <v>30</v>
      </c>
      <c r="X87" s="45">
        <v>30</v>
      </c>
      <c r="Y87" s="45">
        <v>30</v>
      </c>
      <c r="Z87" s="45">
        <v>30</v>
      </c>
      <c r="AA87" s="45">
        <v>30</v>
      </c>
    </row>
    <row r="88" spans="1:27" x14ac:dyDescent="0.25">
      <c r="A88" s="43">
        <v>83</v>
      </c>
      <c r="B88" s="45">
        <v>30</v>
      </c>
      <c r="C88" s="45">
        <v>30</v>
      </c>
      <c r="D88" s="45">
        <v>30</v>
      </c>
      <c r="E88" s="45">
        <v>30</v>
      </c>
      <c r="F88" s="45">
        <v>30</v>
      </c>
      <c r="G88" s="45">
        <v>30</v>
      </c>
      <c r="H88" s="45">
        <v>30</v>
      </c>
      <c r="I88" s="45">
        <v>30</v>
      </c>
      <c r="J88" s="45">
        <v>30</v>
      </c>
      <c r="K88" s="45">
        <v>30</v>
      </c>
      <c r="L88" s="45">
        <v>30</v>
      </c>
      <c r="M88" s="45">
        <v>30</v>
      </c>
      <c r="N88" s="45">
        <v>30</v>
      </c>
      <c r="O88" s="45">
        <v>30</v>
      </c>
      <c r="P88" s="45">
        <v>30</v>
      </c>
      <c r="Q88" s="45">
        <v>30</v>
      </c>
      <c r="R88" s="45">
        <v>30</v>
      </c>
      <c r="S88" s="45">
        <v>30</v>
      </c>
      <c r="T88" s="45">
        <v>30</v>
      </c>
      <c r="U88" s="45">
        <v>30</v>
      </c>
      <c r="V88" s="45">
        <v>30</v>
      </c>
      <c r="W88" s="45">
        <v>30</v>
      </c>
      <c r="X88" s="45">
        <v>30</v>
      </c>
      <c r="Y88" s="45">
        <v>30</v>
      </c>
      <c r="Z88" s="45">
        <v>30</v>
      </c>
      <c r="AA88" s="45">
        <v>30</v>
      </c>
    </row>
    <row r="89" spans="1:27" x14ac:dyDescent="0.25">
      <c r="A89" s="43">
        <v>84</v>
      </c>
      <c r="B89" s="45">
        <v>30</v>
      </c>
      <c r="C89" s="45">
        <v>30</v>
      </c>
      <c r="D89" s="45">
        <v>30</v>
      </c>
      <c r="E89" s="45">
        <v>30</v>
      </c>
      <c r="F89" s="45">
        <v>30</v>
      </c>
      <c r="G89" s="45">
        <v>30</v>
      </c>
      <c r="H89" s="45">
        <v>30</v>
      </c>
      <c r="I89" s="45">
        <v>30</v>
      </c>
      <c r="J89" s="45">
        <v>30</v>
      </c>
      <c r="K89" s="45">
        <v>30</v>
      </c>
      <c r="L89" s="45">
        <v>30</v>
      </c>
      <c r="M89" s="45">
        <v>30</v>
      </c>
      <c r="N89" s="45">
        <v>30</v>
      </c>
      <c r="O89" s="45">
        <v>30</v>
      </c>
      <c r="P89" s="45">
        <v>30</v>
      </c>
      <c r="Q89" s="45">
        <v>30</v>
      </c>
      <c r="R89" s="45">
        <v>30</v>
      </c>
      <c r="S89" s="45">
        <v>30</v>
      </c>
      <c r="T89" s="45">
        <v>30</v>
      </c>
      <c r="U89" s="45">
        <v>30</v>
      </c>
      <c r="V89" s="45">
        <v>30</v>
      </c>
      <c r="W89" s="45">
        <v>30</v>
      </c>
      <c r="X89" s="45">
        <v>30</v>
      </c>
      <c r="Y89" s="45">
        <v>30</v>
      </c>
      <c r="Z89" s="45">
        <v>30</v>
      </c>
      <c r="AA89" s="45">
        <v>30</v>
      </c>
    </row>
    <row r="90" spans="1:27" x14ac:dyDescent="0.25">
      <c r="A90" s="43">
        <v>85</v>
      </c>
      <c r="B90" s="45">
        <v>30</v>
      </c>
      <c r="C90" s="45">
        <v>30</v>
      </c>
      <c r="D90" s="45">
        <v>30</v>
      </c>
      <c r="E90" s="45">
        <v>30</v>
      </c>
      <c r="F90" s="45">
        <v>30</v>
      </c>
      <c r="G90" s="45">
        <v>30</v>
      </c>
      <c r="H90" s="45">
        <v>30</v>
      </c>
      <c r="I90" s="45">
        <v>30</v>
      </c>
      <c r="J90" s="45">
        <v>30</v>
      </c>
      <c r="K90" s="45">
        <v>30</v>
      </c>
      <c r="L90" s="45">
        <v>30</v>
      </c>
      <c r="M90" s="45">
        <v>30</v>
      </c>
      <c r="N90" s="45">
        <v>30</v>
      </c>
      <c r="O90" s="45">
        <v>30</v>
      </c>
      <c r="P90" s="45">
        <v>30</v>
      </c>
      <c r="Q90" s="45">
        <v>30</v>
      </c>
      <c r="R90" s="45">
        <v>30</v>
      </c>
      <c r="S90" s="45">
        <v>30</v>
      </c>
      <c r="T90" s="45">
        <v>30</v>
      </c>
      <c r="U90" s="45">
        <v>30</v>
      </c>
      <c r="V90" s="45">
        <v>30</v>
      </c>
      <c r="W90" s="45">
        <v>30</v>
      </c>
      <c r="X90" s="45">
        <v>30</v>
      </c>
      <c r="Y90" s="45">
        <v>30</v>
      </c>
      <c r="Z90" s="45">
        <v>30</v>
      </c>
      <c r="AA90" s="45">
        <v>30</v>
      </c>
    </row>
    <row r="91" spans="1:27" x14ac:dyDescent="0.25">
      <c r="A91" s="43">
        <v>86</v>
      </c>
      <c r="B91" s="45">
        <v>30</v>
      </c>
      <c r="C91" s="45">
        <v>30</v>
      </c>
      <c r="D91" s="45">
        <v>30</v>
      </c>
      <c r="E91" s="45">
        <v>30</v>
      </c>
      <c r="F91" s="45">
        <v>30</v>
      </c>
      <c r="G91" s="45">
        <v>30</v>
      </c>
      <c r="H91" s="45">
        <v>30</v>
      </c>
      <c r="I91" s="45">
        <v>30</v>
      </c>
      <c r="J91" s="45">
        <v>30</v>
      </c>
      <c r="K91" s="45">
        <v>30</v>
      </c>
      <c r="L91" s="45">
        <v>30</v>
      </c>
      <c r="M91" s="45">
        <v>30</v>
      </c>
      <c r="N91" s="45">
        <v>30</v>
      </c>
      <c r="O91" s="45">
        <v>30</v>
      </c>
      <c r="P91" s="45">
        <v>30</v>
      </c>
      <c r="Q91" s="45">
        <v>30</v>
      </c>
      <c r="R91" s="45">
        <v>30</v>
      </c>
      <c r="S91" s="45">
        <v>30</v>
      </c>
      <c r="T91" s="45">
        <v>30</v>
      </c>
      <c r="U91" s="45">
        <v>30</v>
      </c>
      <c r="V91" s="45">
        <v>30</v>
      </c>
      <c r="W91" s="45">
        <v>30</v>
      </c>
      <c r="X91" s="45">
        <v>30</v>
      </c>
      <c r="Y91" s="45">
        <v>30</v>
      </c>
      <c r="Z91" s="45">
        <v>30</v>
      </c>
      <c r="AA91" s="45">
        <v>30</v>
      </c>
    </row>
    <row r="92" spans="1:27" x14ac:dyDescent="0.25">
      <c r="A92" s="43">
        <v>87</v>
      </c>
      <c r="B92" s="45">
        <v>30</v>
      </c>
      <c r="C92" s="45">
        <v>30</v>
      </c>
      <c r="D92" s="45">
        <v>30</v>
      </c>
      <c r="E92" s="45">
        <v>30</v>
      </c>
      <c r="F92" s="45">
        <v>30</v>
      </c>
      <c r="G92" s="45">
        <v>30</v>
      </c>
      <c r="H92" s="45">
        <v>30</v>
      </c>
      <c r="I92" s="45">
        <v>30</v>
      </c>
      <c r="J92" s="45">
        <v>30</v>
      </c>
      <c r="K92" s="45">
        <v>30</v>
      </c>
      <c r="L92" s="45">
        <v>30</v>
      </c>
      <c r="M92" s="45">
        <v>30</v>
      </c>
      <c r="N92" s="45">
        <v>30</v>
      </c>
      <c r="O92" s="45">
        <v>30</v>
      </c>
      <c r="P92" s="45">
        <v>30</v>
      </c>
      <c r="Q92" s="45">
        <v>30</v>
      </c>
      <c r="R92" s="45">
        <v>30</v>
      </c>
      <c r="S92" s="45">
        <v>30</v>
      </c>
      <c r="T92" s="45">
        <v>30</v>
      </c>
      <c r="U92" s="45">
        <v>30</v>
      </c>
      <c r="V92" s="45">
        <v>30</v>
      </c>
      <c r="W92" s="45">
        <v>30</v>
      </c>
      <c r="X92" s="45">
        <v>30</v>
      </c>
      <c r="Y92" s="45">
        <v>30</v>
      </c>
      <c r="Z92" s="45">
        <v>30</v>
      </c>
      <c r="AA92" s="45">
        <v>30</v>
      </c>
    </row>
    <row r="93" spans="1:27" x14ac:dyDescent="0.25">
      <c r="A93" s="43">
        <v>88</v>
      </c>
      <c r="B93" s="45">
        <v>30</v>
      </c>
      <c r="C93" s="45">
        <v>30</v>
      </c>
      <c r="D93" s="45">
        <v>30</v>
      </c>
      <c r="E93" s="45">
        <v>30</v>
      </c>
      <c r="F93" s="45">
        <v>30</v>
      </c>
      <c r="G93" s="45">
        <v>30</v>
      </c>
      <c r="H93" s="45">
        <v>30</v>
      </c>
      <c r="I93" s="45">
        <v>30</v>
      </c>
      <c r="J93" s="45">
        <v>30</v>
      </c>
      <c r="K93" s="45">
        <v>30</v>
      </c>
      <c r="L93" s="45">
        <v>30</v>
      </c>
      <c r="M93" s="45">
        <v>30</v>
      </c>
      <c r="N93" s="45">
        <v>30</v>
      </c>
      <c r="O93" s="45">
        <v>30</v>
      </c>
      <c r="P93" s="45">
        <v>30</v>
      </c>
      <c r="Q93" s="45">
        <v>30</v>
      </c>
      <c r="R93" s="45">
        <v>30</v>
      </c>
      <c r="S93" s="45">
        <v>30</v>
      </c>
      <c r="T93" s="45">
        <v>30</v>
      </c>
      <c r="U93" s="45">
        <v>30</v>
      </c>
      <c r="V93" s="45">
        <v>30</v>
      </c>
      <c r="W93" s="45">
        <v>30</v>
      </c>
      <c r="X93" s="45">
        <v>30</v>
      </c>
      <c r="Y93" s="45">
        <v>30</v>
      </c>
      <c r="Z93" s="45">
        <v>30</v>
      </c>
      <c r="AA93" s="45">
        <v>30</v>
      </c>
    </row>
    <row r="94" spans="1:27" x14ac:dyDescent="0.25">
      <c r="A94" s="43">
        <v>89</v>
      </c>
      <c r="B94" s="45">
        <v>30</v>
      </c>
      <c r="C94" s="45">
        <v>30</v>
      </c>
      <c r="D94" s="45">
        <v>30</v>
      </c>
      <c r="E94" s="45">
        <v>30</v>
      </c>
      <c r="F94" s="45">
        <v>30</v>
      </c>
      <c r="G94" s="45">
        <v>30</v>
      </c>
      <c r="H94" s="45">
        <v>30</v>
      </c>
      <c r="I94" s="45">
        <v>30</v>
      </c>
      <c r="J94" s="45">
        <v>30</v>
      </c>
      <c r="K94" s="45">
        <v>30</v>
      </c>
      <c r="L94" s="45">
        <v>30</v>
      </c>
      <c r="M94" s="45">
        <v>30</v>
      </c>
      <c r="N94" s="45">
        <v>30</v>
      </c>
      <c r="O94" s="45">
        <v>30</v>
      </c>
      <c r="P94" s="45">
        <v>30</v>
      </c>
      <c r="Q94" s="45">
        <v>30</v>
      </c>
      <c r="R94" s="45">
        <v>30</v>
      </c>
      <c r="S94" s="45">
        <v>30</v>
      </c>
      <c r="T94" s="45">
        <v>30</v>
      </c>
      <c r="U94" s="45">
        <v>30</v>
      </c>
      <c r="V94" s="45">
        <v>30</v>
      </c>
      <c r="W94" s="45">
        <v>30</v>
      </c>
      <c r="X94" s="45">
        <v>30</v>
      </c>
      <c r="Y94" s="45">
        <v>30</v>
      </c>
      <c r="Z94" s="45">
        <v>30</v>
      </c>
      <c r="AA94" s="45">
        <v>30</v>
      </c>
    </row>
    <row r="95" spans="1:27" x14ac:dyDescent="0.25">
      <c r="A95" s="43" t="s">
        <v>583</v>
      </c>
      <c r="B95" s="45">
        <v>30</v>
      </c>
      <c r="C95" s="45">
        <v>30</v>
      </c>
      <c r="D95" s="45">
        <v>30</v>
      </c>
      <c r="E95" s="45">
        <v>30</v>
      </c>
      <c r="F95" s="45">
        <v>30</v>
      </c>
      <c r="G95" s="45">
        <v>30</v>
      </c>
      <c r="H95" s="45">
        <v>30</v>
      </c>
      <c r="I95" s="45">
        <v>30</v>
      </c>
      <c r="J95" s="45">
        <v>30</v>
      </c>
      <c r="K95" s="45">
        <v>30</v>
      </c>
      <c r="L95" s="45">
        <v>30</v>
      </c>
      <c r="M95" s="45">
        <v>30</v>
      </c>
      <c r="N95" s="45">
        <v>30</v>
      </c>
      <c r="O95" s="45">
        <v>30</v>
      </c>
      <c r="P95" s="45">
        <v>30</v>
      </c>
      <c r="Q95" s="45">
        <v>30</v>
      </c>
      <c r="R95" s="45">
        <v>30</v>
      </c>
      <c r="S95" s="45">
        <v>30</v>
      </c>
      <c r="T95" s="45">
        <v>30</v>
      </c>
      <c r="U95" s="45">
        <v>30</v>
      </c>
      <c r="V95" s="45">
        <v>30</v>
      </c>
      <c r="W95" s="45">
        <v>30</v>
      </c>
      <c r="X95" s="45">
        <v>30</v>
      </c>
      <c r="Y95" s="45">
        <v>30</v>
      </c>
      <c r="Z95" s="45">
        <v>30</v>
      </c>
      <c r="AA95" s="45">
        <v>30</v>
      </c>
    </row>
  </sheetData>
  <sheetProtection algorithmName="SHA-512" hashValue="YWvD+WCYqPfCMRo6QmidsDqpIMjMvi8w7HmofarC0lX+d4Pwy8hroeDOaKVorhx7bDquzoMv1eRLfU0tHRVxCQ==" saltValue="grFcAv28UPQNed25YOizTw==" spinCount="100000" sheet="1" objects="1" scenarios="1"/>
  <conditionalFormatting sqref="A6:A21">
    <cfRule type="expression" dxfId="199" priority="1" stopIfTrue="1">
      <formula>MOD(ROW(),2)=0</formula>
    </cfRule>
    <cfRule type="expression" dxfId="198" priority="2" stopIfTrue="1">
      <formula>MOD(ROW(),2)&lt;&gt;0</formula>
    </cfRule>
  </conditionalFormatting>
  <conditionalFormatting sqref="B6:M21">
    <cfRule type="expression" dxfId="197" priority="3" stopIfTrue="1">
      <formula>MOD(ROW(),2)=0</formula>
    </cfRule>
    <cfRule type="expression" dxfId="196" priority="4" stopIfTrue="1">
      <formula>MOD(ROW(),2)&lt;&gt;0</formula>
    </cfRule>
  </conditionalFormatting>
  <conditionalFormatting sqref="A26:A95">
    <cfRule type="expression" dxfId="195" priority="5" stopIfTrue="1">
      <formula>MOD(ROW(),2)=0</formula>
    </cfRule>
    <cfRule type="expression" dxfId="194" priority="6" stopIfTrue="1">
      <formula>MOD(ROW(),2)&lt;&gt;0</formula>
    </cfRule>
  </conditionalFormatting>
  <conditionalFormatting sqref="B26:AA95">
    <cfRule type="expression" dxfId="193" priority="7" stopIfTrue="1">
      <formula>MOD(ROW(),2)=0</formula>
    </cfRule>
    <cfRule type="expression" dxfId="192" priority="8" stopIfTrue="1">
      <formula>MOD(ROW(),2)&lt;&gt;0</formula>
    </cfRule>
  </conditionalFormatting>
  <pageMargins left="0.7" right="0.7" top="0.75" bottom="0.75" header="0.3" footer="0.3"/>
  <tableParts count="1">
    <tablePart r:id="rId1"/>
  </tableParts>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4573DF-3384-4C25-8152-8772AD0E0B16}">
  <sheetPr codeName="Sheet88"/>
  <dimension ref="A1:AU104"/>
  <sheetViews>
    <sheetView showGridLines="0" workbookViewId="0">
      <selection activeCell="A6" sqref="A6"/>
    </sheetView>
  </sheetViews>
  <sheetFormatPr defaultRowHeight="12.5" x14ac:dyDescent="0.25"/>
  <cols>
    <col min="1" max="1" width="31.54296875" customWidth="1"/>
    <col min="2" max="47"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Allocation - x-722</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153</v>
      </c>
      <c r="C8" s="49"/>
      <c r="D8" s="49"/>
      <c r="E8" s="49"/>
      <c r="F8" s="49"/>
      <c r="G8" s="49"/>
      <c r="H8" s="49"/>
      <c r="I8" s="49"/>
      <c r="J8" s="49"/>
      <c r="K8" s="49"/>
      <c r="L8" s="49"/>
      <c r="M8" s="49"/>
    </row>
    <row r="9" spans="1:13" x14ac:dyDescent="0.25">
      <c r="A9" s="40" t="s">
        <v>141</v>
      </c>
      <c r="B9" s="49" t="s">
        <v>422</v>
      </c>
      <c r="C9" s="49"/>
      <c r="D9" s="49"/>
      <c r="E9" s="49"/>
      <c r="F9" s="49"/>
      <c r="G9" s="49"/>
      <c r="H9" s="49"/>
      <c r="I9" s="49"/>
      <c r="J9" s="49"/>
      <c r="K9" s="49"/>
      <c r="L9" s="49"/>
      <c r="M9" s="49"/>
    </row>
    <row r="10" spans="1:13" x14ac:dyDescent="0.25">
      <c r="A10" s="40" t="s">
        <v>6</v>
      </c>
      <c r="B10" s="49" t="s">
        <v>429</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424</v>
      </c>
      <c r="C12" s="49"/>
      <c r="D12" s="49"/>
      <c r="E12" s="49"/>
      <c r="F12" s="49"/>
      <c r="G12" s="49"/>
      <c r="H12" s="49"/>
      <c r="I12" s="49"/>
      <c r="J12" s="49"/>
      <c r="K12" s="49"/>
      <c r="L12" s="49"/>
      <c r="M12" s="49"/>
    </row>
    <row r="13" spans="1:13" x14ac:dyDescent="0.25">
      <c r="A13" s="40" t="s">
        <v>494</v>
      </c>
      <c r="B13" s="49">
        <v>0</v>
      </c>
      <c r="C13" s="49"/>
      <c r="D13" s="49"/>
      <c r="E13" s="49"/>
      <c r="F13" s="49"/>
      <c r="G13" s="49"/>
      <c r="H13" s="49"/>
      <c r="I13" s="49"/>
      <c r="J13" s="49"/>
      <c r="K13" s="49"/>
      <c r="L13" s="49"/>
      <c r="M13" s="49"/>
    </row>
    <row r="14" spans="1:13" x14ac:dyDescent="0.25">
      <c r="A14" s="40" t="s">
        <v>145</v>
      </c>
      <c r="B14" s="49">
        <v>722</v>
      </c>
      <c r="C14" s="49"/>
      <c r="D14" s="49"/>
      <c r="E14" s="49"/>
      <c r="F14" s="49"/>
      <c r="G14" s="49"/>
      <c r="H14" s="49"/>
      <c r="I14" s="49"/>
      <c r="J14" s="49"/>
      <c r="K14" s="49"/>
      <c r="L14" s="49"/>
      <c r="M14" s="49"/>
    </row>
    <row r="15" spans="1:13" x14ac:dyDescent="0.25">
      <c r="A15" s="40" t="s">
        <v>495</v>
      </c>
      <c r="B15" s="49" t="s">
        <v>430</v>
      </c>
      <c r="C15" s="49"/>
      <c r="D15" s="49"/>
      <c r="E15" s="49"/>
      <c r="F15" s="49"/>
      <c r="G15" s="49"/>
      <c r="H15" s="49"/>
      <c r="I15" s="49"/>
      <c r="J15" s="49"/>
      <c r="K15" s="49"/>
      <c r="L15" s="49"/>
      <c r="M15" s="49"/>
    </row>
    <row r="16" spans="1:13" x14ac:dyDescent="0.25">
      <c r="A16" s="40" t="s">
        <v>147</v>
      </c>
      <c r="B16" s="49" t="s">
        <v>431</v>
      </c>
      <c r="C16" s="49"/>
      <c r="D16" s="49"/>
      <c r="E16" s="49"/>
      <c r="F16" s="49"/>
      <c r="G16" s="49"/>
      <c r="H16" s="49"/>
      <c r="I16" s="49"/>
      <c r="J16" s="49"/>
      <c r="K16" s="49"/>
      <c r="L16" s="49"/>
      <c r="M16" s="49"/>
    </row>
    <row r="17" spans="1:47" x14ac:dyDescent="0.25">
      <c r="A17" s="41" t="s">
        <v>496</v>
      </c>
      <c r="B17" s="49"/>
      <c r="C17" s="49"/>
      <c r="D17" s="49"/>
      <c r="E17" s="49"/>
      <c r="F17" s="49"/>
      <c r="G17" s="49"/>
      <c r="H17" s="49"/>
      <c r="I17" s="49"/>
      <c r="J17" s="49"/>
      <c r="K17" s="49"/>
      <c r="L17" s="49"/>
      <c r="M17" s="49"/>
    </row>
    <row r="18" spans="1:47" x14ac:dyDescent="0.25">
      <c r="A18" s="40" t="s">
        <v>149</v>
      </c>
      <c r="B18" s="50">
        <v>45202</v>
      </c>
      <c r="C18" s="50"/>
      <c r="D18" s="50"/>
      <c r="E18" s="50"/>
      <c r="F18" s="50"/>
      <c r="G18" s="50"/>
      <c r="H18" s="50"/>
      <c r="I18" s="50"/>
      <c r="J18" s="50"/>
      <c r="K18" s="50"/>
      <c r="L18" s="50"/>
      <c r="M18" s="50"/>
    </row>
    <row r="19" spans="1:47" x14ac:dyDescent="0.25">
      <c r="A19" s="40" t="s">
        <v>150</v>
      </c>
      <c r="B19" s="50">
        <v>45202</v>
      </c>
      <c r="C19" s="50"/>
      <c r="D19" s="50"/>
      <c r="E19" s="50"/>
      <c r="F19" s="50"/>
      <c r="G19" s="50"/>
      <c r="H19" s="50"/>
      <c r="I19" s="50"/>
      <c r="J19" s="50"/>
      <c r="K19" s="50"/>
      <c r="L19" s="50"/>
      <c r="M19" s="50"/>
    </row>
    <row r="20" spans="1:47" x14ac:dyDescent="0.25">
      <c r="A20" s="40" t="s">
        <v>151</v>
      </c>
      <c r="B20" s="49" t="s">
        <v>160</v>
      </c>
      <c r="C20" s="49"/>
      <c r="D20" s="49"/>
      <c r="E20" s="49"/>
      <c r="F20" s="49"/>
      <c r="G20" s="49"/>
      <c r="H20" s="49"/>
      <c r="I20" s="49"/>
      <c r="J20" s="49"/>
      <c r="K20" s="49"/>
      <c r="L20" s="49"/>
      <c r="M20" s="49"/>
    </row>
    <row r="21" spans="1:47" x14ac:dyDescent="0.25">
      <c r="A21" s="40" t="s">
        <v>497</v>
      </c>
      <c r="B21" s="49" t="s">
        <v>68</v>
      </c>
      <c r="C21" s="49"/>
      <c r="D21" s="49"/>
      <c r="E21" s="49"/>
      <c r="F21" s="49"/>
      <c r="G21" s="49"/>
      <c r="H21" s="49"/>
      <c r="I21" s="49"/>
      <c r="J21" s="49"/>
      <c r="K21" s="49"/>
      <c r="L21" s="49"/>
      <c r="M21" s="49"/>
    </row>
    <row r="23" spans="1:47" x14ac:dyDescent="0.25">
      <c r="A23" s="23" t="str">
        <f>HYPERLINK("#'Factor List'!A1", "Back to Factor List")</f>
        <v>Back to Factor List</v>
      </c>
      <c r="B23" s="23" t="str">
        <f>HYPERLINK("#'Assumptions'!A1", "Assumptions")</f>
        <v>Assumptions</v>
      </c>
    </row>
    <row r="26" spans="1:47" s="59" customFormat="1" ht="13" x14ac:dyDescent="0.25">
      <c r="A26" s="58" t="s">
        <v>263</v>
      </c>
      <c r="B26" s="58">
        <v>30</v>
      </c>
      <c r="C26" s="58">
        <v>31</v>
      </c>
      <c r="D26" s="58">
        <v>32</v>
      </c>
      <c r="E26" s="58">
        <v>33</v>
      </c>
      <c r="F26" s="58">
        <v>34</v>
      </c>
      <c r="G26" s="58">
        <v>35</v>
      </c>
      <c r="H26" s="58">
        <v>36</v>
      </c>
      <c r="I26" s="58">
        <v>37</v>
      </c>
      <c r="J26" s="58">
        <v>38</v>
      </c>
      <c r="K26" s="58">
        <v>39</v>
      </c>
      <c r="L26" s="58">
        <v>40</v>
      </c>
      <c r="M26" s="58">
        <v>41</v>
      </c>
      <c r="N26" s="58">
        <v>42</v>
      </c>
      <c r="O26" s="58">
        <v>43</v>
      </c>
      <c r="P26" s="58">
        <v>44</v>
      </c>
      <c r="Q26" s="58">
        <v>45</v>
      </c>
      <c r="R26" s="58">
        <v>46</v>
      </c>
      <c r="S26" s="58">
        <v>47</v>
      </c>
      <c r="T26" s="58">
        <v>48</v>
      </c>
      <c r="U26" s="58">
        <v>49</v>
      </c>
      <c r="V26" s="58">
        <v>50</v>
      </c>
      <c r="W26" s="58">
        <v>51</v>
      </c>
      <c r="X26" s="58">
        <v>52</v>
      </c>
      <c r="Y26" s="58">
        <v>53</v>
      </c>
      <c r="Z26" s="58">
        <v>54</v>
      </c>
      <c r="AA26" s="58">
        <v>55</v>
      </c>
      <c r="AB26" s="58">
        <v>56</v>
      </c>
      <c r="AC26" s="58">
        <v>57</v>
      </c>
      <c r="AD26" s="58">
        <v>58</v>
      </c>
      <c r="AE26" s="58">
        <v>59</v>
      </c>
      <c r="AF26" s="58">
        <v>60</v>
      </c>
      <c r="AG26" s="58">
        <v>61</v>
      </c>
      <c r="AH26" s="58">
        <v>62</v>
      </c>
      <c r="AI26" s="58">
        <v>63</v>
      </c>
      <c r="AJ26" s="58">
        <v>64</v>
      </c>
      <c r="AK26" s="58">
        <v>65</v>
      </c>
      <c r="AL26" s="58">
        <v>66</v>
      </c>
      <c r="AM26" s="58">
        <v>67</v>
      </c>
      <c r="AN26" s="58">
        <v>68</v>
      </c>
      <c r="AO26" s="58">
        <v>69</v>
      </c>
      <c r="AP26" s="58">
        <v>70</v>
      </c>
      <c r="AQ26" s="58">
        <v>71</v>
      </c>
      <c r="AR26" s="58">
        <v>72</v>
      </c>
      <c r="AS26" s="58">
        <v>73</v>
      </c>
      <c r="AT26" s="58">
        <v>74</v>
      </c>
      <c r="AU26" s="58">
        <v>75</v>
      </c>
    </row>
    <row r="27" spans="1:47" x14ac:dyDescent="0.25">
      <c r="A27" s="43">
        <v>22</v>
      </c>
      <c r="B27" s="45">
        <v>8.57</v>
      </c>
      <c r="C27" s="45">
        <v>7.91</v>
      </c>
      <c r="D27" s="45">
        <v>7.32</v>
      </c>
      <c r="E27" s="45">
        <v>6.78</v>
      </c>
      <c r="F27" s="45">
        <v>6.29</v>
      </c>
      <c r="G27" s="45">
        <v>5.85</v>
      </c>
      <c r="H27" s="45">
        <v>5.45</v>
      </c>
      <c r="I27" s="45">
        <v>5.08</v>
      </c>
      <c r="J27" s="45">
        <v>4.74</v>
      </c>
      <c r="K27" s="45">
        <v>4.43</v>
      </c>
      <c r="L27" s="45">
        <v>4.1500000000000004</v>
      </c>
      <c r="M27" s="45">
        <v>3.89</v>
      </c>
      <c r="N27" s="45">
        <v>3.64</v>
      </c>
      <c r="O27" s="45">
        <v>3.42</v>
      </c>
      <c r="P27" s="45">
        <v>3.21</v>
      </c>
      <c r="Q27" s="45">
        <v>3.02</v>
      </c>
      <c r="R27" s="45">
        <v>2.84</v>
      </c>
      <c r="S27" s="45">
        <v>2.67</v>
      </c>
      <c r="T27" s="45">
        <v>2.5099999999999998</v>
      </c>
      <c r="U27" s="45">
        <v>2.37</v>
      </c>
      <c r="V27" s="45">
        <v>2.23</v>
      </c>
      <c r="W27" s="45">
        <v>2.1</v>
      </c>
      <c r="X27" s="45">
        <v>1.98</v>
      </c>
      <c r="Y27" s="45">
        <v>1.87</v>
      </c>
      <c r="Z27" s="45">
        <v>1.76</v>
      </c>
      <c r="AA27" s="45">
        <v>1.66</v>
      </c>
      <c r="AB27" s="45">
        <v>1.57</v>
      </c>
      <c r="AC27" s="45">
        <v>1.48</v>
      </c>
      <c r="AD27" s="45">
        <v>1.39</v>
      </c>
      <c r="AE27" s="45">
        <v>1.31</v>
      </c>
      <c r="AF27" s="45">
        <v>1.23</v>
      </c>
      <c r="AG27" s="45">
        <v>1.1599999999999999</v>
      </c>
      <c r="AH27" s="45">
        <v>1.0900000000000001</v>
      </c>
      <c r="AI27" s="45">
        <v>1.03</v>
      </c>
      <c r="AJ27" s="45">
        <v>0.97</v>
      </c>
      <c r="AK27" s="45">
        <v>0.91</v>
      </c>
      <c r="AL27" s="45">
        <v>0.86</v>
      </c>
      <c r="AM27" s="45">
        <v>0.8</v>
      </c>
      <c r="AN27" s="45">
        <v>0.75</v>
      </c>
      <c r="AO27" s="45">
        <v>0.71</v>
      </c>
      <c r="AP27" s="45">
        <v>0.66</v>
      </c>
      <c r="AQ27" s="45">
        <v>0.62</v>
      </c>
      <c r="AR27" s="45">
        <v>0.57999999999999996</v>
      </c>
      <c r="AS27" s="45">
        <v>0.54</v>
      </c>
      <c r="AT27" s="45">
        <v>0.5</v>
      </c>
      <c r="AU27" s="45">
        <v>0.47</v>
      </c>
    </row>
    <row r="28" spans="1:47" x14ac:dyDescent="0.25">
      <c r="A28" s="43">
        <v>23</v>
      </c>
      <c r="B28" s="45">
        <v>9.06</v>
      </c>
      <c r="C28" s="45">
        <v>8.35</v>
      </c>
      <c r="D28" s="45">
        <v>7.7</v>
      </c>
      <c r="E28" s="45">
        <v>7.12</v>
      </c>
      <c r="F28" s="45">
        <v>6.6</v>
      </c>
      <c r="G28" s="45">
        <v>6.12</v>
      </c>
      <c r="H28" s="45">
        <v>5.69</v>
      </c>
      <c r="I28" s="45">
        <v>5.29</v>
      </c>
      <c r="J28" s="45">
        <v>4.93</v>
      </c>
      <c r="K28" s="45">
        <v>4.6100000000000003</v>
      </c>
      <c r="L28" s="45">
        <v>4.3</v>
      </c>
      <c r="M28" s="45">
        <v>4.03</v>
      </c>
      <c r="N28" s="45">
        <v>3.77</v>
      </c>
      <c r="O28" s="45">
        <v>3.53</v>
      </c>
      <c r="P28" s="45">
        <v>3.31</v>
      </c>
      <c r="Q28" s="45">
        <v>3.11</v>
      </c>
      <c r="R28" s="45">
        <v>2.92</v>
      </c>
      <c r="S28" s="45">
        <v>2.75</v>
      </c>
      <c r="T28" s="45">
        <v>2.58</v>
      </c>
      <c r="U28" s="45">
        <v>2.4300000000000002</v>
      </c>
      <c r="V28" s="45">
        <v>2.29</v>
      </c>
      <c r="W28" s="45">
        <v>2.15</v>
      </c>
      <c r="X28" s="45">
        <v>2.0299999999999998</v>
      </c>
      <c r="Y28" s="45">
        <v>1.91</v>
      </c>
      <c r="Z28" s="45">
        <v>1.8</v>
      </c>
      <c r="AA28" s="45">
        <v>1.7</v>
      </c>
      <c r="AB28" s="45">
        <v>1.6</v>
      </c>
      <c r="AC28" s="45">
        <v>1.51</v>
      </c>
      <c r="AD28" s="45">
        <v>1.42</v>
      </c>
      <c r="AE28" s="45">
        <v>1.34</v>
      </c>
      <c r="AF28" s="45">
        <v>1.26</v>
      </c>
      <c r="AG28" s="45">
        <v>1.18</v>
      </c>
      <c r="AH28" s="45">
        <v>1.1100000000000001</v>
      </c>
      <c r="AI28" s="45">
        <v>1.05</v>
      </c>
      <c r="AJ28" s="45">
        <v>0.98</v>
      </c>
      <c r="AK28" s="45">
        <v>0.92</v>
      </c>
      <c r="AL28" s="45">
        <v>0.87</v>
      </c>
      <c r="AM28" s="45">
        <v>0.82</v>
      </c>
      <c r="AN28" s="45">
        <v>0.76</v>
      </c>
      <c r="AO28" s="45">
        <v>0.72</v>
      </c>
      <c r="AP28" s="45">
        <v>0.67</v>
      </c>
      <c r="AQ28" s="45">
        <v>0.63</v>
      </c>
      <c r="AR28" s="45">
        <v>0.59</v>
      </c>
      <c r="AS28" s="45">
        <v>0.55000000000000004</v>
      </c>
      <c r="AT28" s="45">
        <v>0.51</v>
      </c>
      <c r="AU28" s="45">
        <v>0.47</v>
      </c>
    </row>
    <row r="29" spans="1:47" x14ac:dyDescent="0.25">
      <c r="A29" s="43">
        <v>24</v>
      </c>
      <c r="B29" s="45">
        <v>9.6</v>
      </c>
      <c r="C29" s="45">
        <v>8.82</v>
      </c>
      <c r="D29" s="45">
        <v>8.1300000000000008</v>
      </c>
      <c r="E29" s="45">
        <v>7.5</v>
      </c>
      <c r="F29" s="45">
        <v>6.93</v>
      </c>
      <c r="G29" s="45">
        <v>6.42</v>
      </c>
      <c r="H29" s="45">
        <v>5.95</v>
      </c>
      <c r="I29" s="45">
        <v>5.53</v>
      </c>
      <c r="J29" s="45">
        <v>5.14</v>
      </c>
      <c r="K29" s="45">
        <v>4.79</v>
      </c>
      <c r="L29" s="45">
        <v>4.47</v>
      </c>
      <c r="M29" s="45">
        <v>4.18</v>
      </c>
      <c r="N29" s="45">
        <v>3.91</v>
      </c>
      <c r="O29" s="45">
        <v>3.66</v>
      </c>
      <c r="P29" s="45">
        <v>3.42</v>
      </c>
      <c r="Q29" s="45">
        <v>3.21</v>
      </c>
      <c r="R29" s="45">
        <v>3.01</v>
      </c>
      <c r="S29" s="45">
        <v>2.83</v>
      </c>
      <c r="T29" s="45">
        <v>2.66</v>
      </c>
      <c r="U29" s="45">
        <v>2.5</v>
      </c>
      <c r="V29" s="45">
        <v>2.35</v>
      </c>
      <c r="W29" s="45">
        <v>2.21</v>
      </c>
      <c r="X29" s="45">
        <v>2.08</v>
      </c>
      <c r="Y29" s="45">
        <v>1.96</v>
      </c>
      <c r="Z29" s="45">
        <v>1.84</v>
      </c>
      <c r="AA29" s="45">
        <v>1.73</v>
      </c>
      <c r="AB29" s="45">
        <v>1.63</v>
      </c>
      <c r="AC29" s="45">
        <v>1.54</v>
      </c>
      <c r="AD29" s="45">
        <v>1.45</v>
      </c>
      <c r="AE29" s="45">
        <v>1.36</v>
      </c>
      <c r="AF29" s="45">
        <v>1.28</v>
      </c>
      <c r="AG29" s="45">
        <v>1.21</v>
      </c>
      <c r="AH29" s="45">
        <v>1.1299999999999999</v>
      </c>
      <c r="AI29" s="45">
        <v>1.07</v>
      </c>
      <c r="AJ29" s="45">
        <v>1</v>
      </c>
      <c r="AK29" s="45">
        <v>0.94</v>
      </c>
      <c r="AL29" s="45">
        <v>0.88</v>
      </c>
      <c r="AM29" s="45">
        <v>0.83</v>
      </c>
      <c r="AN29" s="45">
        <v>0.78</v>
      </c>
      <c r="AO29" s="45">
        <v>0.73</v>
      </c>
      <c r="AP29" s="45">
        <v>0.68</v>
      </c>
      <c r="AQ29" s="45">
        <v>0.63</v>
      </c>
      <c r="AR29" s="45">
        <v>0.59</v>
      </c>
      <c r="AS29" s="45">
        <v>0.55000000000000004</v>
      </c>
      <c r="AT29" s="45">
        <v>0.52</v>
      </c>
      <c r="AU29" s="45">
        <v>0.48</v>
      </c>
    </row>
    <row r="30" spans="1:47" x14ac:dyDescent="0.25">
      <c r="A30" s="43">
        <v>25</v>
      </c>
      <c r="B30" s="45">
        <v>10.199999999999999</v>
      </c>
      <c r="C30" s="45">
        <v>9.35</v>
      </c>
      <c r="D30" s="45">
        <v>8.59</v>
      </c>
      <c r="E30" s="45">
        <v>7.91</v>
      </c>
      <c r="F30" s="45">
        <v>7.29</v>
      </c>
      <c r="G30" s="45">
        <v>6.74</v>
      </c>
      <c r="H30" s="45">
        <v>6.24</v>
      </c>
      <c r="I30" s="45">
        <v>5.79</v>
      </c>
      <c r="J30" s="45">
        <v>5.37</v>
      </c>
      <c r="K30" s="45">
        <v>5</v>
      </c>
      <c r="L30" s="45">
        <v>4.6500000000000004</v>
      </c>
      <c r="M30" s="45">
        <v>4.34</v>
      </c>
      <c r="N30" s="45">
        <v>4.05</v>
      </c>
      <c r="O30" s="45">
        <v>3.79</v>
      </c>
      <c r="P30" s="45">
        <v>3.54</v>
      </c>
      <c r="Q30" s="45">
        <v>3.32</v>
      </c>
      <c r="R30" s="45">
        <v>3.11</v>
      </c>
      <c r="S30" s="45">
        <v>2.92</v>
      </c>
      <c r="T30" s="45">
        <v>2.74</v>
      </c>
      <c r="U30" s="45">
        <v>2.57</v>
      </c>
      <c r="V30" s="45">
        <v>2.41</v>
      </c>
      <c r="W30" s="45">
        <v>2.27</v>
      </c>
      <c r="X30" s="45">
        <v>2.13</v>
      </c>
      <c r="Y30" s="45">
        <v>2.0099999999999998</v>
      </c>
      <c r="Z30" s="45">
        <v>1.89</v>
      </c>
      <c r="AA30" s="45">
        <v>1.77</v>
      </c>
      <c r="AB30" s="45">
        <v>1.67</v>
      </c>
      <c r="AC30" s="45">
        <v>1.57</v>
      </c>
      <c r="AD30" s="45">
        <v>1.48</v>
      </c>
      <c r="AE30" s="45">
        <v>1.39</v>
      </c>
      <c r="AF30" s="45">
        <v>1.31</v>
      </c>
      <c r="AG30" s="45">
        <v>1.23</v>
      </c>
      <c r="AH30" s="45">
        <v>1.1499999999999999</v>
      </c>
      <c r="AI30" s="45">
        <v>1.0900000000000001</v>
      </c>
      <c r="AJ30" s="45">
        <v>1.02</v>
      </c>
      <c r="AK30" s="45">
        <v>0.96</v>
      </c>
      <c r="AL30" s="45">
        <v>0.9</v>
      </c>
      <c r="AM30" s="45">
        <v>0.84</v>
      </c>
      <c r="AN30" s="45">
        <v>0.79</v>
      </c>
      <c r="AO30" s="45">
        <v>0.74</v>
      </c>
      <c r="AP30" s="45">
        <v>0.69</v>
      </c>
      <c r="AQ30" s="45">
        <v>0.64</v>
      </c>
      <c r="AR30" s="45">
        <v>0.6</v>
      </c>
      <c r="AS30" s="45">
        <v>0.56000000000000005</v>
      </c>
      <c r="AT30" s="45">
        <v>0.52</v>
      </c>
      <c r="AU30" s="45">
        <v>0.49</v>
      </c>
    </row>
    <row r="31" spans="1:47" x14ac:dyDescent="0.25">
      <c r="A31" s="43">
        <v>26</v>
      </c>
      <c r="B31" s="45">
        <v>10.86</v>
      </c>
      <c r="C31" s="45">
        <v>9.94</v>
      </c>
      <c r="D31" s="45">
        <v>9.11</v>
      </c>
      <c r="E31" s="45">
        <v>8.36</v>
      </c>
      <c r="F31" s="45">
        <v>7.7</v>
      </c>
      <c r="G31" s="45">
        <v>7.1</v>
      </c>
      <c r="H31" s="45">
        <v>6.56</v>
      </c>
      <c r="I31" s="45">
        <v>6.07</v>
      </c>
      <c r="J31" s="45">
        <v>5.62</v>
      </c>
      <c r="K31" s="45">
        <v>5.22</v>
      </c>
      <c r="L31" s="45">
        <v>4.8499999999999996</v>
      </c>
      <c r="M31" s="45">
        <v>4.5199999999999996</v>
      </c>
      <c r="N31" s="45">
        <v>4.21</v>
      </c>
      <c r="O31" s="45">
        <v>3.93</v>
      </c>
      <c r="P31" s="45">
        <v>3.67</v>
      </c>
      <c r="Q31" s="45">
        <v>3.43</v>
      </c>
      <c r="R31" s="45">
        <v>3.21</v>
      </c>
      <c r="S31" s="45">
        <v>3.01</v>
      </c>
      <c r="T31" s="45">
        <v>2.82</v>
      </c>
      <c r="U31" s="45">
        <v>2.65</v>
      </c>
      <c r="V31" s="45">
        <v>2.48</v>
      </c>
      <c r="W31" s="45">
        <v>2.33</v>
      </c>
      <c r="X31" s="45">
        <v>2.19</v>
      </c>
      <c r="Y31" s="45">
        <v>2.06</v>
      </c>
      <c r="Z31" s="45">
        <v>1.93</v>
      </c>
      <c r="AA31" s="45">
        <v>1.82</v>
      </c>
      <c r="AB31" s="45">
        <v>1.71</v>
      </c>
      <c r="AC31" s="45">
        <v>1.61</v>
      </c>
      <c r="AD31" s="45">
        <v>1.51</v>
      </c>
      <c r="AE31" s="45">
        <v>1.42</v>
      </c>
      <c r="AF31" s="45">
        <v>1.33</v>
      </c>
      <c r="AG31" s="45">
        <v>1.25</v>
      </c>
      <c r="AH31" s="45">
        <v>1.18</v>
      </c>
      <c r="AI31" s="45">
        <v>1.1100000000000001</v>
      </c>
      <c r="AJ31" s="45">
        <v>1.04</v>
      </c>
      <c r="AK31" s="45">
        <v>0.97</v>
      </c>
      <c r="AL31" s="45">
        <v>0.91</v>
      </c>
      <c r="AM31" s="45">
        <v>0.86</v>
      </c>
      <c r="AN31" s="45">
        <v>0.8</v>
      </c>
      <c r="AO31" s="45">
        <v>0.75</v>
      </c>
      <c r="AP31" s="45">
        <v>0.7</v>
      </c>
      <c r="AQ31" s="45">
        <v>0.65</v>
      </c>
      <c r="AR31" s="45">
        <v>0.61</v>
      </c>
      <c r="AS31" s="45">
        <v>0.56999999999999995</v>
      </c>
      <c r="AT31" s="45">
        <v>0.53</v>
      </c>
      <c r="AU31" s="45">
        <v>0.49</v>
      </c>
    </row>
    <row r="32" spans="1:47" x14ac:dyDescent="0.25">
      <c r="A32" s="43">
        <v>27</v>
      </c>
      <c r="B32" s="45">
        <v>11.6</v>
      </c>
      <c r="C32" s="45">
        <v>10.58</v>
      </c>
      <c r="D32" s="45">
        <v>9.68</v>
      </c>
      <c r="E32" s="45">
        <v>8.8699999999999992</v>
      </c>
      <c r="F32" s="45">
        <v>8.14</v>
      </c>
      <c r="G32" s="45">
        <v>7.49</v>
      </c>
      <c r="H32" s="45">
        <v>6.9</v>
      </c>
      <c r="I32" s="45">
        <v>6.37</v>
      </c>
      <c r="J32" s="45">
        <v>5.9</v>
      </c>
      <c r="K32" s="45">
        <v>5.46</v>
      </c>
      <c r="L32" s="45">
        <v>5.07</v>
      </c>
      <c r="M32" s="45">
        <v>4.71</v>
      </c>
      <c r="N32" s="45">
        <v>4.38</v>
      </c>
      <c r="O32" s="45">
        <v>4.08</v>
      </c>
      <c r="P32" s="45">
        <v>3.81</v>
      </c>
      <c r="Q32" s="45">
        <v>3.56</v>
      </c>
      <c r="R32" s="45">
        <v>3.33</v>
      </c>
      <c r="S32" s="45">
        <v>3.11</v>
      </c>
      <c r="T32" s="45">
        <v>2.91</v>
      </c>
      <c r="U32" s="45">
        <v>2.73</v>
      </c>
      <c r="V32" s="45">
        <v>2.56</v>
      </c>
      <c r="W32" s="45">
        <v>2.4</v>
      </c>
      <c r="X32" s="45">
        <v>2.25</v>
      </c>
      <c r="Y32" s="45">
        <v>2.11</v>
      </c>
      <c r="Z32" s="45">
        <v>1.98</v>
      </c>
      <c r="AA32" s="45">
        <v>1.86</v>
      </c>
      <c r="AB32" s="45">
        <v>1.75</v>
      </c>
      <c r="AC32" s="45">
        <v>1.64</v>
      </c>
      <c r="AD32" s="45">
        <v>1.54</v>
      </c>
      <c r="AE32" s="45">
        <v>1.45</v>
      </c>
      <c r="AF32" s="45">
        <v>1.36</v>
      </c>
      <c r="AG32" s="45">
        <v>1.28</v>
      </c>
      <c r="AH32" s="45">
        <v>1.2</v>
      </c>
      <c r="AI32" s="45">
        <v>1.1299999999999999</v>
      </c>
      <c r="AJ32" s="45">
        <v>1.06</v>
      </c>
      <c r="AK32" s="45">
        <v>0.99</v>
      </c>
      <c r="AL32" s="45">
        <v>0.93</v>
      </c>
      <c r="AM32" s="45">
        <v>0.87</v>
      </c>
      <c r="AN32" s="45">
        <v>0.81</v>
      </c>
      <c r="AO32" s="45">
        <v>0.76</v>
      </c>
      <c r="AP32" s="45">
        <v>0.71</v>
      </c>
      <c r="AQ32" s="45">
        <v>0.66</v>
      </c>
      <c r="AR32" s="45">
        <v>0.62</v>
      </c>
      <c r="AS32" s="45">
        <v>0.57999999999999996</v>
      </c>
      <c r="AT32" s="45">
        <v>0.54</v>
      </c>
      <c r="AU32" s="45">
        <v>0.5</v>
      </c>
    </row>
    <row r="33" spans="1:47" x14ac:dyDescent="0.25">
      <c r="A33" s="43">
        <v>28</v>
      </c>
      <c r="B33" s="45">
        <v>12.41</v>
      </c>
      <c r="C33" s="45">
        <v>11.3</v>
      </c>
      <c r="D33" s="45">
        <v>10.31</v>
      </c>
      <c r="E33" s="45">
        <v>9.42</v>
      </c>
      <c r="F33" s="45">
        <v>8.6300000000000008</v>
      </c>
      <c r="G33" s="45">
        <v>7.92</v>
      </c>
      <c r="H33" s="45">
        <v>7.28</v>
      </c>
      <c r="I33" s="45">
        <v>6.71</v>
      </c>
      <c r="J33" s="45">
        <v>6.19</v>
      </c>
      <c r="K33" s="45">
        <v>5.73</v>
      </c>
      <c r="L33" s="45">
        <v>5.31</v>
      </c>
      <c r="M33" s="45">
        <v>4.92</v>
      </c>
      <c r="N33" s="45">
        <v>4.57</v>
      </c>
      <c r="O33" s="45">
        <v>4.25</v>
      </c>
      <c r="P33" s="45">
        <v>3.96</v>
      </c>
      <c r="Q33" s="45">
        <v>3.69</v>
      </c>
      <c r="R33" s="45">
        <v>3.45</v>
      </c>
      <c r="S33" s="45">
        <v>3.22</v>
      </c>
      <c r="T33" s="45">
        <v>3.01</v>
      </c>
      <c r="U33" s="45">
        <v>2.82</v>
      </c>
      <c r="V33" s="45">
        <v>2.64</v>
      </c>
      <c r="W33" s="45">
        <v>2.4700000000000002</v>
      </c>
      <c r="X33" s="45">
        <v>2.3199999999999998</v>
      </c>
      <c r="Y33" s="45">
        <v>2.17</v>
      </c>
      <c r="Z33" s="45">
        <v>2.04</v>
      </c>
      <c r="AA33" s="45">
        <v>1.91</v>
      </c>
      <c r="AB33" s="45">
        <v>1.79</v>
      </c>
      <c r="AC33" s="45">
        <v>1.68</v>
      </c>
      <c r="AD33" s="45">
        <v>1.58</v>
      </c>
      <c r="AE33" s="45">
        <v>1.48</v>
      </c>
      <c r="AF33" s="45">
        <v>1.39</v>
      </c>
      <c r="AG33" s="45">
        <v>1.31</v>
      </c>
      <c r="AH33" s="45">
        <v>1.23</v>
      </c>
      <c r="AI33" s="45">
        <v>1.1499999999999999</v>
      </c>
      <c r="AJ33" s="45">
        <v>1.08</v>
      </c>
      <c r="AK33" s="45">
        <v>1.01</v>
      </c>
      <c r="AL33" s="45">
        <v>0.95</v>
      </c>
      <c r="AM33" s="45">
        <v>0.89</v>
      </c>
      <c r="AN33" s="45">
        <v>0.83</v>
      </c>
      <c r="AO33" s="45">
        <v>0.77</v>
      </c>
      <c r="AP33" s="45">
        <v>0.72</v>
      </c>
      <c r="AQ33" s="45">
        <v>0.67</v>
      </c>
      <c r="AR33" s="45">
        <v>0.63</v>
      </c>
      <c r="AS33" s="45">
        <v>0.59</v>
      </c>
      <c r="AT33" s="45">
        <v>0.55000000000000004</v>
      </c>
      <c r="AU33" s="45">
        <v>0.51</v>
      </c>
    </row>
    <row r="34" spans="1:47" x14ac:dyDescent="0.25">
      <c r="A34" s="43">
        <v>29</v>
      </c>
      <c r="B34" s="45">
        <v>13.32</v>
      </c>
      <c r="C34" s="45">
        <v>12.09</v>
      </c>
      <c r="D34" s="45">
        <v>11.01</v>
      </c>
      <c r="E34" s="45">
        <v>10.039999999999999</v>
      </c>
      <c r="F34" s="45">
        <v>9.17</v>
      </c>
      <c r="G34" s="45">
        <v>8.4</v>
      </c>
      <c r="H34" s="45">
        <v>7.7</v>
      </c>
      <c r="I34" s="45">
        <v>7.08</v>
      </c>
      <c r="J34" s="45">
        <v>6.52</v>
      </c>
      <c r="K34" s="45">
        <v>6.02</v>
      </c>
      <c r="L34" s="45">
        <v>5.56</v>
      </c>
      <c r="M34" s="45">
        <v>5.15</v>
      </c>
      <c r="N34" s="45">
        <v>4.78</v>
      </c>
      <c r="O34" s="45">
        <v>4.43</v>
      </c>
      <c r="P34" s="45">
        <v>4.12</v>
      </c>
      <c r="Q34" s="45">
        <v>3.84</v>
      </c>
      <c r="R34" s="45">
        <v>3.58</v>
      </c>
      <c r="S34" s="45">
        <v>3.34</v>
      </c>
      <c r="T34" s="45">
        <v>3.12</v>
      </c>
      <c r="U34" s="45">
        <v>2.91</v>
      </c>
      <c r="V34" s="45">
        <v>2.72</v>
      </c>
      <c r="W34" s="45">
        <v>2.5499999999999998</v>
      </c>
      <c r="X34" s="45">
        <v>2.39</v>
      </c>
      <c r="Y34" s="45">
        <v>2.23</v>
      </c>
      <c r="Z34" s="45">
        <v>2.09</v>
      </c>
      <c r="AA34" s="45">
        <v>1.96</v>
      </c>
      <c r="AB34" s="45">
        <v>1.84</v>
      </c>
      <c r="AC34" s="45">
        <v>1.73</v>
      </c>
      <c r="AD34" s="45">
        <v>1.62</v>
      </c>
      <c r="AE34" s="45">
        <v>1.52</v>
      </c>
      <c r="AF34" s="45">
        <v>1.42</v>
      </c>
      <c r="AG34" s="45">
        <v>1.33</v>
      </c>
      <c r="AH34" s="45">
        <v>1.25</v>
      </c>
      <c r="AI34" s="45">
        <v>1.17</v>
      </c>
      <c r="AJ34" s="45">
        <v>1.1000000000000001</v>
      </c>
      <c r="AK34" s="45">
        <v>1.03</v>
      </c>
      <c r="AL34" s="45">
        <v>0.96</v>
      </c>
      <c r="AM34" s="45">
        <v>0.9</v>
      </c>
      <c r="AN34" s="45">
        <v>0.84</v>
      </c>
      <c r="AO34" s="45">
        <v>0.79</v>
      </c>
      <c r="AP34" s="45">
        <v>0.74</v>
      </c>
      <c r="AQ34" s="45">
        <v>0.69</v>
      </c>
      <c r="AR34" s="45">
        <v>0.64</v>
      </c>
      <c r="AS34" s="45">
        <v>0.6</v>
      </c>
      <c r="AT34" s="45">
        <v>0.55000000000000004</v>
      </c>
      <c r="AU34" s="45">
        <v>0.51</v>
      </c>
    </row>
    <row r="35" spans="1:47" x14ac:dyDescent="0.25">
      <c r="A35" s="43">
        <v>30</v>
      </c>
      <c r="B35" s="45">
        <v>14.32</v>
      </c>
      <c r="C35" s="45">
        <v>12.97</v>
      </c>
      <c r="D35" s="45">
        <v>11.78</v>
      </c>
      <c r="E35" s="45">
        <v>10.72</v>
      </c>
      <c r="F35" s="45">
        <v>9.77</v>
      </c>
      <c r="G35" s="45">
        <v>8.92</v>
      </c>
      <c r="H35" s="45">
        <v>8.17</v>
      </c>
      <c r="I35" s="45">
        <v>7.49</v>
      </c>
      <c r="J35" s="45">
        <v>6.89</v>
      </c>
      <c r="K35" s="45">
        <v>6.34</v>
      </c>
      <c r="L35" s="45">
        <v>5.85</v>
      </c>
      <c r="M35" s="45">
        <v>5.4</v>
      </c>
      <c r="N35" s="45">
        <v>5</v>
      </c>
      <c r="O35" s="45">
        <v>4.63</v>
      </c>
      <c r="P35" s="45">
        <v>4.3</v>
      </c>
      <c r="Q35" s="45">
        <v>4</v>
      </c>
      <c r="R35" s="45">
        <v>3.72</v>
      </c>
      <c r="S35" s="45">
        <v>3.46</v>
      </c>
      <c r="T35" s="45">
        <v>3.23</v>
      </c>
      <c r="U35" s="45">
        <v>3.01</v>
      </c>
      <c r="V35" s="45">
        <v>2.81</v>
      </c>
      <c r="W35" s="45">
        <v>2.63</v>
      </c>
      <c r="X35" s="45">
        <v>2.46</v>
      </c>
      <c r="Y35" s="45">
        <v>2.2999999999999998</v>
      </c>
      <c r="Z35" s="45">
        <v>2.15</v>
      </c>
      <c r="AA35" s="45">
        <v>2.02</v>
      </c>
      <c r="AB35" s="45">
        <v>1.89</v>
      </c>
      <c r="AC35" s="45">
        <v>1.77</v>
      </c>
      <c r="AD35" s="45">
        <v>1.66</v>
      </c>
      <c r="AE35" s="45">
        <v>1.55</v>
      </c>
      <c r="AF35" s="45">
        <v>1.46</v>
      </c>
      <c r="AG35" s="45">
        <v>1.36</v>
      </c>
      <c r="AH35" s="45">
        <v>1.28</v>
      </c>
      <c r="AI35" s="45">
        <v>1.2</v>
      </c>
      <c r="AJ35" s="45">
        <v>1.1200000000000001</v>
      </c>
      <c r="AK35" s="45">
        <v>1.05</v>
      </c>
      <c r="AL35" s="45">
        <v>0.98</v>
      </c>
      <c r="AM35" s="45">
        <v>0.92</v>
      </c>
      <c r="AN35" s="45">
        <v>0.86</v>
      </c>
      <c r="AO35" s="45">
        <v>0.8</v>
      </c>
      <c r="AP35" s="45">
        <v>0.75</v>
      </c>
      <c r="AQ35" s="45">
        <v>0.7</v>
      </c>
      <c r="AR35" s="45">
        <v>0.65</v>
      </c>
      <c r="AS35" s="45">
        <v>0.6</v>
      </c>
      <c r="AT35" s="45">
        <v>0.56000000000000005</v>
      </c>
      <c r="AU35" s="45">
        <v>0.52</v>
      </c>
    </row>
    <row r="36" spans="1:47" x14ac:dyDescent="0.25">
      <c r="A36" s="43">
        <v>31</v>
      </c>
      <c r="B36" s="45">
        <v>15.43</v>
      </c>
      <c r="C36" s="45">
        <v>13.95</v>
      </c>
      <c r="D36" s="45">
        <v>12.64</v>
      </c>
      <c r="E36" s="45">
        <v>11.47</v>
      </c>
      <c r="F36" s="45">
        <v>10.43</v>
      </c>
      <c r="G36" s="45">
        <v>9.51</v>
      </c>
      <c r="H36" s="45">
        <v>8.68</v>
      </c>
      <c r="I36" s="45">
        <v>7.94</v>
      </c>
      <c r="J36" s="45">
        <v>7.28</v>
      </c>
      <c r="K36" s="45">
        <v>6.69</v>
      </c>
      <c r="L36" s="45">
        <v>6.16</v>
      </c>
      <c r="M36" s="45">
        <v>5.68</v>
      </c>
      <c r="N36" s="45">
        <v>5.24</v>
      </c>
      <c r="O36" s="45">
        <v>4.8499999999999996</v>
      </c>
      <c r="P36" s="45">
        <v>4.49</v>
      </c>
      <c r="Q36" s="45">
        <v>4.17</v>
      </c>
      <c r="R36" s="45">
        <v>3.87</v>
      </c>
      <c r="S36" s="45">
        <v>3.6</v>
      </c>
      <c r="T36" s="45">
        <v>3.35</v>
      </c>
      <c r="U36" s="45">
        <v>3.12</v>
      </c>
      <c r="V36" s="45">
        <v>2.91</v>
      </c>
      <c r="W36" s="45">
        <v>2.72</v>
      </c>
      <c r="X36" s="45">
        <v>2.54</v>
      </c>
      <c r="Y36" s="45">
        <v>2.37</v>
      </c>
      <c r="Z36" s="45">
        <v>2.2200000000000002</v>
      </c>
      <c r="AA36" s="45">
        <v>2.08</v>
      </c>
      <c r="AB36" s="45">
        <v>1.94</v>
      </c>
      <c r="AC36" s="45">
        <v>1.82</v>
      </c>
      <c r="AD36" s="45">
        <v>1.7</v>
      </c>
      <c r="AE36" s="45">
        <v>1.59</v>
      </c>
      <c r="AF36" s="45">
        <v>1.49</v>
      </c>
      <c r="AG36" s="45">
        <v>1.4</v>
      </c>
      <c r="AH36" s="45">
        <v>1.31</v>
      </c>
      <c r="AI36" s="45">
        <v>1.22</v>
      </c>
      <c r="AJ36" s="45">
        <v>1.1499999999999999</v>
      </c>
      <c r="AK36" s="45">
        <v>1.07</v>
      </c>
      <c r="AL36" s="45">
        <v>1</v>
      </c>
      <c r="AM36" s="45">
        <v>0.94</v>
      </c>
      <c r="AN36" s="45">
        <v>0.88</v>
      </c>
      <c r="AO36" s="45">
        <v>0.82</v>
      </c>
      <c r="AP36" s="45">
        <v>0.76</v>
      </c>
      <c r="AQ36" s="45">
        <v>0.71</v>
      </c>
      <c r="AR36" s="45">
        <v>0.66</v>
      </c>
      <c r="AS36" s="45">
        <v>0.61</v>
      </c>
      <c r="AT36" s="45">
        <v>0.56999999999999995</v>
      </c>
      <c r="AU36" s="45">
        <v>0.53</v>
      </c>
    </row>
    <row r="37" spans="1:47" x14ac:dyDescent="0.25">
      <c r="A37" s="43">
        <v>32</v>
      </c>
      <c r="B37" s="45">
        <v>16.66</v>
      </c>
      <c r="C37" s="45">
        <v>15.04</v>
      </c>
      <c r="D37" s="45">
        <v>13.59</v>
      </c>
      <c r="E37" s="45">
        <v>12.31</v>
      </c>
      <c r="F37" s="45">
        <v>11.17</v>
      </c>
      <c r="G37" s="45">
        <v>10.15</v>
      </c>
      <c r="H37" s="45">
        <v>9.25</v>
      </c>
      <c r="I37" s="45">
        <v>8.4499999999999993</v>
      </c>
      <c r="J37" s="45">
        <v>7.72</v>
      </c>
      <c r="K37" s="45">
        <v>7.08</v>
      </c>
      <c r="L37" s="45">
        <v>6.5</v>
      </c>
      <c r="M37" s="45">
        <v>5.98</v>
      </c>
      <c r="N37" s="45">
        <v>5.51</v>
      </c>
      <c r="O37" s="45">
        <v>5.09</v>
      </c>
      <c r="P37" s="45">
        <v>4.7</v>
      </c>
      <c r="Q37" s="45">
        <v>4.3499999999999996</v>
      </c>
      <c r="R37" s="45">
        <v>4.04</v>
      </c>
      <c r="S37" s="45">
        <v>3.75</v>
      </c>
      <c r="T37" s="45">
        <v>3.48</v>
      </c>
      <c r="U37" s="45">
        <v>3.24</v>
      </c>
      <c r="V37" s="45">
        <v>3.02</v>
      </c>
      <c r="W37" s="45">
        <v>2.81</v>
      </c>
      <c r="X37" s="45">
        <v>2.63</v>
      </c>
      <c r="Y37" s="45">
        <v>2.4500000000000002</v>
      </c>
      <c r="Z37" s="45">
        <v>2.29</v>
      </c>
      <c r="AA37" s="45">
        <v>2.14</v>
      </c>
      <c r="AB37" s="45">
        <v>2</v>
      </c>
      <c r="AC37" s="45">
        <v>1.87</v>
      </c>
      <c r="AD37" s="45">
        <v>1.75</v>
      </c>
      <c r="AE37" s="45">
        <v>1.64</v>
      </c>
      <c r="AF37" s="45">
        <v>1.53</v>
      </c>
      <c r="AG37" s="45">
        <v>1.43</v>
      </c>
      <c r="AH37" s="45">
        <v>1.34</v>
      </c>
      <c r="AI37" s="45">
        <v>1.25</v>
      </c>
      <c r="AJ37" s="45">
        <v>1.17</v>
      </c>
      <c r="AK37" s="45">
        <v>1.1000000000000001</v>
      </c>
      <c r="AL37" s="45">
        <v>1.02</v>
      </c>
      <c r="AM37" s="45">
        <v>0.96</v>
      </c>
      <c r="AN37" s="45">
        <v>0.89</v>
      </c>
      <c r="AO37" s="45">
        <v>0.83</v>
      </c>
      <c r="AP37" s="45">
        <v>0.78</v>
      </c>
      <c r="AQ37" s="45">
        <v>0.72</v>
      </c>
      <c r="AR37" s="45">
        <v>0.67</v>
      </c>
      <c r="AS37" s="45">
        <v>0.63</v>
      </c>
      <c r="AT37" s="45">
        <v>0.57999999999999996</v>
      </c>
      <c r="AU37" s="45">
        <v>0.54</v>
      </c>
    </row>
    <row r="38" spans="1:47" x14ac:dyDescent="0.25">
      <c r="A38" s="43">
        <v>33</v>
      </c>
      <c r="B38" s="45">
        <v>18.02</v>
      </c>
      <c r="C38" s="45">
        <v>16.239999999999998</v>
      </c>
      <c r="D38" s="45">
        <v>14.65</v>
      </c>
      <c r="E38" s="45">
        <v>13.24</v>
      </c>
      <c r="F38" s="45">
        <v>11.99</v>
      </c>
      <c r="G38" s="45">
        <v>10.87</v>
      </c>
      <c r="H38" s="45">
        <v>9.8800000000000008</v>
      </c>
      <c r="I38" s="45">
        <v>9</v>
      </c>
      <c r="J38" s="45">
        <v>8.2100000000000009</v>
      </c>
      <c r="K38" s="45">
        <v>7.51</v>
      </c>
      <c r="L38" s="45">
        <v>6.88</v>
      </c>
      <c r="M38" s="45">
        <v>6.31</v>
      </c>
      <c r="N38" s="45">
        <v>5.81</v>
      </c>
      <c r="O38" s="45">
        <v>5.35</v>
      </c>
      <c r="P38" s="45">
        <v>4.93</v>
      </c>
      <c r="Q38" s="45">
        <v>4.5599999999999996</v>
      </c>
      <c r="R38" s="45">
        <v>4.22</v>
      </c>
      <c r="S38" s="45">
        <v>3.91</v>
      </c>
      <c r="T38" s="45">
        <v>3.63</v>
      </c>
      <c r="U38" s="45">
        <v>3.37</v>
      </c>
      <c r="V38" s="45">
        <v>3.13</v>
      </c>
      <c r="W38" s="45">
        <v>2.92</v>
      </c>
      <c r="X38" s="45">
        <v>2.72</v>
      </c>
      <c r="Y38" s="45">
        <v>2.5299999999999998</v>
      </c>
      <c r="Z38" s="45">
        <v>2.36</v>
      </c>
      <c r="AA38" s="45">
        <v>2.21</v>
      </c>
      <c r="AB38" s="45">
        <v>2.06</v>
      </c>
      <c r="AC38" s="45">
        <v>1.92</v>
      </c>
      <c r="AD38" s="45">
        <v>1.8</v>
      </c>
      <c r="AE38" s="45">
        <v>1.68</v>
      </c>
      <c r="AF38" s="45">
        <v>1.57</v>
      </c>
      <c r="AG38" s="45">
        <v>1.47</v>
      </c>
      <c r="AH38" s="45">
        <v>1.37</v>
      </c>
      <c r="AI38" s="45">
        <v>1.28</v>
      </c>
      <c r="AJ38" s="45">
        <v>1.2</v>
      </c>
      <c r="AK38" s="45">
        <v>1.1200000000000001</v>
      </c>
      <c r="AL38" s="45">
        <v>1.05</v>
      </c>
      <c r="AM38" s="45">
        <v>0.98</v>
      </c>
      <c r="AN38" s="45">
        <v>0.91</v>
      </c>
      <c r="AO38" s="45">
        <v>0.85</v>
      </c>
      <c r="AP38" s="45">
        <v>0.79</v>
      </c>
      <c r="AQ38" s="45">
        <v>0.74</v>
      </c>
      <c r="AR38" s="45">
        <v>0.68</v>
      </c>
      <c r="AS38" s="45">
        <v>0.64</v>
      </c>
      <c r="AT38" s="45">
        <v>0.59</v>
      </c>
      <c r="AU38" s="45">
        <v>0.55000000000000004</v>
      </c>
    </row>
    <row r="39" spans="1:47" x14ac:dyDescent="0.25">
      <c r="A39" s="43">
        <v>34</v>
      </c>
      <c r="B39" s="45">
        <v>19.53</v>
      </c>
      <c r="C39" s="45">
        <v>17.57</v>
      </c>
      <c r="D39" s="45">
        <v>15.83</v>
      </c>
      <c r="E39" s="45">
        <v>14.27</v>
      </c>
      <c r="F39" s="45">
        <v>12.9</v>
      </c>
      <c r="G39" s="45">
        <v>11.67</v>
      </c>
      <c r="H39" s="45">
        <v>10.58</v>
      </c>
      <c r="I39" s="45">
        <v>9.61</v>
      </c>
      <c r="J39" s="45">
        <v>8.75</v>
      </c>
      <c r="K39" s="45">
        <v>7.98</v>
      </c>
      <c r="L39" s="45">
        <v>7.3</v>
      </c>
      <c r="M39" s="45">
        <v>6.68</v>
      </c>
      <c r="N39" s="45">
        <v>6.13</v>
      </c>
      <c r="O39" s="45">
        <v>5.63</v>
      </c>
      <c r="P39" s="45">
        <v>5.19</v>
      </c>
      <c r="Q39" s="45">
        <v>4.78</v>
      </c>
      <c r="R39" s="45">
        <v>4.42</v>
      </c>
      <c r="S39" s="45">
        <v>4.09</v>
      </c>
      <c r="T39" s="45">
        <v>3.79</v>
      </c>
      <c r="U39" s="45">
        <v>3.51</v>
      </c>
      <c r="V39" s="45">
        <v>3.26</v>
      </c>
      <c r="W39" s="45">
        <v>3.03</v>
      </c>
      <c r="X39" s="45">
        <v>2.82</v>
      </c>
      <c r="Y39" s="45">
        <v>2.62</v>
      </c>
      <c r="Z39" s="45">
        <v>2.44</v>
      </c>
      <c r="AA39" s="45">
        <v>2.2799999999999998</v>
      </c>
      <c r="AB39" s="45">
        <v>2.12</v>
      </c>
      <c r="AC39" s="45">
        <v>1.98</v>
      </c>
      <c r="AD39" s="45">
        <v>1.85</v>
      </c>
      <c r="AE39" s="45">
        <v>1.73</v>
      </c>
      <c r="AF39" s="45">
        <v>1.61</v>
      </c>
      <c r="AG39" s="45">
        <v>1.51</v>
      </c>
      <c r="AH39" s="45">
        <v>1.41</v>
      </c>
      <c r="AI39" s="45">
        <v>1.31</v>
      </c>
      <c r="AJ39" s="45">
        <v>1.23</v>
      </c>
      <c r="AK39" s="45">
        <v>1.1499999999999999</v>
      </c>
      <c r="AL39" s="45">
        <v>1.07</v>
      </c>
      <c r="AM39" s="45">
        <v>1</v>
      </c>
      <c r="AN39" s="45">
        <v>0.93</v>
      </c>
      <c r="AO39" s="45">
        <v>0.87</v>
      </c>
      <c r="AP39" s="45">
        <v>0.81</v>
      </c>
      <c r="AQ39" s="45">
        <v>0.75</v>
      </c>
      <c r="AR39" s="45">
        <v>0.7</v>
      </c>
      <c r="AS39" s="45">
        <v>0.65</v>
      </c>
      <c r="AT39" s="45">
        <v>0.6</v>
      </c>
      <c r="AU39" s="45">
        <v>0.56000000000000005</v>
      </c>
    </row>
    <row r="40" spans="1:47" x14ac:dyDescent="0.25">
      <c r="A40" s="43">
        <v>35</v>
      </c>
      <c r="B40" s="45">
        <v>21.2</v>
      </c>
      <c r="C40" s="45">
        <v>19.05</v>
      </c>
      <c r="D40" s="45">
        <v>17.13</v>
      </c>
      <c r="E40" s="45">
        <v>15.42</v>
      </c>
      <c r="F40" s="45">
        <v>13.9</v>
      </c>
      <c r="G40" s="45">
        <v>12.56</v>
      </c>
      <c r="H40" s="45">
        <v>11.36</v>
      </c>
      <c r="I40" s="45">
        <v>10.3</v>
      </c>
      <c r="J40" s="45">
        <v>9.35</v>
      </c>
      <c r="K40" s="45">
        <v>8.51</v>
      </c>
      <c r="L40" s="45">
        <v>7.76</v>
      </c>
      <c r="M40" s="45">
        <v>7.09</v>
      </c>
      <c r="N40" s="45">
        <v>6.49</v>
      </c>
      <c r="O40" s="45">
        <v>5.95</v>
      </c>
      <c r="P40" s="45">
        <v>5.46</v>
      </c>
      <c r="Q40" s="45">
        <v>5.03</v>
      </c>
      <c r="R40" s="45">
        <v>4.6399999999999997</v>
      </c>
      <c r="S40" s="45">
        <v>4.28</v>
      </c>
      <c r="T40" s="45">
        <v>3.96</v>
      </c>
      <c r="U40" s="45">
        <v>3.66</v>
      </c>
      <c r="V40" s="45">
        <v>3.39</v>
      </c>
      <c r="W40" s="45">
        <v>3.15</v>
      </c>
      <c r="X40" s="45">
        <v>2.93</v>
      </c>
      <c r="Y40" s="45">
        <v>2.72</v>
      </c>
      <c r="Z40" s="45">
        <v>2.5299999999999998</v>
      </c>
      <c r="AA40" s="45">
        <v>2.36</v>
      </c>
      <c r="AB40" s="45">
        <v>2.19</v>
      </c>
      <c r="AC40" s="45">
        <v>2.04</v>
      </c>
      <c r="AD40" s="45">
        <v>1.91</v>
      </c>
      <c r="AE40" s="45">
        <v>1.78</v>
      </c>
      <c r="AF40" s="45">
        <v>1.66</v>
      </c>
      <c r="AG40" s="45">
        <v>1.55</v>
      </c>
      <c r="AH40" s="45">
        <v>1.44</v>
      </c>
      <c r="AI40" s="45">
        <v>1.35</v>
      </c>
      <c r="AJ40" s="45">
        <v>1.26</v>
      </c>
      <c r="AK40" s="45">
        <v>1.17</v>
      </c>
      <c r="AL40" s="45">
        <v>1.0900000000000001</v>
      </c>
      <c r="AM40" s="45">
        <v>1.02</v>
      </c>
      <c r="AN40" s="45">
        <v>0.95</v>
      </c>
      <c r="AO40" s="45">
        <v>0.88</v>
      </c>
      <c r="AP40" s="45">
        <v>0.82</v>
      </c>
      <c r="AQ40" s="45">
        <v>0.77</v>
      </c>
      <c r="AR40" s="45">
        <v>0.71</v>
      </c>
      <c r="AS40" s="45">
        <v>0.66</v>
      </c>
      <c r="AT40" s="45">
        <v>0.61</v>
      </c>
      <c r="AU40" s="45">
        <v>0.56999999999999995</v>
      </c>
    </row>
    <row r="41" spans="1:47" x14ac:dyDescent="0.25">
      <c r="A41" s="43">
        <v>36</v>
      </c>
      <c r="B41" s="45">
        <v>23.05</v>
      </c>
      <c r="C41" s="45">
        <v>20.68</v>
      </c>
      <c r="D41" s="45">
        <v>18.57</v>
      </c>
      <c r="E41" s="45">
        <v>16.690000000000001</v>
      </c>
      <c r="F41" s="45">
        <v>15.02</v>
      </c>
      <c r="G41" s="45">
        <v>13.54</v>
      </c>
      <c r="H41" s="45">
        <v>12.22</v>
      </c>
      <c r="I41" s="45">
        <v>11.06</v>
      </c>
      <c r="J41" s="45">
        <v>10.02</v>
      </c>
      <c r="K41" s="45">
        <v>9.09</v>
      </c>
      <c r="L41" s="45">
        <v>8.27</v>
      </c>
      <c r="M41" s="45">
        <v>7.54</v>
      </c>
      <c r="N41" s="45">
        <v>6.88</v>
      </c>
      <c r="O41" s="45">
        <v>6.3</v>
      </c>
      <c r="P41" s="45">
        <v>5.77</v>
      </c>
      <c r="Q41" s="45">
        <v>5.3</v>
      </c>
      <c r="R41" s="45">
        <v>4.87</v>
      </c>
      <c r="S41" s="45">
        <v>4.49</v>
      </c>
      <c r="T41" s="45">
        <v>4.1399999999999997</v>
      </c>
      <c r="U41" s="45">
        <v>3.83</v>
      </c>
      <c r="V41" s="45">
        <v>3.54</v>
      </c>
      <c r="W41" s="45">
        <v>3.28</v>
      </c>
      <c r="X41" s="45">
        <v>3.04</v>
      </c>
      <c r="Y41" s="45">
        <v>2.82</v>
      </c>
      <c r="Z41" s="45">
        <v>2.62</v>
      </c>
      <c r="AA41" s="45">
        <v>2.44</v>
      </c>
      <c r="AB41" s="45">
        <v>2.27</v>
      </c>
      <c r="AC41" s="45">
        <v>2.11</v>
      </c>
      <c r="AD41" s="45">
        <v>1.97</v>
      </c>
      <c r="AE41" s="45">
        <v>1.83</v>
      </c>
      <c r="AF41" s="45">
        <v>1.71</v>
      </c>
      <c r="AG41" s="45">
        <v>1.59</v>
      </c>
      <c r="AH41" s="45">
        <v>1.48</v>
      </c>
      <c r="AI41" s="45">
        <v>1.38</v>
      </c>
      <c r="AJ41" s="45">
        <v>1.29</v>
      </c>
      <c r="AK41" s="45">
        <v>1.2</v>
      </c>
      <c r="AL41" s="45">
        <v>1.1200000000000001</v>
      </c>
      <c r="AM41" s="45">
        <v>1.04</v>
      </c>
      <c r="AN41" s="45">
        <v>0.97</v>
      </c>
      <c r="AO41" s="45">
        <v>0.9</v>
      </c>
      <c r="AP41" s="45">
        <v>0.84</v>
      </c>
      <c r="AQ41" s="45">
        <v>0.78</v>
      </c>
      <c r="AR41" s="45">
        <v>0.73</v>
      </c>
      <c r="AS41" s="45">
        <v>0.67</v>
      </c>
      <c r="AT41" s="45">
        <v>0.62</v>
      </c>
      <c r="AU41" s="45">
        <v>0.57999999999999996</v>
      </c>
    </row>
    <row r="42" spans="1:47" x14ac:dyDescent="0.25">
      <c r="A42" s="43">
        <v>37</v>
      </c>
      <c r="B42" s="45">
        <v>25.08</v>
      </c>
      <c r="C42" s="45">
        <v>22.48</v>
      </c>
      <c r="D42" s="45">
        <v>20.170000000000002</v>
      </c>
      <c r="E42" s="45">
        <v>18.100000000000001</v>
      </c>
      <c r="F42" s="45">
        <v>16.27</v>
      </c>
      <c r="G42" s="45">
        <v>14.63</v>
      </c>
      <c r="H42" s="45">
        <v>13.18</v>
      </c>
      <c r="I42" s="45">
        <v>11.9</v>
      </c>
      <c r="J42" s="45">
        <v>10.76</v>
      </c>
      <c r="K42" s="45">
        <v>9.74</v>
      </c>
      <c r="L42" s="45">
        <v>8.84</v>
      </c>
      <c r="M42" s="45">
        <v>8.0299999999999994</v>
      </c>
      <c r="N42" s="45">
        <v>7.32</v>
      </c>
      <c r="O42" s="45">
        <v>6.68</v>
      </c>
      <c r="P42" s="45">
        <v>6.11</v>
      </c>
      <c r="Q42" s="45">
        <v>5.6</v>
      </c>
      <c r="R42" s="45">
        <v>5.14</v>
      </c>
      <c r="S42" s="45">
        <v>4.72</v>
      </c>
      <c r="T42" s="45">
        <v>4.3499999999999996</v>
      </c>
      <c r="U42" s="45">
        <v>4.01</v>
      </c>
      <c r="V42" s="45">
        <v>3.7</v>
      </c>
      <c r="W42" s="45">
        <v>3.42</v>
      </c>
      <c r="X42" s="45">
        <v>3.17</v>
      </c>
      <c r="Y42" s="45">
        <v>2.94</v>
      </c>
      <c r="Z42" s="45">
        <v>2.72</v>
      </c>
      <c r="AA42" s="45">
        <v>2.5299999999999998</v>
      </c>
      <c r="AB42" s="45">
        <v>2.35</v>
      </c>
      <c r="AC42" s="45">
        <v>2.1800000000000002</v>
      </c>
      <c r="AD42" s="45">
        <v>2.0299999999999998</v>
      </c>
      <c r="AE42" s="45">
        <v>1.89</v>
      </c>
      <c r="AF42" s="45">
        <v>1.76</v>
      </c>
      <c r="AG42" s="45">
        <v>1.64</v>
      </c>
      <c r="AH42" s="45">
        <v>1.53</v>
      </c>
      <c r="AI42" s="45">
        <v>1.42</v>
      </c>
      <c r="AJ42" s="45">
        <v>1.32</v>
      </c>
      <c r="AK42" s="45">
        <v>1.23</v>
      </c>
      <c r="AL42" s="45">
        <v>1.1499999999999999</v>
      </c>
      <c r="AM42" s="45">
        <v>1.07</v>
      </c>
      <c r="AN42" s="45">
        <v>0.99</v>
      </c>
      <c r="AO42" s="45">
        <v>0.92</v>
      </c>
      <c r="AP42" s="45">
        <v>0.86</v>
      </c>
      <c r="AQ42" s="45">
        <v>0.8</v>
      </c>
      <c r="AR42" s="45">
        <v>0.74</v>
      </c>
      <c r="AS42" s="45">
        <v>0.69</v>
      </c>
      <c r="AT42" s="45">
        <v>0.64</v>
      </c>
      <c r="AU42" s="45">
        <v>0.59</v>
      </c>
    </row>
    <row r="43" spans="1:47" x14ac:dyDescent="0.25">
      <c r="A43" s="43">
        <v>38</v>
      </c>
      <c r="B43" s="45">
        <v>27.31</v>
      </c>
      <c r="C43" s="45">
        <v>24.47</v>
      </c>
      <c r="D43" s="45">
        <v>21.93</v>
      </c>
      <c r="E43" s="45">
        <v>19.66</v>
      </c>
      <c r="F43" s="45">
        <v>17.64</v>
      </c>
      <c r="G43" s="45">
        <v>15.85</v>
      </c>
      <c r="H43" s="45">
        <v>14.25</v>
      </c>
      <c r="I43" s="45">
        <v>12.84</v>
      </c>
      <c r="J43" s="45">
        <v>11.58</v>
      </c>
      <c r="K43" s="45">
        <v>10.46</v>
      </c>
      <c r="L43" s="45">
        <v>9.4700000000000006</v>
      </c>
      <c r="M43" s="45">
        <v>8.59</v>
      </c>
      <c r="N43" s="45">
        <v>7.8</v>
      </c>
      <c r="O43" s="45">
        <v>7.1</v>
      </c>
      <c r="P43" s="45">
        <v>6.48</v>
      </c>
      <c r="Q43" s="45">
        <v>5.92</v>
      </c>
      <c r="R43" s="45">
        <v>5.42</v>
      </c>
      <c r="S43" s="45">
        <v>4.9800000000000004</v>
      </c>
      <c r="T43" s="45">
        <v>4.57</v>
      </c>
      <c r="U43" s="45">
        <v>4.21</v>
      </c>
      <c r="V43" s="45">
        <v>3.88</v>
      </c>
      <c r="W43" s="45">
        <v>3.58</v>
      </c>
      <c r="X43" s="45">
        <v>3.31</v>
      </c>
      <c r="Y43" s="45">
        <v>3.06</v>
      </c>
      <c r="Z43" s="45">
        <v>2.83</v>
      </c>
      <c r="AA43" s="45">
        <v>2.63</v>
      </c>
      <c r="AB43" s="45">
        <v>2.44</v>
      </c>
      <c r="AC43" s="45">
        <v>2.2599999999999998</v>
      </c>
      <c r="AD43" s="45">
        <v>2.1</v>
      </c>
      <c r="AE43" s="45">
        <v>1.95</v>
      </c>
      <c r="AF43" s="45">
        <v>1.82</v>
      </c>
      <c r="AG43" s="45">
        <v>1.69</v>
      </c>
      <c r="AH43" s="45">
        <v>1.57</v>
      </c>
      <c r="AI43" s="45">
        <v>1.46</v>
      </c>
      <c r="AJ43" s="45">
        <v>1.36</v>
      </c>
      <c r="AK43" s="45">
        <v>1.27</v>
      </c>
      <c r="AL43" s="45">
        <v>1.18</v>
      </c>
      <c r="AM43" s="45">
        <v>1.1000000000000001</v>
      </c>
      <c r="AN43" s="45">
        <v>1.02</v>
      </c>
      <c r="AO43" s="45">
        <v>0.95</v>
      </c>
      <c r="AP43" s="45">
        <v>0.88</v>
      </c>
      <c r="AQ43" s="45">
        <v>0.82</v>
      </c>
      <c r="AR43" s="45">
        <v>0.76</v>
      </c>
      <c r="AS43" s="45">
        <v>0.7</v>
      </c>
      <c r="AT43" s="45">
        <v>0.65</v>
      </c>
      <c r="AU43" s="45">
        <v>0.6</v>
      </c>
    </row>
    <row r="44" spans="1:47" x14ac:dyDescent="0.25">
      <c r="A44" s="43">
        <v>39</v>
      </c>
      <c r="B44" s="45">
        <v>29.24</v>
      </c>
      <c r="C44" s="45">
        <v>26.66</v>
      </c>
      <c r="D44" s="45">
        <v>23.88</v>
      </c>
      <c r="E44" s="45">
        <v>21.39</v>
      </c>
      <c r="F44" s="45">
        <v>19.170000000000002</v>
      </c>
      <c r="G44" s="45">
        <v>17.2</v>
      </c>
      <c r="H44" s="45">
        <v>15.44</v>
      </c>
      <c r="I44" s="45">
        <v>13.88</v>
      </c>
      <c r="J44" s="45">
        <v>12.49</v>
      </c>
      <c r="K44" s="45">
        <v>11.26</v>
      </c>
      <c r="L44" s="45">
        <v>10.17</v>
      </c>
      <c r="M44" s="45">
        <v>9.1999999999999993</v>
      </c>
      <c r="N44" s="45">
        <v>8.34</v>
      </c>
      <c r="O44" s="45">
        <v>7.58</v>
      </c>
      <c r="P44" s="45">
        <v>6.89</v>
      </c>
      <c r="Q44" s="45">
        <v>6.29</v>
      </c>
      <c r="R44" s="45">
        <v>5.74</v>
      </c>
      <c r="S44" s="45">
        <v>5.26</v>
      </c>
      <c r="T44" s="45">
        <v>4.82</v>
      </c>
      <c r="U44" s="45">
        <v>4.43</v>
      </c>
      <c r="V44" s="45">
        <v>4.07</v>
      </c>
      <c r="W44" s="45">
        <v>3.75</v>
      </c>
      <c r="X44" s="45">
        <v>3.46</v>
      </c>
      <c r="Y44" s="45">
        <v>3.19</v>
      </c>
      <c r="Z44" s="45">
        <v>2.95</v>
      </c>
      <c r="AA44" s="45">
        <v>2.73</v>
      </c>
      <c r="AB44" s="45">
        <v>2.5299999999999998</v>
      </c>
      <c r="AC44" s="45">
        <v>2.35</v>
      </c>
      <c r="AD44" s="45">
        <v>2.1800000000000002</v>
      </c>
      <c r="AE44" s="45">
        <v>2.02</v>
      </c>
      <c r="AF44" s="45">
        <v>1.88</v>
      </c>
      <c r="AG44" s="45">
        <v>1.74</v>
      </c>
      <c r="AH44" s="45">
        <v>1.62</v>
      </c>
      <c r="AI44" s="45">
        <v>1.51</v>
      </c>
      <c r="AJ44" s="45">
        <v>1.4</v>
      </c>
      <c r="AK44" s="45">
        <v>1.3</v>
      </c>
      <c r="AL44" s="45">
        <v>1.21</v>
      </c>
      <c r="AM44" s="45">
        <v>1.1200000000000001</v>
      </c>
      <c r="AN44" s="45">
        <v>1.04</v>
      </c>
      <c r="AO44" s="45">
        <v>0.97</v>
      </c>
      <c r="AP44" s="45">
        <v>0.9</v>
      </c>
      <c r="AQ44" s="45">
        <v>0.83</v>
      </c>
      <c r="AR44" s="45">
        <v>0.77</v>
      </c>
      <c r="AS44" s="45">
        <v>0.72</v>
      </c>
      <c r="AT44" s="45">
        <v>0.66</v>
      </c>
      <c r="AU44" s="45">
        <v>0.61</v>
      </c>
    </row>
    <row r="45" spans="1:47" x14ac:dyDescent="0.25">
      <c r="A45" s="43">
        <v>40</v>
      </c>
      <c r="B45" s="45">
        <v>30</v>
      </c>
      <c r="C45" s="45">
        <v>28.9</v>
      </c>
      <c r="D45" s="45">
        <v>26.02</v>
      </c>
      <c r="E45" s="45">
        <v>23.3</v>
      </c>
      <c r="F45" s="45">
        <v>20.86</v>
      </c>
      <c r="G45" s="45">
        <v>18.690000000000001</v>
      </c>
      <c r="H45" s="45">
        <v>16.75</v>
      </c>
      <c r="I45" s="45">
        <v>15.03</v>
      </c>
      <c r="J45" s="45">
        <v>13.51</v>
      </c>
      <c r="K45" s="45">
        <v>12.15</v>
      </c>
      <c r="L45" s="45">
        <v>10.95</v>
      </c>
      <c r="M45" s="45">
        <v>9.89</v>
      </c>
      <c r="N45" s="45">
        <v>8.94</v>
      </c>
      <c r="O45" s="45">
        <v>8.1</v>
      </c>
      <c r="P45" s="45">
        <v>7.35</v>
      </c>
      <c r="Q45" s="45">
        <v>6.69</v>
      </c>
      <c r="R45" s="45">
        <v>6.1</v>
      </c>
      <c r="S45" s="45">
        <v>5.57</v>
      </c>
      <c r="T45" s="45">
        <v>5.09</v>
      </c>
      <c r="U45" s="45">
        <v>4.67</v>
      </c>
      <c r="V45" s="45">
        <v>4.28</v>
      </c>
      <c r="W45" s="45">
        <v>3.94</v>
      </c>
      <c r="X45" s="45">
        <v>3.62</v>
      </c>
      <c r="Y45" s="45">
        <v>3.34</v>
      </c>
      <c r="Z45" s="45">
        <v>3.08</v>
      </c>
      <c r="AA45" s="45">
        <v>2.85</v>
      </c>
      <c r="AB45" s="45">
        <v>2.63</v>
      </c>
      <c r="AC45" s="45">
        <v>2.44</v>
      </c>
      <c r="AD45" s="45">
        <v>2.2599999999999998</v>
      </c>
      <c r="AE45" s="45">
        <v>2.09</v>
      </c>
      <c r="AF45" s="45">
        <v>1.94</v>
      </c>
      <c r="AG45" s="45">
        <v>1.8</v>
      </c>
      <c r="AH45" s="45">
        <v>1.67</v>
      </c>
      <c r="AI45" s="45">
        <v>1.55</v>
      </c>
      <c r="AJ45" s="45">
        <v>1.44</v>
      </c>
      <c r="AK45" s="45">
        <v>1.34</v>
      </c>
      <c r="AL45" s="45">
        <v>1.24</v>
      </c>
      <c r="AM45" s="45">
        <v>1.1499999999999999</v>
      </c>
      <c r="AN45" s="45">
        <v>1.07</v>
      </c>
      <c r="AO45" s="45">
        <v>0.99</v>
      </c>
      <c r="AP45" s="45">
        <v>0.92</v>
      </c>
      <c r="AQ45" s="45">
        <v>0.85</v>
      </c>
      <c r="AR45" s="45">
        <v>0.79</v>
      </c>
      <c r="AS45" s="45">
        <v>0.73</v>
      </c>
      <c r="AT45" s="45">
        <v>0.68</v>
      </c>
      <c r="AU45" s="45">
        <v>0.63</v>
      </c>
    </row>
    <row r="46" spans="1:47" x14ac:dyDescent="0.25">
      <c r="A46" s="43">
        <v>41</v>
      </c>
      <c r="B46" s="45">
        <v>30</v>
      </c>
      <c r="C46" s="45">
        <v>30</v>
      </c>
      <c r="D46" s="45">
        <v>28.38</v>
      </c>
      <c r="E46" s="45">
        <v>25.4</v>
      </c>
      <c r="F46" s="45">
        <v>22.73</v>
      </c>
      <c r="G46" s="45">
        <v>20.34</v>
      </c>
      <c r="H46" s="45">
        <v>18.21</v>
      </c>
      <c r="I46" s="45">
        <v>16.32</v>
      </c>
      <c r="J46" s="45">
        <v>14.64</v>
      </c>
      <c r="K46" s="45">
        <v>13.15</v>
      </c>
      <c r="L46" s="45">
        <v>11.82</v>
      </c>
      <c r="M46" s="45">
        <v>10.65</v>
      </c>
      <c r="N46" s="45">
        <v>9.61</v>
      </c>
      <c r="O46" s="45">
        <v>8.68</v>
      </c>
      <c r="P46" s="45">
        <v>7.86</v>
      </c>
      <c r="Q46" s="45">
        <v>7.13</v>
      </c>
      <c r="R46" s="45">
        <v>6.49</v>
      </c>
      <c r="S46" s="45">
        <v>5.91</v>
      </c>
      <c r="T46" s="45">
        <v>5.39</v>
      </c>
      <c r="U46" s="45">
        <v>4.93</v>
      </c>
      <c r="V46" s="45">
        <v>4.51</v>
      </c>
      <c r="W46" s="45">
        <v>4.1399999999999997</v>
      </c>
      <c r="X46" s="45">
        <v>3.8</v>
      </c>
      <c r="Y46" s="45">
        <v>3.5</v>
      </c>
      <c r="Z46" s="45">
        <v>3.22</v>
      </c>
      <c r="AA46" s="45">
        <v>2.97</v>
      </c>
      <c r="AB46" s="45">
        <v>2.74</v>
      </c>
      <c r="AC46" s="45">
        <v>2.54</v>
      </c>
      <c r="AD46" s="45">
        <v>2.34</v>
      </c>
      <c r="AE46" s="45">
        <v>2.17</v>
      </c>
      <c r="AF46" s="45">
        <v>2.0099999999999998</v>
      </c>
      <c r="AG46" s="45">
        <v>1.86</v>
      </c>
      <c r="AH46" s="45">
        <v>1.73</v>
      </c>
      <c r="AI46" s="45">
        <v>1.6</v>
      </c>
      <c r="AJ46" s="45">
        <v>1.49</v>
      </c>
      <c r="AK46" s="45">
        <v>1.38</v>
      </c>
      <c r="AL46" s="45">
        <v>1.28</v>
      </c>
      <c r="AM46" s="45">
        <v>1.19</v>
      </c>
      <c r="AN46" s="45">
        <v>1.1000000000000001</v>
      </c>
      <c r="AO46" s="45">
        <v>1.02</v>
      </c>
      <c r="AP46" s="45">
        <v>0.94</v>
      </c>
      <c r="AQ46" s="45">
        <v>0.87</v>
      </c>
      <c r="AR46" s="45">
        <v>0.81</v>
      </c>
      <c r="AS46" s="45">
        <v>0.75</v>
      </c>
      <c r="AT46" s="45">
        <v>0.69</v>
      </c>
      <c r="AU46" s="45">
        <v>0.64</v>
      </c>
    </row>
    <row r="47" spans="1:47" x14ac:dyDescent="0.25">
      <c r="A47" s="43">
        <v>42</v>
      </c>
      <c r="B47" s="45">
        <v>30</v>
      </c>
      <c r="C47" s="45">
        <v>30</v>
      </c>
      <c r="D47" s="45">
        <v>29.8</v>
      </c>
      <c r="E47" s="45">
        <v>27.7</v>
      </c>
      <c r="F47" s="45">
        <v>24.78</v>
      </c>
      <c r="G47" s="45">
        <v>22.17</v>
      </c>
      <c r="H47" s="45">
        <v>19.829999999999998</v>
      </c>
      <c r="I47" s="45">
        <v>17.75</v>
      </c>
      <c r="J47" s="45">
        <v>15.89</v>
      </c>
      <c r="K47" s="45">
        <v>14.25</v>
      </c>
      <c r="L47" s="45">
        <v>12.79</v>
      </c>
      <c r="M47" s="45">
        <v>11.49</v>
      </c>
      <c r="N47" s="45">
        <v>10.35</v>
      </c>
      <c r="O47" s="45">
        <v>9.33</v>
      </c>
      <c r="P47" s="45">
        <v>8.43</v>
      </c>
      <c r="Q47" s="45">
        <v>7.63</v>
      </c>
      <c r="R47" s="45">
        <v>6.92</v>
      </c>
      <c r="S47" s="45">
        <v>6.29</v>
      </c>
      <c r="T47" s="45">
        <v>5.72</v>
      </c>
      <c r="U47" s="45">
        <v>5.22</v>
      </c>
      <c r="V47" s="45">
        <v>4.7699999999999996</v>
      </c>
      <c r="W47" s="45">
        <v>4.37</v>
      </c>
      <c r="X47" s="45">
        <v>4</v>
      </c>
      <c r="Y47" s="45">
        <v>3.67</v>
      </c>
      <c r="Z47" s="45">
        <v>3.38</v>
      </c>
      <c r="AA47" s="45">
        <v>3.11</v>
      </c>
      <c r="AB47" s="45">
        <v>2.86</v>
      </c>
      <c r="AC47" s="45">
        <v>2.64</v>
      </c>
      <c r="AD47" s="45">
        <v>2.44</v>
      </c>
      <c r="AE47" s="45">
        <v>2.2599999999999998</v>
      </c>
      <c r="AF47" s="45">
        <v>2.09</v>
      </c>
      <c r="AG47" s="45">
        <v>1.93</v>
      </c>
      <c r="AH47" s="45">
        <v>1.79</v>
      </c>
      <c r="AI47" s="45">
        <v>1.66</v>
      </c>
      <c r="AJ47" s="45">
        <v>1.53</v>
      </c>
      <c r="AK47" s="45">
        <v>1.42</v>
      </c>
      <c r="AL47" s="45">
        <v>1.32</v>
      </c>
      <c r="AM47" s="45">
        <v>1.22</v>
      </c>
      <c r="AN47" s="45">
        <v>1.1299999999999999</v>
      </c>
      <c r="AO47" s="45">
        <v>1.05</v>
      </c>
      <c r="AP47" s="45">
        <v>0.97</v>
      </c>
      <c r="AQ47" s="45">
        <v>0.9</v>
      </c>
      <c r="AR47" s="45">
        <v>0.83</v>
      </c>
      <c r="AS47" s="45">
        <v>0.77</v>
      </c>
      <c r="AT47" s="45">
        <v>0.71</v>
      </c>
      <c r="AU47" s="45">
        <v>0.65</v>
      </c>
    </row>
    <row r="48" spans="1:47" x14ac:dyDescent="0.25">
      <c r="A48" s="43">
        <v>43</v>
      </c>
      <c r="B48" s="45">
        <v>30</v>
      </c>
      <c r="C48" s="45">
        <v>30</v>
      </c>
      <c r="D48" s="45">
        <v>30</v>
      </c>
      <c r="E48" s="45">
        <v>29.46</v>
      </c>
      <c r="F48" s="45">
        <v>27.05</v>
      </c>
      <c r="G48" s="45">
        <v>24.18</v>
      </c>
      <c r="H48" s="45">
        <v>21.62</v>
      </c>
      <c r="I48" s="45">
        <v>19.329999999999998</v>
      </c>
      <c r="J48" s="45">
        <v>17.29</v>
      </c>
      <c r="K48" s="45">
        <v>15.47</v>
      </c>
      <c r="L48" s="45">
        <v>13.86</v>
      </c>
      <c r="M48" s="45">
        <v>12.44</v>
      </c>
      <c r="N48" s="45">
        <v>11.17</v>
      </c>
      <c r="O48" s="45">
        <v>10.050000000000001</v>
      </c>
      <c r="P48" s="45">
        <v>9.06</v>
      </c>
      <c r="Q48" s="45">
        <v>8.18</v>
      </c>
      <c r="R48" s="45">
        <v>7.4</v>
      </c>
      <c r="S48" s="45">
        <v>6.71</v>
      </c>
      <c r="T48" s="45">
        <v>6.09</v>
      </c>
      <c r="U48" s="45">
        <v>5.54</v>
      </c>
      <c r="V48" s="45">
        <v>5.05</v>
      </c>
      <c r="W48" s="45">
        <v>4.6100000000000003</v>
      </c>
      <c r="X48" s="45">
        <v>4.22</v>
      </c>
      <c r="Y48" s="45">
        <v>3.87</v>
      </c>
      <c r="Z48" s="45">
        <v>3.55</v>
      </c>
      <c r="AA48" s="45">
        <v>3.26</v>
      </c>
      <c r="AB48" s="45">
        <v>3</v>
      </c>
      <c r="AC48" s="45">
        <v>2.76</v>
      </c>
      <c r="AD48" s="45">
        <v>2.54</v>
      </c>
      <c r="AE48" s="45">
        <v>2.35</v>
      </c>
      <c r="AF48" s="45">
        <v>2.17</v>
      </c>
      <c r="AG48" s="45">
        <v>2</v>
      </c>
      <c r="AH48" s="45">
        <v>1.85</v>
      </c>
      <c r="AI48" s="45">
        <v>1.71</v>
      </c>
      <c r="AJ48" s="45">
        <v>1.58</v>
      </c>
      <c r="AK48" s="45">
        <v>1.47</v>
      </c>
      <c r="AL48" s="45">
        <v>1.36</v>
      </c>
      <c r="AM48" s="45">
        <v>1.26</v>
      </c>
      <c r="AN48" s="45">
        <v>1.1599999999999999</v>
      </c>
      <c r="AO48" s="45">
        <v>1.08</v>
      </c>
      <c r="AP48" s="45">
        <v>1</v>
      </c>
      <c r="AQ48" s="45">
        <v>0.92</v>
      </c>
      <c r="AR48" s="45">
        <v>0.85</v>
      </c>
      <c r="AS48" s="45">
        <v>0.79</v>
      </c>
      <c r="AT48" s="45">
        <v>0.73</v>
      </c>
      <c r="AU48" s="45">
        <v>0.67</v>
      </c>
    </row>
    <row r="49" spans="1:47" x14ac:dyDescent="0.25">
      <c r="A49" s="43">
        <v>44</v>
      </c>
      <c r="B49" s="45">
        <v>30</v>
      </c>
      <c r="C49" s="45">
        <v>30</v>
      </c>
      <c r="D49" s="45">
        <v>30</v>
      </c>
      <c r="E49" s="45">
        <v>30</v>
      </c>
      <c r="F49" s="45">
        <v>29.12</v>
      </c>
      <c r="G49" s="45">
        <v>26.4</v>
      </c>
      <c r="H49" s="45">
        <v>23.59</v>
      </c>
      <c r="I49" s="45">
        <v>21.08</v>
      </c>
      <c r="J49" s="45">
        <v>18.829999999999998</v>
      </c>
      <c r="K49" s="45">
        <v>16.84</v>
      </c>
      <c r="L49" s="45">
        <v>15.06</v>
      </c>
      <c r="M49" s="45">
        <v>13.49</v>
      </c>
      <c r="N49" s="45">
        <v>12.09</v>
      </c>
      <c r="O49" s="45">
        <v>10.86</v>
      </c>
      <c r="P49" s="45">
        <v>9.76</v>
      </c>
      <c r="Q49" s="45">
        <v>8.7899999999999991</v>
      </c>
      <c r="R49" s="45">
        <v>7.94</v>
      </c>
      <c r="S49" s="45">
        <v>7.18</v>
      </c>
      <c r="T49" s="45">
        <v>6.5</v>
      </c>
      <c r="U49" s="45">
        <v>5.9</v>
      </c>
      <c r="V49" s="45">
        <v>5.37</v>
      </c>
      <c r="W49" s="45">
        <v>4.8899999999999997</v>
      </c>
      <c r="X49" s="45">
        <v>4.46</v>
      </c>
      <c r="Y49" s="45">
        <v>4.08</v>
      </c>
      <c r="Z49" s="45">
        <v>3.73</v>
      </c>
      <c r="AA49" s="45">
        <v>3.42</v>
      </c>
      <c r="AB49" s="45">
        <v>3.14</v>
      </c>
      <c r="AC49" s="45">
        <v>2.89</v>
      </c>
      <c r="AD49" s="45">
        <v>2.66</v>
      </c>
      <c r="AE49" s="45">
        <v>2.4500000000000002</v>
      </c>
      <c r="AF49" s="45">
        <v>2.2599999999999998</v>
      </c>
      <c r="AG49" s="45">
        <v>2.08</v>
      </c>
      <c r="AH49" s="45">
        <v>1.92</v>
      </c>
      <c r="AI49" s="45">
        <v>1.77</v>
      </c>
      <c r="AJ49" s="45">
        <v>1.64</v>
      </c>
      <c r="AK49" s="45">
        <v>1.52</v>
      </c>
      <c r="AL49" s="45">
        <v>1.4</v>
      </c>
      <c r="AM49" s="45">
        <v>1.3</v>
      </c>
      <c r="AN49" s="45">
        <v>1.2</v>
      </c>
      <c r="AO49" s="45">
        <v>1.1100000000000001</v>
      </c>
      <c r="AP49" s="45">
        <v>1.02</v>
      </c>
      <c r="AQ49" s="45">
        <v>0.95</v>
      </c>
      <c r="AR49" s="45">
        <v>0.87</v>
      </c>
      <c r="AS49" s="45">
        <v>0.81</v>
      </c>
      <c r="AT49" s="45">
        <v>0.74</v>
      </c>
      <c r="AU49" s="45">
        <v>0.69</v>
      </c>
    </row>
    <row r="50" spans="1:47" x14ac:dyDescent="0.25">
      <c r="A50" s="43">
        <v>45</v>
      </c>
      <c r="B50" s="45">
        <v>30</v>
      </c>
      <c r="C50" s="45">
        <v>30</v>
      </c>
      <c r="D50" s="45">
        <v>30</v>
      </c>
      <c r="E50" s="45">
        <v>30</v>
      </c>
      <c r="F50" s="45">
        <v>30</v>
      </c>
      <c r="G50" s="45">
        <v>28.78</v>
      </c>
      <c r="H50" s="45">
        <v>25.77</v>
      </c>
      <c r="I50" s="45">
        <v>23.01</v>
      </c>
      <c r="J50" s="45">
        <v>20.55</v>
      </c>
      <c r="K50" s="45">
        <v>18.350000000000001</v>
      </c>
      <c r="L50" s="45">
        <v>16.39</v>
      </c>
      <c r="M50" s="45">
        <v>14.65</v>
      </c>
      <c r="N50" s="45">
        <v>13.11</v>
      </c>
      <c r="O50" s="45">
        <v>11.75</v>
      </c>
      <c r="P50" s="45">
        <v>10.54</v>
      </c>
      <c r="Q50" s="45">
        <v>9.48</v>
      </c>
      <c r="R50" s="45">
        <v>8.5299999999999994</v>
      </c>
      <c r="S50" s="45">
        <v>7.7</v>
      </c>
      <c r="T50" s="45">
        <v>6.96</v>
      </c>
      <c r="U50" s="45">
        <v>6.3</v>
      </c>
      <c r="V50" s="45">
        <v>5.71</v>
      </c>
      <c r="W50" s="45">
        <v>5.19</v>
      </c>
      <c r="X50" s="45">
        <v>4.7300000000000004</v>
      </c>
      <c r="Y50" s="45">
        <v>4.3099999999999996</v>
      </c>
      <c r="Z50" s="45">
        <v>3.94</v>
      </c>
      <c r="AA50" s="45">
        <v>3.6</v>
      </c>
      <c r="AB50" s="45">
        <v>3.3</v>
      </c>
      <c r="AC50" s="45">
        <v>3.02</v>
      </c>
      <c r="AD50" s="45">
        <v>2.78</v>
      </c>
      <c r="AE50" s="45">
        <v>2.5499999999999998</v>
      </c>
      <c r="AF50" s="45">
        <v>2.35</v>
      </c>
      <c r="AG50" s="45">
        <v>2.17</v>
      </c>
      <c r="AH50" s="45">
        <v>2</v>
      </c>
      <c r="AI50" s="45">
        <v>1.84</v>
      </c>
      <c r="AJ50" s="45">
        <v>1.7</v>
      </c>
      <c r="AK50" s="45">
        <v>1.57</v>
      </c>
      <c r="AL50" s="45">
        <v>1.45</v>
      </c>
      <c r="AM50" s="45">
        <v>1.34</v>
      </c>
      <c r="AN50" s="45">
        <v>1.24</v>
      </c>
      <c r="AO50" s="45">
        <v>1.1399999999999999</v>
      </c>
      <c r="AP50" s="45">
        <v>1.05</v>
      </c>
      <c r="AQ50" s="45">
        <v>0.97</v>
      </c>
      <c r="AR50" s="45">
        <v>0.9</v>
      </c>
      <c r="AS50" s="45">
        <v>0.83</v>
      </c>
      <c r="AT50" s="45">
        <v>0.76</v>
      </c>
      <c r="AU50" s="45">
        <v>0.7</v>
      </c>
    </row>
    <row r="51" spans="1:47" x14ac:dyDescent="0.25">
      <c r="A51" s="43">
        <v>46</v>
      </c>
      <c r="B51" s="45">
        <v>30</v>
      </c>
      <c r="C51" s="45">
        <v>30</v>
      </c>
      <c r="D51" s="45">
        <v>30</v>
      </c>
      <c r="E51" s="45">
        <v>30</v>
      </c>
      <c r="F51" s="45">
        <v>30</v>
      </c>
      <c r="G51" s="45">
        <v>30</v>
      </c>
      <c r="H51" s="45">
        <v>28.16</v>
      </c>
      <c r="I51" s="45">
        <v>25.15</v>
      </c>
      <c r="J51" s="45">
        <v>22.44</v>
      </c>
      <c r="K51" s="45">
        <v>20.02</v>
      </c>
      <c r="L51" s="45">
        <v>17.87</v>
      </c>
      <c r="M51" s="45">
        <v>15.95</v>
      </c>
      <c r="N51" s="45">
        <v>14.25</v>
      </c>
      <c r="O51" s="45">
        <v>12.75</v>
      </c>
      <c r="P51" s="45">
        <v>11.42</v>
      </c>
      <c r="Q51" s="45">
        <v>10.24</v>
      </c>
      <c r="R51" s="45">
        <v>9.1999999999999993</v>
      </c>
      <c r="S51" s="45">
        <v>8.2799999999999994</v>
      </c>
      <c r="T51" s="45">
        <v>7.46</v>
      </c>
      <c r="U51" s="45">
        <v>6.74</v>
      </c>
      <c r="V51" s="45">
        <v>6.1</v>
      </c>
      <c r="W51" s="45">
        <v>5.53</v>
      </c>
      <c r="X51" s="45">
        <v>5.0199999999999996</v>
      </c>
      <c r="Y51" s="45">
        <v>4.57</v>
      </c>
      <c r="Z51" s="45">
        <v>4.16</v>
      </c>
      <c r="AA51" s="45">
        <v>3.8</v>
      </c>
      <c r="AB51" s="45">
        <v>3.47</v>
      </c>
      <c r="AC51" s="45">
        <v>3.18</v>
      </c>
      <c r="AD51" s="45">
        <v>2.91</v>
      </c>
      <c r="AE51" s="45">
        <v>2.67</v>
      </c>
      <c r="AF51" s="45">
        <v>2.46</v>
      </c>
      <c r="AG51" s="45">
        <v>2.2599999999999998</v>
      </c>
      <c r="AH51" s="45">
        <v>2.08</v>
      </c>
      <c r="AI51" s="45">
        <v>1.91</v>
      </c>
      <c r="AJ51" s="45">
        <v>1.76</v>
      </c>
      <c r="AK51" s="45">
        <v>1.63</v>
      </c>
      <c r="AL51" s="45">
        <v>1.5</v>
      </c>
      <c r="AM51" s="45">
        <v>1.38</v>
      </c>
      <c r="AN51" s="45">
        <v>1.28</v>
      </c>
      <c r="AO51" s="45">
        <v>1.18</v>
      </c>
      <c r="AP51" s="45">
        <v>1.0900000000000001</v>
      </c>
      <c r="AQ51" s="45">
        <v>1</v>
      </c>
      <c r="AR51" s="45">
        <v>0.92</v>
      </c>
      <c r="AS51" s="45">
        <v>0.85</v>
      </c>
      <c r="AT51" s="45">
        <v>0.78</v>
      </c>
      <c r="AU51" s="45">
        <v>0.72</v>
      </c>
    </row>
    <row r="52" spans="1:47" x14ac:dyDescent="0.25">
      <c r="A52" s="43">
        <v>47</v>
      </c>
      <c r="B52" s="45">
        <v>30</v>
      </c>
      <c r="C52" s="45">
        <v>30</v>
      </c>
      <c r="D52" s="45">
        <v>30</v>
      </c>
      <c r="E52" s="45">
        <v>30</v>
      </c>
      <c r="F52" s="45">
        <v>30</v>
      </c>
      <c r="G52" s="45">
        <v>30</v>
      </c>
      <c r="H52" s="45">
        <v>29.71</v>
      </c>
      <c r="I52" s="45">
        <v>27.5</v>
      </c>
      <c r="J52" s="45">
        <v>24.54</v>
      </c>
      <c r="K52" s="45">
        <v>21.88</v>
      </c>
      <c r="L52" s="45">
        <v>19.510000000000002</v>
      </c>
      <c r="M52" s="45">
        <v>17.399999999999999</v>
      </c>
      <c r="N52" s="45">
        <v>15.52</v>
      </c>
      <c r="O52" s="45">
        <v>13.86</v>
      </c>
      <c r="P52" s="45">
        <v>12.39</v>
      </c>
      <c r="Q52" s="45">
        <v>11.09</v>
      </c>
      <c r="R52" s="45">
        <v>9.94</v>
      </c>
      <c r="S52" s="45">
        <v>8.92</v>
      </c>
      <c r="T52" s="45">
        <v>8.02</v>
      </c>
      <c r="U52" s="45">
        <v>7.23</v>
      </c>
      <c r="V52" s="45">
        <v>6.53</v>
      </c>
      <c r="W52" s="45">
        <v>5.9</v>
      </c>
      <c r="X52" s="45">
        <v>5.34</v>
      </c>
      <c r="Y52" s="45">
        <v>4.8499999999999996</v>
      </c>
      <c r="Z52" s="45">
        <v>4.41</v>
      </c>
      <c r="AA52" s="45">
        <v>4.01</v>
      </c>
      <c r="AB52" s="45">
        <v>3.66</v>
      </c>
      <c r="AC52" s="45">
        <v>3.34</v>
      </c>
      <c r="AD52" s="45">
        <v>3.06</v>
      </c>
      <c r="AE52" s="45">
        <v>2.8</v>
      </c>
      <c r="AF52" s="45">
        <v>2.57</v>
      </c>
      <c r="AG52" s="45">
        <v>2.36</v>
      </c>
      <c r="AH52" s="45">
        <v>2.17</v>
      </c>
      <c r="AI52" s="45">
        <v>1.99</v>
      </c>
      <c r="AJ52" s="45">
        <v>1.83</v>
      </c>
      <c r="AK52" s="45">
        <v>1.69</v>
      </c>
      <c r="AL52" s="45">
        <v>1.55</v>
      </c>
      <c r="AM52" s="45">
        <v>1.43</v>
      </c>
      <c r="AN52" s="45">
        <v>1.32</v>
      </c>
      <c r="AO52" s="45">
        <v>1.22</v>
      </c>
      <c r="AP52" s="45">
        <v>1.1200000000000001</v>
      </c>
      <c r="AQ52" s="45">
        <v>1.03</v>
      </c>
      <c r="AR52" s="45">
        <v>0.95</v>
      </c>
      <c r="AS52" s="45">
        <v>0.87</v>
      </c>
      <c r="AT52" s="45">
        <v>0.8</v>
      </c>
      <c r="AU52" s="45">
        <v>0.74</v>
      </c>
    </row>
    <row r="53" spans="1:47" x14ac:dyDescent="0.25">
      <c r="A53" s="43">
        <v>48</v>
      </c>
      <c r="B53" s="45">
        <v>30</v>
      </c>
      <c r="C53" s="45">
        <v>30</v>
      </c>
      <c r="D53" s="45">
        <v>30</v>
      </c>
      <c r="E53" s="45">
        <v>30</v>
      </c>
      <c r="F53" s="45">
        <v>30</v>
      </c>
      <c r="G53" s="45">
        <v>30</v>
      </c>
      <c r="H53" s="45">
        <v>30</v>
      </c>
      <c r="I53" s="45">
        <v>29.37</v>
      </c>
      <c r="J53" s="45">
        <v>26.84</v>
      </c>
      <c r="K53" s="45">
        <v>23.93</v>
      </c>
      <c r="L53" s="45">
        <v>21.33</v>
      </c>
      <c r="M53" s="45">
        <v>19</v>
      </c>
      <c r="N53" s="45">
        <v>16.940000000000001</v>
      </c>
      <c r="O53" s="45">
        <v>15.1</v>
      </c>
      <c r="P53" s="45">
        <v>13.47</v>
      </c>
      <c r="Q53" s="45">
        <v>12.04</v>
      </c>
      <c r="R53" s="45">
        <v>10.77</v>
      </c>
      <c r="S53" s="45">
        <v>9.65</v>
      </c>
      <c r="T53" s="45">
        <v>8.65</v>
      </c>
      <c r="U53" s="45">
        <v>7.78</v>
      </c>
      <c r="V53" s="45">
        <v>7</v>
      </c>
      <c r="W53" s="45">
        <v>6.32</v>
      </c>
      <c r="X53" s="45">
        <v>5.71</v>
      </c>
      <c r="Y53" s="45">
        <v>5.17</v>
      </c>
      <c r="Z53" s="45">
        <v>4.68</v>
      </c>
      <c r="AA53" s="45">
        <v>4.26</v>
      </c>
      <c r="AB53" s="45">
        <v>3.87</v>
      </c>
      <c r="AC53" s="45">
        <v>3.53</v>
      </c>
      <c r="AD53" s="45">
        <v>3.22</v>
      </c>
      <c r="AE53" s="45">
        <v>2.94</v>
      </c>
      <c r="AF53" s="45">
        <v>2.69</v>
      </c>
      <c r="AG53" s="45">
        <v>2.4700000000000002</v>
      </c>
      <c r="AH53" s="45">
        <v>2.2599999999999998</v>
      </c>
      <c r="AI53" s="45">
        <v>2.08</v>
      </c>
      <c r="AJ53" s="45">
        <v>1.91</v>
      </c>
      <c r="AK53" s="45">
        <v>1.76</v>
      </c>
      <c r="AL53" s="45">
        <v>1.61</v>
      </c>
      <c r="AM53" s="45">
        <v>1.49</v>
      </c>
      <c r="AN53" s="45">
        <v>1.37</v>
      </c>
      <c r="AO53" s="45">
        <v>1.26</v>
      </c>
      <c r="AP53" s="45">
        <v>1.1599999999999999</v>
      </c>
      <c r="AQ53" s="45">
        <v>1.06</v>
      </c>
      <c r="AR53" s="45">
        <v>0.98</v>
      </c>
      <c r="AS53" s="45">
        <v>0.9</v>
      </c>
      <c r="AT53" s="45">
        <v>0.83</v>
      </c>
      <c r="AU53" s="45">
        <v>0.76</v>
      </c>
    </row>
    <row r="54" spans="1:47" x14ac:dyDescent="0.25">
      <c r="A54" s="43">
        <v>49</v>
      </c>
      <c r="B54" s="45">
        <v>30</v>
      </c>
      <c r="C54" s="45">
        <v>30</v>
      </c>
      <c r="D54" s="45">
        <v>30</v>
      </c>
      <c r="E54" s="45">
        <v>30</v>
      </c>
      <c r="F54" s="45">
        <v>30</v>
      </c>
      <c r="G54" s="45">
        <v>30</v>
      </c>
      <c r="H54" s="45">
        <v>30</v>
      </c>
      <c r="I54" s="45">
        <v>30</v>
      </c>
      <c r="J54" s="45">
        <v>29.03</v>
      </c>
      <c r="K54" s="45">
        <v>26.2</v>
      </c>
      <c r="L54" s="45">
        <v>23.34</v>
      </c>
      <c r="M54" s="45">
        <v>20.78</v>
      </c>
      <c r="N54" s="45">
        <v>18.510000000000002</v>
      </c>
      <c r="O54" s="45">
        <v>16.48</v>
      </c>
      <c r="P54" s="45">
        <v>14.68</v>
      </c>
      <c r="Q54" s="45">
        <v>13.1</v>
      </c>
      <c r="R54" s="45">
        <v>11.69</v>
      </c>
      <c r="S54" s="45">
        <v>10.45</v>
      </c>
      <c r="T54" s="45">
        <v>9.36</v>
      </c>
      <c r="U54" s="45">
        <v>8.39</v>
      </c>
      <c r="V54" s="45">
        <v>7.54</v>
      </c>
      <c r="W54" s="45">
        <v>6.78</v>
      </c>
      <c r="X54" s="45">
        <v>6.11</v>
      </c>
      <c r="Y54" s="45">
        <v>5.52</v>
      </c>
      <c r="Z54" s="45">
        <v>4.99</v>
      </c>
      <c r="AA54" s="45">
        <v>4.5199999999999996</v>
      </c>
      <c r="AB54" s="45">
        <v>4.0999999999999996</v>
      </c>
      <c r="AC54" s="45">
        <v>3.73</v>
      </c>
      <c r="AD54" s="45">
        <v>3.4</v>
      </c>
      <c r="AE54" s="45">
        <v>3.1</v>
      </c>
      <c r="AF54" s="45">
        <v>2.83</v>
      </c>
      <c r="AG54" s="45">
        <v>2.59</v>
      </c>
      <c r="AH54" s="45">
        <v>2.37</v>
      </c>
      <c r="AI54" s="45">
        <v>2.17</v>
      </c>
      <c r="AJ54" s="45">
        <v>1.99</v>
      </c>
      <c r="AK54" s="45">
        <v>1.83</v>
      </c>
      <c r="AL54" s="45">
        <v>1.68</v>
      </c>
      <c r="AM54" s="45">
        <v>1.54</v>
      </c>
      <c r="AN54" s="45">
        <v>1.42</v>
      </c>
      <c r="AO54" s="45">
        <v>1.3</v>
      </c>
      <c r="AP54" s="45">
        <v>1.2</v>
      </c>
      <c r="AQ54" s="45">
        <v>1.1000000000000001</v>
      </c>
      <c r="AR54" s="45">
        <v>1.01</v>
      </c>
      <c r="AS54" s="45">
        <v>0.93</v>
      </c>
      <c r="AT54" s="45">
        <v>0.85</v>
      </c>
      <c r="AU54" s="45">
        <v>0.78</v>
      </c>
    </row>
    <row r="55" spans="1:47" x14ac:dyDescent="0.25">
      <c r="A55" s="43">
        <v>50</v>
      </c>
      <c r="B55" s="45">
        <v>30</v>
      </c>
      <c r="C55" s="45">
        <v>30</v>
      </c>
      <c r="D55" s="45">
        <v>30</v>
      </c>
      <c r="E55" s="45">
        <v>30</v>
      </c>
      <c r="F55" s="45">
        <v>30</v>
      </c>
      <c r="G55" s="45">
        <v>30</v>
      </c>
      <c r="H55" s="45">
        <v>30</v>
      </c>
      <c r="I55" s="45">
        <v>30</v>
      </c>
      <c r="J55" s="45">
        <v>30</v>
      </c>
      <c r="K55" s="45">
        <v>28.69</v>
      </c>
      <c r="L55" s="45">
        <v>25.56</v>
      </c>
      <c r="M55" s="45">
        <v>22.75</v>
      </c>
      <c r="N55" s="45">
        <v>20.25</v>
      </c>
      <c r="O55" s="45">
        <v>18.02</v>
      </c>
      <c r="P55" s="45">
        <v>16.03</v>
      </c>
      <c r="Q55" s="45">
        <v>14.28</v>
      </c>
      <c r="R55" s="45">
        <v>12.72</v>
      </c>
      <c r="S55" s="45">
        <v>11.35</v>
      </c>
      <c r="T55" s="45">
        <v>10.14</v>
      </c>
      <c r="U55" s="45">
        <v>9.07</v>
      </c>
      <c r="V55" s="45">
        <v>8.1300000000000008</v>
      </c>
      <c r="W55" s="45">
        <v>7.3</v>
      </c>
      <c r="X55" s="45">
        <v>6.56</v>
      </c>
      <c r="Y55" s="45">
        <v>5.91</v>
      </c>
      <c r="Z55" s="45">
        <v>5.33</v>
      </c>
      <c r="AA55" s="45">
        <v>4.82</v>
      </c>
      <c r="AB55" s="45">
        <v>4.3600000000000003</v>
      </c>
      <c r="AC55" s="45">
        <v>3.96</v>
      </c>
      <c r="AD55" s="45">
        <v>3.6</v>
      </c>
      <c r="AE55" s="45">
        <v>3.27</v>
      </c>
      <c r="AF55" s="45">
        <v>2.98</v>
      </c>
      <c r="AG55" s="45">
        <v>2.72</v>
      </c>
      <c r="AH55" s="45">
        <v>2.4900000000000002</v>
      </c>
      <c r="AI55" s="45">
        <v>2.27</v>
      </c>
      <c r="AJ55" s="45">
        <v>2.08</v>
      </c>
      <c r="AK55" s="45">
        <v>1.91</v>
      </c>
      <c r="AL55" s="45">
        <v>1.75</v>
      </c>
      <c r="AM55" s="45">
        <v>1.6</v>
      </c>
      <c r="AN55" s="45">
        <v>1.47</v>
      </c>
      <c r="AO55" s="45">
        <v>1.35</v>
      </c>
      <c r="AP55" s="45">
        <v>1.24</v>
      </c>
      <c r="AQ55" s="45">
        <v>1.1399999999999999</v>
      </c>
      <c r="AR55" s="45">
        <v>1.04</v>
      </c>
      <c r="AS55" s="45">
        <v>0.96</v>
      </c>
      <c r="AT55" s="45">
        <v>0.88</v>
      </c>
      <c r="AU55" s="45">
        <v>0.81</v>
      </c>
    </row>
    <row r="56" spans="1:47" x14ac:dyDescent="0.25">
      <c r="A56" s="43">
        <v>51</v>
      </c>
      <c r="B56" s="45">
        <v>30</v>
      </c>
      <c r="C56" s="45">
        <v>30</v>
      </c>
      <c r="D56" s="45">
        <v>30</v>
      </c>
      <c r="E56" s="45">
        <v>30</v>
      </c>
      <c r="F56" s="45">
        <v>30</v>
      </c>
      <c r="G56" s="45">
        <v>30</v>
      </c>
      <c r="H56" s="45">
        <v>30</v>
      </c>
      <c r="I56" s="45">
        <v>30</v>
      </c>
      <c r="J56" s="45">
        <v>30</v>
      </c>
      <c r="K56" s="45">
        <v>30</v>
      </c>
      <c r="L56" s="45">
        <v>28.02</v>
      </c>
      <c r="M56" s="45">
        <v>24.94</v>
      </c>
      <c r="N56" s="45">
        <v>22.18</v>
      </c>
      <c r="O56" s="45">
        <v>19.72</v>
      </c>
      <c r="P56" s="45">
        <v>17.53</v>
      </c>
      <c r="Q56" s="45">
        <v>15.59</v>
      </c>
      <c r="R56" s="45">
        <v>13.88</v>
      </c>
      <c r="S56" s="45">
        <v>12.36</v>
      </c>
      <c r="T56" s="45">
        <v>11.02</v>
      </c>
      <c r="U56" s="45">
        <v>9.84</v>
      </c>
      <c r="V56" s="45">
        <v>8.8000000000000007</v>
      </c>
      <c r="W56" s="45">
        <v>7.88</v>
      </c>
      <c r="X56" s="45">
        <v>7.06</v>
      </c>
      <c r="Y56" s="45">
        <v>6.34</v>
      </c>
      <c r="Z56" s="45">
        <v>5.71</v>
      </c>
      <c r="AA56" s="45">
        <v>5.15</v>
      </c>
      <c r="AB56" s="45">
        <v>4.6500000000000004</v>
      </c>
      <c r="AC56" s="45">
        <v>4.21</v>
      </c>
      <c r="AD56" s="45">
        <v>3.81</v>
      </c>
      <c r="AE56" s="45">
        <v>3.46</v>
      </c>
      <c r="AF56" s="45">
        <v>3.15</v>
      </c>
      <c r="AG56" s="45">
        <v>2.87</v>
      </c>
      <c r="AH56" s="45">
        <v>2.61</v>
      </c>
      <c r="AI56" s="45">
        <v>2.39</v>
      </c>
      <c r="AJ56" s="45">
        <v>2.1800000000000002</v>
      </c>
      <c r="AK56" s="45">
        <v>1.99</v>
      </c>
      <c r="AL56" s="45">
        <v>1.82</v>
      </c>
      <c r="AM56" s="45">
        <v>1.67</v>
      </c>
      <c r="AN56" s="45">
        <v>1.53</v>
      </c>
      <c r="AO56" s="45">
        <v>1.4</v>
      </c>
      <c r="AP56" s="45">
        <v>1.29</v>
      </c>
      <c r="AQ56" s="45">
        <v>1.18</v>
      </c>
      <c r="AR56" s="45">
        <v>1.08</v>
      </c>
      <c r="AS56" s="45">
        <v>0.99</v>
      </c>
      <c r="AT56" s="45">
        <v>0.91</v>
      </c>
      <c r="AU56" s="45">
        <v>0.83</v>
      </c>
    </row>
    <row r="57" spans="1:47" x14ac:dyDescent="0.25">
      <c r="A57" s="43">
        <v>52</v>
      </c>
      <c r="B57" s="45">
        <v>30</v>
      </c>
      <c r="C57" s="45">
        <v>30</v>
      </c>
      <c r="D57" s="45">
        <v>30</v>
      </c>
      <c r="E57" s="45">
        <v>30</v>
      </c>
      <c r="F57" s="45">
        <v>30</v>
      </c>
      <c r="G57" s="45">
        <v>30</v>
      </c>
      <c r="H57" s="45">
        <v>30</v>
      </c>
      <c r="I57" s="45">
        <v>30</v>
      </c>
      <c r="J57" s="45">
        <v>30</v>
      </c>
      <c r="K57" s="45">
        <v>30</v>
      </c>
      <c r="L57" s="45">
        <v>29.65</v>
      </c>
      <c r="M57" s="45">
        <v>27.35</v>
      </c>
      <c r="N57" s="45">
        <v>24.32</v>
      </c>
      <c r="O57" s="45">
        <v>21.62</v>
      </c>
      <c r="P57" s="45">
        <v>19.2</v>
      </c>
      <c r="Q57" s="45">
        <v>17.059999999999999</v>
      </c>
      <c r="R57" s="45">
        <v>15.16</v>
      </c>
      <c r="S57" s="45">
        <v>13.49</v>
      </c>
      <c r="T57" s="45">
        <v>12</v>
      </c>
      <c r="U57" s="45">
        <v>10.7</v>
      </c>
      <c r="V57" s="45">
        <v>9.5399999999999991</v>
      </c>
      <c r="W57" s="45">
        <v>8.52</v>
      </c>
      <c r="X57" s="45">
        <v>7.62</v>
      </c>
      <c r="Y57" s="45">
        <v>6.83</v>
      </c>
      <c r="Z57" s="45">
        <v>6.13</v>
      </c>
      <c r="AA57" s="45">
        <v>5.52</v>
      </c>
      <c r="AB57" s="45">
        <v>4.97</v>
      </c>
      <c r="AC57" s="45">
        <v>4.4800000000000004</v>
      </c>
      <c r="AD57" s="45">
        <v>4.05</v>
      </c>
      <c r="AE57" s="45">
        <v>3.67</v>
      </c>
      <c r="AF57" s="45">
        <v>3.33</v>
      </c>
      <c r="AG57" s="45">
        <v>3.03</v>
      </c>
      <c r="AH57" s="45">
        <v>2.75</v>
      </c>
      <c r="AI57" s="45">
        <v>2.5099999999999998</v>
      </c>
      <c r="AJ57" s="45">
        <v>2.29</v>
      </c>
      <c r="AK57" s="45">
        <v>2.09</v>
      </c>
      <c r="AL57" s="45">
        <v>1.91</v>
      </c>
      <c r="AM57" s="45">
        <v>1.74</v>
      </c>
      <c r="AN57" s="45">
        <v>1.59</v>
      </c>
      <c r="AO57" s="45">
        <v>1.46</v>
      </c>
      <c r="AP57" s="45">
        <v>1.34</v>
      </c>
      <c r="AQ57" s="45">
        <v>1.22</v>
      </c>
      <c r="AR57" s="45">
        <v>1.1200000000000001</v>
      </c>
      <c r="AS57" s="45">
        <v>1.02</v>
      </c>
      <c r="AT57" s="45">
        <v>0.94</v>
      </c>
      <c r="AU57" s="45">
        <v>0.86</v>
      </c>
    </row>
    <row r="58" spans="1:47" x14ac:dyDescent="0.25">
      <c r="A58" s="43">
        <v>53</v>
      </c>
      <c r="B58" s="45">
        <v>30</v>
      </c>
      <c r="C58" s="45">
        <v>30</v>
      </c>
      <c r="D58" s="45">
        <v>30</v>
      </c>
      <c r="E58" s="45">
        <v>30</v>
      </c>
      <c r="F58" s="45">
        <v>30</v>
      </c>
      <c r="G58" s="45">
        <v>30</v>
      </c>
      <c r="H58" s="45">
        <v>30</v>
      </c>
      <c r="I58" s="45">
        <v>30</v>
      </c>
      <c r="J58" s="45">
        <v>30</v>
      </c>
      <c r="K58" s="45">
        <v>30</v>
      </c>
      <c r="L58" s="45">
        <v>30</v>
      </c>
      <c r="M58" s="45">
        <v>29.31</v>
      </c>
      <c r="N58" s="45">
        <v>26.69</v>
      </c>
      <c r="O58" s="45">
        <v>23.72</v>
      </c>
      <c r="P58" s="45">
        <v>21.06</v>
      </c>
      <c r="Q58" s="45">
        <v>18.7</v>
      </c>
      <c r="R58" s="45">
        <v>16.600000000000001</v>
      </c>
      <c r="S58" s="45">
        <v>14.74</v>
      </c>
      <c r="T58" s="45">
        <v>13.1</v>
      </c>
      <c r="U58" s="45">
        <v>11.65</v>
      </c>
      <c r="V58" s="45">
        <v>10.37</v>
      </c>
      <c r="W58" s="45">
        <v>9.25</v>
      </c>
      <c r="X58" s="45">
        <v>8.25</v>
      </c>
      <c r="Y58" s="45">
        <v>7.38</v>
      </c>
      <c r="Z58" s="45">
        <v>6.61</v>
      </c>
      <c r="AA58" s="45">
        <v>5.93</v>
      </c>
      <c r="AB58" s="45">
        <v>5.33</v>
      </c>
      <c r="AC58" s="45">
        <v>4.79</v>
      </c>
      <c r="AD58" s="45">
        <v>4.32</v>
      </c>
      <c r="AE58" s="45">
        <v>3.91</v>
      </c>
      <c r="AF58" s="45">
        <v>3.53</v>
      </c>
      <c r="AG58" s="45">
        <v>3.2</v>
      </c>
      <c r="AH58" s="45">
        <v>2.91</v>
      </c>
      <c r="AI58" s="45">
        <v>2.64</v>
      </c>
      <c r="AJ58" s="45">
        <v>2.41</v>
      </c>
      <c r="AK58" s="45">
        <v>2.19</v>
      </c>
      <c r="AL58" s="45">
        <v>2</v>
      </c>
      <c r="AM58" s="45">
        <v>1.82</v>
      </c>
      <c r="AN58" s="45">
        <v>1.67</v>
      </c>
      <c r="AO58" s="45">
        <v>1.52</v>
      </c>
      <c r="AP58" s="45">
        <v>1.39</v>
      </c>
      <c r="AQ58" s="45">
        <v>1.27</v>
      </c>
      <c r="AR58" s="45">
        <v>1.1599999999999999</v>
      </c>
      <c r="AS58" s="45">
        <v>1.06</v>
      </c>
      <c r="AT58" s="45">
        <v>0.97</v>
      </c>
      <c r="AU58" s="45">
        <v>0.89</v>
      </c>
    </row>
    <row r="59" spans="1:47" x14ac:dyDescent="0.25">
      <c r="A59" s="43">
        <v>54</v>
      </c>
      <c r="B59" s="45">
        <v>30</v>
      </c>
      <c r="C59" s="45">
        <v>30</v>
      </c>
      <c r="D59" s="45">
        <v>30</v>
      </c>
      <c r="E59" s="45">
        <v>30</v>
      </c>
      <c r="F59" s="45">
        <v>30</v>
      </c>
      <c r="G59" s="45">
        <v>30</v>
      </c>
      <c r="H59" s="45">
        <v>30</v>
      </c>
      <c r="I59" s="45">
        <v>30</v>
      </c>
      <c r="J59" s="45">
        <v>30</v>
      </c>
      <c r="K59" s="45">
        <v>30</v>
      </c>
      <c r="L59" s="45">
        <v>30</v>
      </c>
      <c r="M59" s="45">
        <v>30</v>
      </c>
      <c r="N59" s="45">
        <v>28.97</v>
      </c>
      <c r="O59" s="45">
        <v>26.05</v>
      </c>
      <c r="P59" s="45">
        <v>23.12</v>
      </c>
      <c r="Q59" s="45">
        <v>20.52</v>
      </c>
      <c r="R59" s="45">
        <v>18.2</v>
      </c>
      <c r="S59" s="45">
        <v>16.149999999999999</v>
      </c>
      <c r="T59" s="45">
        <v>14.33</v>
      </c>
      <c r="U59" s="45">
        <v>12.73</v>
      </c>
      <c r="V59" s="45">
        <v>11.31</v>
      </c>
      <c r="W59" s="45">
        <v>10.06</v>
      </c>
      <c r="X59" s="45">
        <v>8.9600000000000009</v>
      </c>
      <c r="Y59" s="45">
        <v>7.99</v>
      </c>
      <c r="Z59" s="45">
        <v>7.14</v>
      </c>
      <c r="AA59" s="45">
        <v>6.39</v>
      </c>
      <c r="AB59" s="45">
        <v>5.72</v>
      </c>
      <c r="AC59" s="45">
        <v>5.14</v>
      </c>
      <c r="AD59" s="45">
        <v>4.62</v>
      </c>
      <c r="AE59" s="45">
        <v>4.17</v>
      </c>
      <c r="AF59" s="45">
        <v>3.76</v>
      </c>
      <c r="AG59" s="45">
        <v>3.4</v>
      </c>
      <c r="AH59" s="45">
        <v>3.08</v>
      </c>
      <c r="AI59" s="45">
        <v>2.79</v>
      </c>
      <c r="AJ59" s="45">
        <v>2.54</v>
      </c>
      <c r="AK59" s="45">
        <v>2.31</v>
      </c>
      <c r="AL59" s="45">
        <v>2.1</v>
      </c>
      <c r="AM59" s="45">
        <v>1.91</v>
      </c>
      <c r="AN59" s="45">
        <v>1.74</v>
      </c>
      <c r="AO59" s="45">
        <v>1.59</v>
      </c>
      <c r="AP59" s="45">
        <v>1.45</v>
      </c>
      <c r="AQ59" s="45">
        <v>1.32</v>
      </c>
      <c r="AR59" s="45">
        <v>1.21</v>
      </c>
      <c r="AS59" s="45">
        <v>1.1000000000000001</v>
      </c>
      <c r="AT59" s="45">
        <v>1.01</v>
      </c>
      <c r="AU59" s="45">
        <v>0.92</v>
      </c>
    </row>
    <row r="60" spans="1:47" x14ac:dyDescent="0.25">
      <c r="A60" s="43">
        <v>55</v>
      </c>
      <c r="B60" s="45">
        <v>30</v>
      </c>
      <c r="C60" s="45">
        <v>30</v>
      </c>
      <c r="D60" s="45">
        <v>30</v>
      </c>
      <c r="E60" s="45">
        <v>30</v>
      </c>
      <c r="F60" s="45">
        <v>30</v>
      </c>
      <c r="G60" s="45">
        <v>30</v>
      </c>
      <c r="H60" s="45">
        <v>30</v>
      </c>
      <c r="I60" s="45">
        <v>30</v>
      </c>
      <c r="J60" s="45">
        <v>30</v>
      </c>
      <c r="K60" s="45">
        <v>30</v>
      </c>
      <c r="L60" s="45">
        <v>30</v>
      </c>
      <c r="M60" s="45">
        <v>30</v>
      </c>
      <c r="N60" s="45">
        <v>30</v>
      </c>
      <c r="O60" s="45">
        <v>28.63</v>
      </c>
      <c r="P60" s="45">
        <v>25.41</v>
      </c>
      <c r="Q60" s="45">
        <v>22.54</v>
      </c>
      <c r="R60" s="45">
        <v>19.989999999999998</v>
      </c>
      <c r="S60" s="45">
        <v>17.72</v>
      </c>
      <c r="T60" s="45">
        <v>15.71</v>
      </c>
      <c r="U60" s="45">
        <v>13.93</v>
      </c>
      <c r="V60" s="45">
        <v>12.36</v>
      </c>
      <c r="W60" s="45">
        <v>10.97</v>
      </c>
      <c r="X60" s="45">
        <v>9.75</v>
      </c>
      <c r="Y60" s="45">
        <v>8.68</v>
      </c>
      <c r="Z60" s="45">
        <v>7.73</v>
      </c>
      <c r="AA60" s="45">
        <v>6.9</v>
      </c>
      <c r="AB60" s="45">
        <v>6.17</v>
      </c>
      <c r="AC60" s="45">
        <v>5.53</v>
      </c>
      <c r="AD60" s="45">
        <v>4.96</v>
      </c>
      <c r="AE60" s="45">
        <v>4.46</v>
      </c>
      <c r="AF60" s="45">
        <v>4.01</v>
      </c>
      <c r="AG60" s="45">
        <v>3.62</v>
      </c>
      <c r="AH60" s="45">
        <v>3.27</v>
      </c>
      <c r="AI60" s="45">
        <v>2.96</v>
      </c>
      <c r="AJ60" s="45">
        <v>2.68</v>
      </c>
      <c r="AK60" s="45">
        <v>2.4300000000000002</v>
      </c>
      <c r="AL60" s="45">
        <v>2.21</v>
      </c>
      <c r="AM60" s="45">
        <v>2.0099999999999998</v>
      </c>
      <c r="AN60" s="45">
        <v>1.83</v>
      </c>
      <c r="AO60" s="45">
        <v>1.66</v>
      </c>
      <c r="AP60" s="45">
        <v>1.51</v>
      </c>
      <c r="AQ60" s="45">
        <v>1.38</v>
      </c>
      <c r="AR60" s="45">
        <v>1.26</v>
      </c>
      <c r="AS60" s="45">
        <v>1.1499999999999999</v>
      </c>
      <c r="AT60" s="45">
        <v>1.04</v>
      </c>
      <c r="AU60" s="45">
        <v>0.95</v>
      </c>
    </row>
    <row r="61" spans="1:47" x14ac:dyDescent="0.25">
      <c r="A61" s="43">
        <v>56</v>
      </c>
      <c r="B61" s="45">
        <v>30</v>
      </c>
      <c r="C61" s="45">
        <v>30</v>
      </c>
      <c r="D61" s="45">
        <v>30</v>
      </c>
      <c r="E61" s="45">
        <v>30</v>
      </c>
      <c r="F61" s="45">
        <v>30</v>
      </c>
      <c r="G61" s="45">
        <v>30</v>
      </c>
      <c r="H61" s="45">
        <v>30</v>
      </c>
      <c r="I61" s="45">
        <v>30</v>
      </c>
      <c r="J61" s="45">
        <v>30</v>
      </c>
      <c r="K61" s="45">
        <v>30</v>
      </c>
      <c r="L61" s="45">
        <v>30</v>
      </c>
      <c r="M61" s="45">
        <v>30</v>
      </c>
      <c r="N61" s="45">
        <v>30</v>
      </c>
      <c r="O61" s="45">
        <v>29.99</v>
      </c>
      <c r="P61" s="45">
        <v>27.94</v>
      </c>
      <c r="Q61" s="45">
        <v>24.79</v>
      </c>
      <c r="R61" s="45">
        <v>21.97</v>
      </c>
      <c r="S61" s="45">
        <v>19.47</v>
      </c>
      <c r="T61" s="45">
        <v>17.239999999999998</v>
      </c>
      <c r="U61" s="45">
        <v>15.27</v>
      </c>
      <c r="V61" s="45">
        <v>13.53</v>
      </c>
      <c r="W61" s="45">
        <v>11.99</v>
      </c>
      <c r="X61" s="45">
        <v>10.64</v>
      </c>
      <c r="Y61" s="45">
        <v>9.4499999999999993</v>
      </c>
      <c r="Z61" s="45">
        <v>8.4</v>
      </c>
      <c r="AA61" s="45">
        <v>7.48</v>
      </c>
      <c r="AB61" s="45">
        <v>6.67</v>
      </c>
      <c r="AC61" s="45">
        <v>5.96</v>
      </c>
      <c r="AD61" s="45">
        <v>5.33</v>
      </c>
      <c r="AE61" s="45">
        <v>4.78</v>
      </c>
      <c r="AF61" s="45">
        <v>4.29</v>
      </c>
      <c r="AG61" s="45">
        <v>3.86</v>
      </c>
      <c r="AH61" s="45">
        <v>3.48</v>
      </c>
      <c r="AI61" s="45">
        <v>3.14</v>
      </c>
      <c r="AJ61" s="45">
        <v>2.84</v>
      </c>
      <c r="AK61" s="45">
        <v>2.57</v>
      </c>
      <c r="AL61" s="45">
        <v>2.33</v>
      </c>
      <c r="AM61" s="45">
        <v>2.11</v>
      </c>
      <c r="AN61" s="45">
        <v>1.92</v>
      </c>
      <c r="AO61" s="45">
        <v>1.74</v>
      </c>
      <c r="AP61" s="45">
        <v>1.58</v>
      </c>
      <c r="AQ61" s="45">
        <v>1.44</v>
      </c>
      <c r="AR61" s="45">
        <v>1.31</v>
      </c>
      <c r="AS61" s="45">
        <v>1.19</v>
      </c>
      <c r="AT61" s="45">
        <v>1.0900000000000001</v>
      </c>
      <c r="AU61" s="45">
        <v>0.99</v>
      </c>
    </row>
    <row r="62" spans="1:47" x14ac:dyDescent="0.25">
      <c r="A62" s="43">
        <v>57</v>
      </c>
      <c r="B62" s="45">
        <v>30</v>
      </c>
      <c r="C62" s="45">
        <v>30</v>
      </c>
      <c r="D62" s="45">
        <v>30</v>
      </c>
      <c r="E62" s="45">
        <v>30</v>
      </c>
      <c r="F62" s="45">
        <v>30</v>
      </c>
      <c r="G62" s="45">
        <v>30</v>
      </c>
      <c r="H62" s="45">
        <v>30</v>
      </c>
      <c r="I62" s="45">
        <v>30</v>
      </c>
      <c r="J62" s="45">
        <v>30</v>
      </c>
      <c r="K62" s="45">
        <v>30</v>
      </c>
      <c r="L62" s="45">
        <v>30</v>
      </c>
      <c r="M62" s="45">
        <v>30</v>
      </c>
      <c r="N62" s="45">
        <v>30</v>
      </c>
      <c r="O62" s="45">
        <v>30</v>
      </c>
      <c r="P62" s="45">
        <v>29.64</v>
      </c>
      <c r="Q62" s="45">
        <v>27.29</v>
      </c>
      <c r="R62" s="45">
        <v>24.18</v>
      </c>
      <c r="S62" s="45">
        <v>21.42</v>
      </c>
      <c r="T62" s="45">
        <v>18.96</v>
      </c>
      <c r="U62" s="45">
        <v>16.78</v>
      </c>
      <c r="V62" s="45">
        <v>14.84</v>
      </c>
      <c r="W62" s="45">
        <v>13.14</v>
      </c>
      <c r="X62" s="45">
        <v>11.64</v>
      </c>
      <c r="Y62" s="45">
        <v>10.31</v>
      </c>
      <c r="Z62" s="45">
        <v>9.15</v>
      </c>
      <c r="AA62" s="45">
        <v>8.1300000000000008</v>
      </c>
      <c r="AB62" s="45">
        <v>7.23</v>
      </c>
      <c r="AC62" s="45">
        <v>6.44</v>
      </c>
      <c r="AD62" s="45">
        <v>5.75</v>
      </c>
      <c r="AE62" s="45">
        <v>5.14</v>
      </c>
      <c r="AF62" s="45">
        <v>4.6100000000000003</v>
      </c>
      <c r="AG62" s="45">
        <v>4.13</v>
      </c>
      <c r="AH62" s="45">
        <v>3.72</v>
      </c>
      <c r="AI62" s="45">
        <v>3.34</v>
      </c>
      <c r="AJ62" s="45">
        <v>3.02</v>
      </c>
      <c r="AK62" s="45">
        <v>2.72</v>
      </c>
      <c r="AL62" s="45">
        <v>2.46</v>
      </c>
      <c r="AM62" s="45">
        <v>2.23</v>
      </c>
      <c r="AN62" s="45">
        <v>2.02</v>
      </c>
      <c r="AO62" s="45">
        <v>1.83</v>
      </c>
      <c r="AP62" s="45">
        <v>1.66</v>
      </c>
      <c r="AQ62" s="45">
        <v>1.51</v>
      </c>
      <c r="AR62" s="45">
        <v>1.37</v>
      </c>
      <c r="AS62" s="45">
        <v>1.24</v>
      </c>
      <c r="AT62" s="45">
        <v>1.1299999999999999</v>
      </c>
      <c r="AU62" s="45">
        <v>1.03</v>
      </c>
    </row>
    <row r="63" spans="1:47" x14ac:dyDescent="0.25">
      <c r="A63" s="43">
        <v>58</v>
      </c>
      <c r="B63" s="45">
        <v>30</v>
      </c>
      <c r="C63" s="45">
        <v>30</v>
      </c>
      <c r="D63" s="45">
        <v>30</v>
      </c>
      <c r="E63" s="45">
        <v>30</v>
      </c>
      <c r="F63" s="45">
        <v>30</v>
      </c>
      <c r="G63" s="45">
        <v>30</v>
      </c>
      <c r="H63" s="45">
        <v>30</v>
      </c>
      <c r="I63" s="45">
        <v>30</v>
      </c>
      <c r="J63" s="45">
        <v>30</v>
      </c>
      <c r="K63" s="45">
        <v>30</v>
      </c>
      <c r="L63" s="45">
        <v>30</v>
      </c>
      <c r="M63" s="45">
        <v>30</v>
      </c>
      <c r="N63" s="45">
        <v>30</v>
      </c>
      <c r="O63" s="45">
        <v>30</v>
      </c>
      <c r="P63" s="45">
        <v>30</v>
      </c>
      <c r="Q63" s="45">
        <v>29.3</v>
      </c>
      <c r="R63" s="45">
        <v>26.64</v>
      </c>
      <c r="S63" s="45">
        <v>23.59</v>
      </c>
      <c r="T63" s="45">
        <v>20.87</v>
      </c>
      <c r="U63" s="45">
        <v>18.46</v>
      </c>
      <c r="V63" s="45">
        <v>16.32</v>
      </c>
      <c r="W63" s="45">
        <v>14.43</v>
      </c>
      <c r="X63" s="45">
        <v>12.76</v>
      </c>
      <c r="Y63" s="45">
        <v>11.29</v>
      </c>
      <c r="Z63" s="45">
        <v>9.99</v>
      </c>
      <c r="AA63" s="45">
        <v>8.86</v>
      </c>
      <c r="AB63" s="45">
        <v>7.86</v>
      </c>
      <c r="AC63" s="45">
        <v>6.99</v>
      </c>
      <c r="AD63" s="45">
        <v>6.22</v>
      </c>
      <c r="AE63" s="45">
        <v>5.55</v>
      </c>
      <c r="AF63" s="45">
        <v>4.96</v>
      </c>
      <c r="AG63" s="45">
        <v>4.4400000000000004</v>
      </c>
      <c r="AH63" s="45">
        <v>3.98</v>
      </c>
      <c r="AI63" s="45">
        <v>3.57</v>
      </c>
      <c r="AJ63" s="45">
        <v>3.21</v>
      </c>
      <c r="AK63" s="45">
        <v>2.89</v>
      </c>
      <c r="AL63" s="45">
        <v>2.61</v>
      </c>
      <c r="AM63" s="45">
        <v>2.36</v>
      </c>
      <c r="AN63" s="45">
        <v>2.13</v>
      </c>
      <c r="AO63" s="45">
        <v>1.93</v>
      </c>
      <c r="AP63" s="45">
        <v>1.75</v>
      </c>
      <c r="AQ63" s="45">
        <v>1.58</v>
      </c>
      <c r="AR63" s="45">
        <v>1.43</v>
      </c>
      <c r="AS63" s="45">
        <v>1.3</v>
      </c>
      <c r="AT63" s="45">
        <v>1.18</v>
      </c>
      <c r="AU63" s="45">
        <v>1.07</v>
      </c>
    </row>
    <row r="64" spans="1:47" x14ac:dyDescent="0.25">
      <c r="A64" s="43">
        <v>59</v>
      </c>
      <c r="B64" s="45">
        <v>30</v>
      </c>
      <c r="C64" s="45">
        <v>30</v>
      </c>
      <c r="D64" s="45">
        <v>30</v>
      </c>
      <c r="E64" s="45">
        <v>30</v>
      </c>
      <c r="F64" s="45">
        <v>30</v>
      </c>
      <c r="G64" s="45">
        <v>30</v>
      </c>
      <c r="H64" s="45">
        <v>30</v>
      </c>
      <c r="I64" s="45">
        <v>30</v>
      </c>
      <c r="J64" s="45">
        <v>30</v>
      </c>
      <c r="K64" s="45">
        <v>30</v>
      </c>
      <c r="L64" s="45">
        <v>30</v>
      </c>
      <c r="M64" s="45">
        <v>30</v>
      </c>
      <c r="N64" s="45">
        <v>30</v>
      </c>
      <c r="O64" s="45">
        <v>30</v>
      </c>
      <c r="P64" s="45">
        <v>30</v>
      </c>
      <c r="Q64" s="45">
        <v>30</v>
      </c>
      <c r="R64" s="45">
        <v>28.97</v>
      </c>
      <c r="S64" s="45">
        <v>26.01</v>
      </c>
      <c r="T64" s="45">
        <v>23.01</v>
      </c>
      <c r="U64" s="45">
        <v>20.34</v>
      </c>
      <c r="V64" s="45">
        <v>17.97</v>
      </c>
      <c r="W64" s="45">
        <v>15.87</v>
      </c>
      <c r="X64" s="45">
        <v>14.01</v>
      </c>
      <c r="Y64" s="45">
        <v>12.38</v>
      </c>
      <c r="Z64" s="45">
        <v>10.94</v>
      </c>
      <c r="AA64" s="45">
        <v>9.68</v>
      </c>
      <c r="AB64" s="45">
        <v>8.57</v>
      </c>
      <c r="AC64" s="45">
        <v>7.6</v>
      </c>
      <c r="AD64" s="45">
        <v>6.75</v>
      </c>
      <c r="AE64" s="45">
        <v>6.01</v>
      </c>
      <c r="AF64" s="45">
        <v>5.35</v>
      </c>
      <c r="AG64" s="45">
        <v>4.78</v>
      </c>
      <c r="AH64" s="45">
        <v>4.2699999999999996</v>
      </c>
      <c r="AI64" s="45">
        <v>3.83</v>
      </c>
      <c r="AJ64" s="45">
        <v>3.43</v>
      </c>
      <c r="AK64" s="45">
        <v>3.08</v>
      </c>
      <c r="AL64" s="45">
        <v>2.77</v>
      </c>
      <c r="AM64" s="45">
        <v>2.5</v>
      </c>
      <c r="AN64" s="45">
        <v>2.25</v>
      </c>
      <c r="AO64" s="45">
        <v>2.0299999999999998</v>
      </c>
      <c r="AP64" s="45">
        <v>1.84</v>
      </c>
      <c r="AQ64" s="45">
        <v>1.66</v>
      </c>
      <c r="AR64" s="45">
        <v>1.5</v>
      </c>
      <c r="AS64" s="45">
        <v>1.36</v>
      </c>
      <c r="AT64" s="45">
        <v>1.23</v>
      </c>
      <c r="AU64" s="45">
        <v>1.1200000000000001</v>
      </c>
    </row>
    <row r="65" spans="1:47" x14ac:dyDescent="0.25">
      <c r="A65" s="43">
        <v>60</v>
      </c>
      <c r="B65" s="45">
        <v>30</v>
      </c>
      <c r="C65" s="45">
        <v>30</v>
      </c>
      <c r="D65" s="45">
        <v>30</v>
      </c>
      <c r="E65" s="45">
        <v>30</v>
      </c>
      <c r="F65" s="45">
        <v>30</v>
      </c>
      <c r="G65" s="45">
        <v>30</v>
      </c>
      <c r="H65" s="45">
        <v>30</v>
      </c>
      <c r="I65" s="45">
        <v>30</v>
      </c>
      <c r="J65" s="45">
        <v>30</v>
      </c>
      <c r="K65" s="45">
        <v>30</v>
      </c>
      <c r="L65" s="45">
        <v>30</v>
      </c>
      <c r="M65" s="45">
        <v>30</v>
      </c>
      <c r="N65" s="45">
        <v>30</v>
      </c>
      <c r="O65" s="45">
        <v>30</v>
      </c>
      <c r="P65" s="45">
        <v>30</v>
      </c>
      <c r="Q65" s="45">
        <v>30</v>
      </c>
      <c r="R65" s="45">
        <v>30</v>
      </c>
      <c r="S65" s="45">
        <v>28.64</v>
      </c>
      <c r="T65" s="45">
        <v>25.39</v>
      </c>
      <c r="U65" s="45">
        <v>22.44</v>
      </c>
      <c r="V65" s="45">
        <v>19.809999999999999</v>
      </c>
      <c r="W65" s="45">
        <v>17.48</v>
      </c>
      <c r="X65" s="45">
        <v>15.42</v>
      </c>
      <c r="Y65" s="45">
        <v>13.61</v>
      </c>
      <c r="Z65" s="45">
        <v>12.01</v>
      </c>
      <c r="AA65" s="45">
        <v>10.61</v>
      </c>
      <c r="AB65" s="45">
        <v>9.3699999999999992</v>
      </c>
      <c r="AC65" s="45">
        <v>8.3000000000000007</v>
      </c>
      <c r="AD65" s="45">
        <v>7.35</v>
      </c>
      <c r="AE65" s="45">
        <v>6.52</v>
      </c>
      <c r="AF65" s="45">
        <v>5.8</v>
      </c>
      <c r="AG65" s="45">
        <v>5.16</v>
      </c>
      <c r="AH65" s="45">
        <v>4.5999999999999996</v>
      </c>
      <c r="AI65" s="45">
        <v>4.1100000000000003</v>
      </c>
      <c r="AJ65" s="45">
        <v>3.68</v>
      </c>
      <c r="AK65" s="45">
        <v>3.3</v>
      </c>
      <c r="AL65" s="45">
        <v>2.96</v>
      </c>
      <c r="AM65" s="45">
        <v>2.66</v>
      </c>
      <c r="AN65" s="45">
        <v>2.39</v>
      </c>
      <c r="AO65" s="45">
        <v>2.15</v>
      </c>
      <c r="AP65" s="45">
        <v>1.94</v>
      </c>
      <c r="AQ65" s="45">
        <v>1.75</v>
      </c>
      <c r="AR65" s="45">
        <v>1.58</v>
      </c>
      <c r="AS65" s="45">
        <v>1.43</v>
      </c>
      <c r="AT65" s="45">
        <v>1.29</v>
      </c>
      <c r="AU65" s="45">
        <v>1.17</v>
      </c>
    </row>
    <row r="66" spans="1:47" x14ac:dyDescent="0.25">
      <c r="A66" s="43">
        <v>61</v>
      </c>
      <c r="B66" s="45">
        <v>30</v>
      </c>
      <c r="C66" s="45">
        <v>30</v>
      </c>
      <c r="D66" s="45">
        <v>30</v>
      </c>
      <c r="E66" s="45">
        <v>30</v>
      </c>
      <c r="F66" s="45">
        <v>30</v>
      </c>
      <c r="G66" s="45">
        <v>30</v>
      </c>
      <c r="H66" s="45">
        <v>30</v>
      </c>
      <c r="I66" s="45">
        <v>30</v>
      </c>
      <c r="J66" s="45">
        <v>30</v>
      </c>
      <c r="K66" s="45">
        <v>30</v>
      </c>
      <c r="L66" s="45">
        <v>30</v>
      </c>
      <c r="M66" s="45">
        <v>30</v>
      </c>
      <c r="N66" s="45">
        <v>30</v>
      </c>
      <c r="O66" s="45">
        <v>30</v>
      </c>
      <c r="P66" s="45">
        <v>30</v>
      </c>
      <c r="Q66" s="45">
        <v>30</v>
      </c>
      <c r="R66" s="45">
        <v>30</v>
      </c>
      <c r="S66" s="45">
        <v>30</v>
      </c>
      <c r="T66" s="45">
        <v>28.04</v>
      </c>
      <c r="U66" s="45">
        <v>24.78</v>
      </c>
      <c r="V66" s="45">
        <v>21.87</v>
      </c>
      <c r="W66" s="45">
        <v>19.29</v>
      </c>
      <c r="X66" s="45">
        <v>17.010000000000002</v>
      </c>
      <c r="Y66" s="45">
        <v>14.99</v>
      </c>
      <c r="Z66" s="45">
        <v>13.21</v>
      </c>
      <c r="AA66" s="45">
        <v>11.65</v>
      </c>
      <c r="AB66" s="45">
        <v>10.28</v>
      </c>
      <c r="AC66" s="45">
        <v>9.07</v>
      </c>
      <c r="AD66" s="45">
        <v>8.02</v>
      </c>
      <c r="AE66" s="45">
        <v>7.1</v>
      </c>
      <c r="AF66" s="45">
        <v>6.3</v>
      </c>
      <c r="AG66" s="45">
        <v>5.59</v>
      </c>
      <c r="AH66" s="45">
        <v>4.97</v>
      </c>
      <c r="AI66" s="45">
        <v>4.43</v>
      </c>
      <c r="AJ66" s="45">
        <v>3.95</v>
      </c>
      <c r="AK66" s="45">
        <v>3.53</v>
      </c>
      <c r="AL66" s="45">
        <v>3.16</v>
      </c>
      <c r="AM66" s="45">
        <v>2.83</v>
      </c>
      <c r="AN66" s="45">
        <v>2.54</v>
      </c>
      <c r="AO66" s="45">
        <v>2.29</v>
      </c>
      <c r="AP66" s="45">
        <v>2.06</v>
      </c>
      <c r="AQ66" s="45">
        <v>1.85</v>
      </c>
      <c r="AR66" s="45">
        <v>1.67</v>
      </c>
      <c r="AS66" s="45">
        <v>1.5</v>
      </c>
      <c r="AT66" s="45">
        <v>1.36</v>
      </c>
      <c r="AU66" s="45">
        <v>1.23</v>
      </c>
    </row>
    <row r="67" spans="1:47" x14ac:dyDescent="0.25">
      <c r="A67" s="43">
        <v>62</v>
      </c>
      <c r="B67" s="45">
        <v>30</v>
      </c>
      <c r="C67" s="45">
        <v>30</v>
      </c>
      <c r="D67" s="45">
        <v>30</v>
      </c>
      <c r="E67" s="45">
        <v>30</v>
      </c>
      <c r="F67" s="45">
        <v>30</v>
      </c>
      <c r="G67" s="45">
        <v>30</v>
      </c>
      <c r="H67" s="45">
        <v>30</v>
      </c>
      <c r="I67" s="45">
        <v>30</v>
      </c>
      <c r="J67" s="45">
        <v>30</v>
      </c>
      <c r="K67" s="45">
        <v>30</v>
      </c>
      <c r="L67" s="45">
        <v>30</v>
      </c>
      <c r="M67" s="45">
        <v>30</v>
      </c>
      <c r="N67" s="45">
        <v>30</v>
      </c>
      <c r="O67" s="45">
        <v>30</v>
      </c>
      <c r="P67" s="45">
        <v>30</v>
      </c>
      <c r="Q67" s="45">
        <v>30</v>
      </c>
      <c r="R67" s="45">
        <v>30</v>
      </c>
      <c r="S67" s="45">
        <v>30</v>
      </c>
      <c r="T67" s="45">
        <v>29.72</v>
      </c>
      <c r="U67" s="45">
        <v>27.39</v>
      </c>
      <c r="V67" s="45">
        <v>24.18</v>
      </c>
      <c r="W67" s="45">
        <v>21.32</v>
      </c>
      <c r="X67" s="45">
        <v>18.78</v>
      </c>
      <c r="Y67" s="45">
        <v>16.54</v>
      </c>
      <c r="Z67" s="45">
        <v>14.56</v>
      </c>
      <c r="AA67" s="45">
        <v>12.82</v>
      </c>
      <c r="AB67" s="45">
        <v>11.29</v>
      </c>
      <c r="AC67" s="45">
        <v>9.9499999999999993</v>
      </c>
      <c r="AD67" s="45">
        <v>8.7799999999999994</v>
      </c>
      <c r="AE67" s="45">
        <v>7.76</v>
      </c>
      <c r="AF67" s="45">
        <v>6.86</v>
      </c>
      <c r="AG67" s="45">
        <v>6.08</v>
      </c>
      <c r="AH67" s="45">
        <v>5.39</v>
      </c>
      <c r="AI67" s="45">
        <v>4.79</v>
      </c>
      <c r="AJ67" s="45">
        <v>4.26</v>
      </c>
      <c r="AK67" s="45">
        <v>3.8</v>
      </c>
      <c r="AL67" s="45">
        <v>3.39</v>
      </c>
      <c r="AM67" s="45">
        <v>3.03</v>
      </c>
      <c r="AN67" s="45">
        <v>2.71</v>
      </c>
      <c r="AO67" s="45">
        <v>2.4300000000000002</v>
      </c>
      <c r="AP67" s="45">
        <v>2.1800000000000002</v>
      </c>
      <c r="AQ67" s="45">
        <v>1.96</v>
      </c>
      <c r="AR67" s="45">
        <v>1.76</v>
      </c>
      <c r="AS67" s="45">
        <v>1.59</v>
      </c>
      <c r="AT67" s="45">
        <v>1.43</v>
      </c>
      <c r="AU67" s="45">
        <v>1.29</v>
      </c>
    </row>
    <row r="68" spans="1:47" x14ac:dyDescent="0.25">
      <c r="A68" s="43">
        <v>63</v>
      </c>
      <c r="B68" s="45">
        <v>30</v>
      </c>
      <c r="C68" s="45">
        <v>30</v>
      </c>
      <c r="D68" s="45">
        <v>30</v>
      </c>
      <c r="E68" s="45">
        <v>30</v>
      </c>
      <c r="F68" s="45">
        <v>30</v>
      </c>
      <c r="G68" s="45">
        <v>30</v>
      </c>
      <c r="H68" s="45">
        <v>30</v>
      </c>
      <c r="I68" s="45">
        <v>30</v>
      </c>
      <c r="J68" s="45">
        <v>30</v>
      </c>
      <c r="K68" s="45">
        <v>30</v>
      </c>
      <c r="L68" s="45">
        <v>30</v>
      </c>
      <c r="M68" s="45">
        <v>30</v>
      </c>
      <c r="N68" s="45">
        <v>30</v>
      </c>
      <c r="O68" s="45">
        <v>30</v>
      </c>
      <c r="P68" s="45">
        <v>30</v>
      </c>
      <c r="Q68" s="45">
        <v>30</v>
      </c>
      <c r="R68" s="45">
        <v>30</v>
      </c>
      <c r="S68" s="45">
        <v>30</v>
      </c>
      <c r="T68" s="45">
        <v>30</v>
      </c>
      <c r="U68" s="45">
        <v>29.39</v>
      </c>
      <c r="V68" s="45">
        <v>26.76</v>
      </c>
      <c r="W68" s="45">
        <v>23.59</v>
      </c>
      <c r="X68" s="45">
        <v>20.78</v>
      </c>
      <c r="Y68" s="45">
        <v>18.28</v>
      </c>
      <c r="Z68" s="45">
        <v>16.079999999999998</v>
      </c>
      <c r="AA68" s="45">
        <v>14.14</v>
      </c>
      <c r="AB68" s="45">
        <v>12.44</v>
      </c>
      <c r="AC68" s="45">
        <v>10.94</v>
      </c>
      <c r="AD68" s="45">
        <v>9.64</v>
      </c>
      <c r="AE68" s="45">
        <v>8.5</v>
      </c>
      <c r="AF68" s="45">
        <v>7.5</v>
      </c>
      <c r="AG68" s="45">
        <v>6.62</v>
      </c>
      <c r="AH68" s="45">
        <v>5.86</v>
      </c>
      <c r="AI68" s="45">
        <v>5.19</v>
      </c>
      <c r="AJ68" s="45">
        <v>4.6100000000000003</v>
      </c>
      <c r="AK68" s="45">
        <v>4.0999999999999996</v>
      </c>
      <c r="AL68" s="45">
        <v>3.65</v>
      </c>
      <c r="AM68" s="45">
        <v>3.25</v>
      </c>
      <c r="AN68" s="45">
        <v>2.9</v>
      </c>
      <c r="AO68" s="45">
        <v>2.6</v>
      </c>
      <c r="AP68" s="45">
        <v>2.3199999999999998</v>
      </c>
      <c r="AQ68" s="45">
        <v>2.08</v>
      </c>
      <c r="AR68" s="45">
        <v>1.87</v>
      </c>
      <c r="AS68" s="45">
        <v>1.68</v>
      </c>
      <c r="AT68" s="45">
        <v>1.51</v>
      </c>
      <c r="AU68" s="45">
        <v>1.35</v>
      </c>
    </row>
    <row r="69" spans="1:47" x14ac:dyDescent="0.25">
      <c r="A69" s="43">
        <v>64</v>
      </c>
      <c r="B69" s="45">
        <v>30</v>
      </c>
      <c r="C69" s="45">
        <v>30</v>
      </c>
      <c r="D69" s="45">
        <v>30</v>
      </c>
      <c r="E69" s="45">
        <v>30</v>
      </c>
      <c r="F69" s="45">
        <v>30</v>
      </c>
      <c r="G69" s="45">
        <v>30</v>
      </c>
      <c r="H69" s="45">
        <v>30</v>
      </c>
      <c r="I69" s="45">
        <v>30</v>
      </c>
      <c r="J69" s="45">
        <v>30</v>
      </c>
      <c r="K69" s="45">
        <v>30</v>
      </c>
      <c r="L69" s="45">
        <v>30</v>
      </c>
      <c r="M69" s="45">
        <v>30</v>
      </c>
      <c r="N69" s="45">
        <v>30</v>
      </c>
      <c r="O69" s="45">
        <v>30</v>
      </c>
      <c r="P69" s="45">
        <v>30</v>
      </c>
      <c r="Q69" s="45">
        <v>30</v>
      </c>
      <c r="R69" s="45">
        <v>30</v>
      </c>
      <c r="S69" s="45">
        <v>30</v>
      </c>
      <c r="T69" s="45">
        <v>30</v>
      </c>
      <c r="U69" s="45">
        <v>30</v>
      </c>
      <c r="V69" s="45">
        <v>29.06</v>
      </c>
      <c r="W69" s="45">
        <v>26.13</v>
      </c>
      <c r="X69" s="45">
        <v>23.01</v>
      </c>
      <c r="Y69" s="45">
        <v>20.239999999999998</v>
      </c>
      <c r="Z69" s="45">
        <v>17.79</v>
      </c>
      <c r="AA69" s="45">
        <v>15.63</v>
      </c>
      <c r="AB69" s="45">
        <v>13.73</v>
      </c>
      <c r="AC69" s="45">
        <v>12.06</v>
      </c>
      <c r="AD69" s="45">
        <v>10.61</v>
      </c>
      <c r="AE69" s="45">
        <v>9.33</v>
      </c>
      <c r="AF69" s="45">
        <v>8.2200000000000006</v>
      </c>
      <c r="AG69" s="45">
        <v>7.24</v>
      </c>
      <c r="AH69" s="45">
        <v>6.39</v>
      </c>
      <c r="AI69" s="45">
        <v>5.65</v>
      </c>
      <c r="AJ69" s="45">
        <v>5</v>
      </c>
      <c r="AK69" s="45">
        <v>4.4400000000000004</v>
      </c>
      <c r="AL69" s="45">
        <v>3.94</v>
      </c>
      <c r="AM69" s="45">
        <v>3.5</v>
      </c>
      <c r="AN69" s="45">
        <v>3.12</v>
      </c>
      <c r="AO69" s="45">
        <v>2.78</v>
      </c>
      <c r="AP69" s="45">
        <v>2.48</v>
      </c>
      <c r="AQ69" s="45">
        <v>2.2200000000000002</v>
      </c>
      <c r="AR69" s="45">
        <v>1.98</v>
      </c>
      <c r="AS69" s="45">
        <v>1.78</v>
      </c>
      <c r="AT69" s="45">
        <v>1.59</v>
      </c>
      <c r="AU69" s="45">
        <v>1.43</v>
      </c>
    </row>
    <row r="70" spans="1:47" x14ac:dyDescent="0.25">
      <c r="A70" s="43">
        <v>65</v>
      </c>
      <c r="B70" s="45">
        <v>30</v>
      </c>
      <c r="C70" s="45">
        <v>30</v>
      </c>
      <c r="D70" s="45">
        <v>30</v>
      </c>
      <c r="E70" s="45">
        <v>30</v>
      </c>
      <c r="F70" s="45">
        <v>30</v>
      </c>
      <c r="G70" s="45">
        <v>30</v>
      </c>
      <c r="H70" s="45">
        <v>30</v>
      </c>
      <c r="I70" s="45">
        <v>30</v>
      </c>
      <c r="J70" s="45">
        <v>30</v>
      </c>
      <c r="K70" s="45">
        <v>30</v>
      </c>
      <c r="L70" s="45">
        <v>30</v>
      </c>
      <c r="M70" s="45">
        <v>30</v>
      </c>
      <c r="N70" s="45">
        <v>30</v>
      </c>
      <c r="O70" s="45">
        <v>30</v>
      </c>
      <c r="P70" s="45">
        <v>30</v>
      </c>
      <c r="Q70" s="45">
        <v>30</v>
      </c>
      <c r="R70" s="45">
        <v>30</v>
      </c>
      <c r="S70" s="45">
        <v>30</v>
      </c>
      <c r="T70" s="45">
        <v>30</v>
      </c>
      <c r="U70" s="45">
        <v>30</v>
      </c>
      <c r="V70" s="45">
        <v>30</v>
      </c>
      <c r="W70" s="45">
        <v>28.74</v>
      </c>
      <c r="X70" s="45">
        <v>25.51</v>
      </c>
      <c r="Y70" s="45">
        <v>22.44</v>
      </c>
      <c r="Z70" s="45">
        <v>19.71</v>
      </c>
      <c r="AA70" s="45">
        <v>17.309999999999999</v>
      </c>
      <c r="AB70" s="45">
        <v>15.19</v>
      </c>
      <c r="AC70" s="45">
        <v>13.33</v>
      </c>
      <c r="AD70" s="45">
        <v>11.7</v>
      </c>
      <c r="AE70" s="45">
        <v>10.27</v>
      </c>
      <c r="AF70" s="45">
        <v>9.0299999999999994</v>
      </c>
      <c r="AG70" s="45">
        <v>7.94</v>
      </c>
      <c r="AH70" s="45">
        <v>7</v>
      </c>
      <c r="AI70" s="45">
        <v>6.17</v>
      </c>
      <c r="AJ70" s="45">
        <v>5.45</v>
      </c>
      <c r="AK70" s="45">
        <v>4.82</v>
      </c>
      <c r="AL70" s="45">
        <v>4.26</v>
      </c>
      <c r="AM70" s="45">
        <v>3.78</v>
      </c>
      <c r="AN70" s="45">
        <v>3.36</v>
      </c>
      <c r="AO70" s="45">
        <v>2.98</v>
      </c>
      <c r="AP70" s="45">
        <v>2.66</v>
      </c>
      <c r="AQ70" s="45">
        <v>2.37</v>
      </c>
      <c r="AR70" s="45">
        <v>2.11</v>
      </c>
      <c r="AS70" s="45">
        <v>1.89</v>
      </c>
      <c r="AT70" s="45">
        <v>1.69</v>
      </c>
      <c r="AU70" s="45">
        <v>1.51</v>
      </c>
    </row>
    <row r="71" spans="1:47" x14ac:dyDescent="0.25">
      <c r="A71" s="43">
        <v>66</v>
      </c>
      <c r="B71" s="45">
        <v>30</v>
      </c>
      <c r="C71" s="45">
        <v>30</v>
      </c>
      <c r="D71" s="45">
        <v>30</v>
      </c>
      <c r="E71" s="45">
        <v>30</v>
      </c>
      <c r="F71" s="45">
        <v>30</v>
      </c>
      <c r="G71" s="45">
        <v>30</v>
      </c>
      <c r="H71" s="45">
        <v>30</v>
      </c>
      <c r="I71" s="45">
        <v>30</v>
      </c>
      <c r="J71" s="45">
        <v>30</v>
      </c>
      <c r="K71" s="45">
        <v>30</v>
      </c>
      <c r="L71" s="45">
        <v>30</v>
      </c>
      <c r="M71" s="45">
        <v>30</v>
      </c>
      <c r="N71" s="45">
        <v>30</v>
      </c>
      <c r="O71" s="45">
        <v>30</v>
      </c>
      <c r="P71" s="45">
        <v>30</v>
      </c>
      <c r="Q71" s="45">
        <v>30</v>
      </c>
      <c r="R71" s="45">
        <v>30</v>
      </c>
      <c r="S71" s="45">
        <v>30</v>
      </c>
      <c r="T71" s="45">
        <v>30</v>
      </c>
      <c r="U71" s="45">
        <v>30</v>
      </c>
      <c r="V71" s="45">
        <v>30</v>
      </c>
      <c r="W71" s="45">
        <v>30</v>
      </c>
      <c r="X71" s="45">
        <v>28.32</v>
      </c>
      <c r="Y71" s="45">
        <v>24.9</v>
      </c>
      <c r="Z71" s="45">
        <v>21.87</v>
      </c>
      <c r="AA71" s="45">
        <v>19.190000000000001</v>
      </c>
      <c r="AB71" s="45">
        <v>16.829999999999998</v>
      </c>
      <c r="AC71" s="45">
        <v>14.76</v>
      </c>
      <c r="AD71" s="45">
        <v>12.94</v>
      </c>
      <c r="AE71" s="45">
        <v>11.34</v>
      </c>
      <c r="AF71" s="45">
        <v>9.9499999999999993</v>
      </c>
      <c r="AG71" s="45">
        <v>8.74</v>
      </c>
      <c r="AH71" s="45">
        <v>7.68</v>
      </c>
      <c r="AI71" s="45">
        <v>6.75</v>
      </c>
      <c r="AJ71" s="45">
        <v>5.95</v>
      </c>
      <c r="AK71" s="45">
        <v>5.25</v>
      </c>
      <c r="AL71" s="45">
        <v>4.63</v>
      </c>
      <c r="AM71" s="45">
        <v>4.0999999999999996</v>
      </c>
      <c r="AN71" s="45">
        <v>3.63</v>
      </c>
      <c r="AO71" s="45">
        <v>3.21</v>
      </c>
      <c r="AP71" s="45">
        <v>2.85</v>
      </c>
      <c r="AQ71" s="45">
        <v>2.5299999999999998</v>
      </c>
      <c r="AR71" s="45">
        <v>2.2599999999999998</v>
      </c>
      <c r="AS71" s="45">
        <v>2.0099999999999998</v>
      </c>
      <c r="AT71" s="45">
        <v>1.79</v>
      </c>
      <c r="AU71" s="45">
        <v>1.6</v>
      </c>
    </row>
    <row r="72" spans="1:47" x14ac:dyDescent="0.25">
      <c r="A72" s="43">
        <v>67</v>
      </c>
      <c r="B72" s="45">
        <v>30</v>
      </c>
      <c r="C72" s="45">
        <v>30</v>
      </c>
      <c r="D72" s="45">
        <v>30</v>
      </c>
      <c r="E72" s="45">
        <v>30</v>
      </c>
      <c r="F72" s="45">
        <v>30</v>
      </c>
      <c r="G72" s="45">
        <v>30</v>
      </c>
      <c r="H72" s="45">
        <v>30</v>
      </c>
      <c r="I72" s="45">
        <v>30</v>
      </c>
      <c r="J72" s="45">
        <v>30</v>
      </c>
      <c r="K72" s="45">
        <v>30</v>
      </c>
      <c r="L72" s="45">
        <v>30</v>
      </c>
      <c r="M72" s="45">
        <v>30</v>
      </c>
      <c r="N72" s="45">
        <v>30</v>
      </c>
      <c r="O72" s="45">
        <v>30</v>
      </c>
      <c r="P72" s="45">
        <v>30</v>
      </c>
      <c r="Q72" s="45">
        <v>30</v>
      </c>
      <c r="R72" s="45">
        <v>30</v>
      </c>
      <c r="S72" s="45">
        <v>30</v>
      </c>
      <c r="T72" s="45">
        <v>30</v>
      </c>
      <c r="U72" s="45">
        <v>30</v>
      </c>
      <c r="V72" s="45">
        <v>30</v>
      </c>
      <c r="W72" s="45">
        <v>30</v>
      </c>
      <c r="X72" s="45">
        <v>29.9</v>
      </c>
      <c r="Y72" s="45">
        <v>27.68</v>
      </c>
      <c r="Z72" s="45">
        <v>24.31</v>
      </c>
      <c r="AA72" s="45">
        <v>21.32</v>
      </c>
      <c r="AB72" s="45">
        <v>18.690000000000001</v>
      </c>
      <c r="AC72" s="45">
        <v>16.37</v>
      </c>
      <c r="AD72" s="45">
        <v>14.34</v>
      </c>
      <c r="AE72" s="45">
        <v>12.55</v>
      </c>
      <c r="AF72" s="45">
        <v>11</v>
      </c>
      <c r="AG72" s="45">
        <v>9.64</v>
      </c>
      <c r="AH72" s="45">
        <v>8.4499999999999993</v>
      </c>
      <c r="AI72" s="45">
        <v>7.42</v>
      </c>
      <c r="AJ72" s="45">
        <v>6.52</v>
      </c>
      <c r="AK72" s="45">
        <v>5.73</v>
      </c>
      <c r="AL72" s="45">
        <v>5.05</v>
      </c>
      <c r="AM72" s="45">
        <v>4.45</v>
      </c>
      <c r="AN72" s="45">
        <v>3.93</v>
      </c>
      <c r="AO72" s="45">
        <v>3.48</v>
      </c>
      <c r="AP72" s="45">
        <v>3.08</v>
      </c>
      <c r="AQ72" s="45">
        <v>2.72</v>
      </c>
      <c r="AR72" s="45">
        <v>2.42</v>
      </c>
      <c r="AS72" s="45">
        <v>2.15</v>
      </c>
      <c r="AT72" s="45">
        <v>1.91</v>
      </c>
      <c r="AU72" s="45">
        <v>1.71</v>
      </c>
    </row>
    <row r="73" spans="1:47" x14ac:dyDescent="0.25">
      <c r="A73" s="43">
        <v>68</v>
      </c>
      <c r="B73" s="45">
        <v>30</v>
      </c>
      <c r="C73" s="45">
        <v>30</v>
      </c>
      <c r="D73" s="45">
        <v>30</v>
      </c>
      <c r="E73" s="45">
        <v>30</v>
      </c>
      <c r="F73" s="45">
        <v>30</v>
      </c>
      <c r="G73" s="45">
        <v>30</v>
      </c>
      <c r="H73" s="45">
        <v>30</v>
      </c>
      <c r="I73" s="45">
        <v>30</v>
      </c>
      <c r="J73" s="45">
        <v>30</v>
      </c>
      <c r="K73" s="45">
        <v>30</v>
      </c>
      <c r="L73" s="45">
        <v>30</v>
      </c>
      <c r="M73" s="45">
        <v>30</v>
      </c>
      <c r="N73" s="45">
        <v>30</v>
      </c>
      <c r="O73" s="45">
        <v>30</v>
      </c>
      <c r="P73" s="45">
        <v>30</v>
      </c>
      <c r="Q73" s="45">
        <v>30</v>
      </c>
      <c r="R73" s="45">
        <v>30</v>
      </c>
      <c r="S73" s="45">
        <v>30</v>
      </c>
      <c r="T73" s="45">
        <v>30</v>
      </c>
      <c r="U73" s="45">
        <v>30</v>
      </c>
      <c r="V73" s="45">
        <v>30</v>
      </c>
      <c r="W73" s="45">
        <v>30</v>
      </c>
      <c r="X73" s="45">
        <v>30</v>
      </c>
      <c r="Y73" s="45">
        <v>29.57</v>
      </c>
      <c r="Z73" s="45">
        <v>27.05</v>
      </c>
      <c r="AA73" s="45">
        <v>23.72</v>
      </c>
      <c r="AB73" s="45">
        <v>20.79</v>
      </c>
      <c r="AC73" s="45">
        <v>18.2</v>
      </c>
      <c r="AD73" s="45">
        <v>15.92</v>
      </c>
      <c r="AE73" s="45">
        <v>13.93</v>
      </c>
      <c r="AF73" s="45">
        <v>12.18</v>
      </c>
      <c r="AG73" s="45">
        <v>10.66</v>
      </c>
      <c r="AH73" s="45">
        <v>9.33</v>
      </c>
      <c r="AI73" s="45">
        <v>8.18</v>
      </c>
      <c r="AJ73" s="45">
        <v>7.17</v>
      </c>
      <c r="AK73" s="45">
        <v>6.29</v>
      </c>
      <c r="AL73" s="45">
        <v>5.52</v>
      </c>
      <c r="AM73" s="45">
        <v>4.8600000000000003</v>
      </c>
      <c r="AN73" s="45">
        <v>4.28</v>
      </c>
      <c r="AO73" s="45">
        <v>3.77</v>
      </c>
      <c r="AP73" s="45">
        <v>3.33</v>
      </c>
      <c r="AQ73" s="45">
        <v>2.94</v>
      </c>
      <c r="AR73" s="45">
        <v>2.6</v>
      </c>
      <c r="AS73" s="45">
        <v>2.31</v>
      </c>
      <c r="AT73" s="45">
        <v>2.0499999999999998</v>
      </c>
      <c r="AU73" s="45">
        <v>1.82</v>
      </c>
    </row>
    <row r="74" spans="1:47" x14ac:dyDescent="0.25">
      <c r="A74" s="43">
        <v>69</v>
      </c>
      <c r="B74" s="45">
        <v>30</v>
      </c>
      <c r="C74" s="45">
        <v>30</v>
      </c>
      <c r="D74" s="45">
        <v>30</v>
      </c>
      <c r="E74" s="45">
        <v>30</v>
      </c>
      <c r="F74" s="45">
        <v>30</v>
      </c>
      <c r="G74" s="45">
        <v>30</v>
      </c>
      <c r="H74" s="45">
        <v>30</v>
      </c>
      <c r="I74" s="45">
        <v>30</v>
      </c>
      <c r="J74" s="45">
        <v>30</v>
      </c>
      <c r="K74" s="45">
        <v>30</v>
      </c>
      <c r="L74" s="45">
        <v>30</v>
      </c>
      <c r="M74" s="45">
        <v>30</v>
      </c>
      <c r="N74" s="45">
        <v>30</v>
      </c>
      <c r="O74" s="45">
        <v>30</v>
      </c>
      <c r="P74" s="45">
        <v>30</v>
      </c>
      <c r="Q74" s="45">
        <v>30</v>
      </c>
      <c r="R74" s="45">
        <v>30</v>
      </c>
      <c r="S74" s="45">
        <v>30</v>
      </c>
      <c r="T74" s="45">
        <v>30</v>
      </c>
      <c r="U74" s="45">
        <v>30</v>
      </c>
      <c r="V74" s="45">
        <v>30</v>
      </c>
      <c r="W74" s="45">
        <v>30</v>
      </c>
      <c r="X74" s="45">
        <v>30</v>
      </c>
      <c r="Y74" s="45">
        <v>30</v>
      </c>
      <c r="Z74" s="45">
        <v>29.25</v>
      </c>
      <c r="AA74" s="45">
        <v>26.43</v>
      </c>
      <c r="AB74" s="45">
        <v>23.16</v>
      </c>
      <c r="AC74" s="45">
        <v>20.260000000000002</v>
      </c>
      <c r="AD74" s="45">
        <v>17.72</v>
      </c>
      <c r="AE74" s="45">
        <v>15.49</v>
      </c>
      <c r="AF74" s="45">
        <v>13.53</v>
      </c>
      <c r="AG74" s="45">
        <v>11.82</v>
      </c>
      <c r="AH74" s="45">
        <v>10.33</v>
      </c>
      <c r="AI74" s="45">
        <v>9.0399999999999991</v>
      </c>
      <c r="AJ74" s="45">
        <v>7.9</v>
      </c>
      <c r="AK74" s="45">
        <v>6.92</v>
      </c>
      <c r="AL74" s="45">
        <v>6.06</v>
      </c>
      <c r="AM74" s="45">
        <v>5.32</v>
      </c>
      <c r="AN74" s="45">
        <v>4.67</v>
      </c>
      <c r="AO74" s="45">
        <v>4.1100000000000003</v>
      </c>
      <c r="AP74" s="45">
        <v>3.61</v>
      </c>
      <c r="AQ74" s="45">
        <v>3.18</v>
      </c>
      <c r="AR74" s="45">
        <v>2.81</v>
      </c>
      <c r="AS74" s="45">
        <v>2.48</v>
      </c>
      <c r="AT74" s="45">
        <v>2.2000000000000002</v>
      </c>
      <c r="AU74" s="45">
        <v>1.95</v>
      </c>
    </row>
    <row r="75" spans="1:47" x14ac:dyDescent="0.25">
      <c r="A75" s="43">
        <v>70</v>
      </c>
      <c r="B75" s="45">
        <v>30</v>
      </c>
      <c r="C75" s="45">
        <v>30</v>
      </c>
      <c r="D75" s="45">
        <v>30</v>
      </c>
      <c r="E75" s="45">
        <v>30</v>
      </c>
      <c r="F75" s="45">
        <v>30</v>
      </c>
      <c r="G75" s="45">
        <v>30</v>
      </c>
      <c r="H75" s="45">
        <v>30</v>
      </c>
      <c r="I75" s="45">
        <v>30</v>
      </c>
      <c r="J75" s="45">
        <v>30</v>
      </c>
      <c r="K75" s="45">
        <v>30</v>
      </c>
      <c r="L75" s="45">
        <v>30</v>
      </c>
      <c r="M75" s="45">
        <v>30</v>
      </c>
      <c r="N75" s="45">
        <v>30</v>
      </c>
      <c r="O75" s="45">
        <v>30</v>
      </c>
      <c r="P75" s="45">
        <v>30</v>
      </c>
      <c r="Q75" s="45">
        <v>30</v>
      </c>
      <c r="R75" s="45">
        <v>30</v>
      </c>
      <c r="S75" s="45">
        <v>30</v>
      </c>
      <c r="T75" s="45">
        <v>30</v>
      </c>
      <c r="U75" s="45">
        <v>30</v>
      </c>
      <c r="V75" s="45">
        <v>30</v>
      </c>
      <c r="W75" s="45">
        <v>30</v>
      </c>
      <c r="X75" s="45">
        <v>30</v>
      </c>
      <c r="Y75" s="45">
        <v>30</v>
      </c>
      <c r="Z75" s="45">
        <v>30</v>
      </c>
      <c r="AA75" s="45">
        <v>28.93</v>
      </c>
      <c r="AB75" s="45">
        <v>25.83</v>
      </c>
      <c r="AC75" s="45">
        <v>22.6</v>
      </c>
      <c r="AD75" s="45">
        <v>19.760000000000002</v>
      </c>
      <c r="AE75" s="45">
        <v>17.260000000000002</v>
      </c>
      <c r="AF75" s="45">
        <v>15.07</v>
      </c>
      <c r="AG75" s="45">
        <v>13.15</v>
      </c>
      <c r="AH75" s="45">
        <v>11.48</v>
      </c>
      <c r="AI75" s="45">
        <v>10.02</v>
      </c>
      <c r="AJ75" s="45">
        <v>8.75</v>
      </c>
      <c r="AK75" s="45">
        <v>7.64</v>
      </c>
      <c r="AL75" s="45">
        <v>6.68</v>
      </c>
      <c r="AM75" s="45">
        <v>5.84</v>
      </c>
      <c r="AN75" s="45">
        <v>5.12</v>
      </c>
      <c r="AO75" s="45">
        <v>4.49</v>
      </c>
      <c r="AP75" s="45">
        <v>3.94</v>
      </c>
      <c r="AQ75" s="45">
        <v>3.46</v>
      </c>
      <c r="AR75" s="45">
        <v>3.04</v>
      </c>
      <c r="AS75" s="45">
        <v>2.68</v>
      </c>
      <c r="AT75" s="45">
        <v>2.36</v>
      </c>
      <c r="AU75" s="45">
        <v>2.09</v>
      </c>
    </row>
    <row r="76" spans="1:47" x14ac:dyDescent="0.25">
      <c r="A76" s="43">
        <v>71</v>
      </c>
      <c r="B76" s="45">
        <v>30</v>
      </c>
      <c r="C76" s="45">
        <v>30</v>
      </c>
      <c r="D76" s="45">
        <v>30</v>
      </c>
      <c r="E76" s="45">
        <v>30</v>
      </c>
      <c r="F76" s="45">
        <v>30</v>
      </c>
      <c r="G76" s="45">
        <v>30</v>
      </c>
      <c r="H76" s="45">
        <v>30</v>
      </c>
      <c r="I76" s="45">
        <v>30</v>
      </c>
      <c r="J76" s="45">
        <v>30</v>
      </c>
      <c r="K76" s="45">
        <v>30</v>
      </c>
      <c r="L76" s="45">
        <v>30</v>
      </c>
      <c r="M76" s="45">
        <v>30</v>
      </c>
      <c r="N76" s="45">
        <v>30</v>
      </c>
      <c r="O76" s="45">
        <v>30</v>
      </c>
      <c r="P76" s="45">
        <v>30</v>
      </c>
      <c r="Q76" s="45">
        <v>30</v>
      </c>
      <c r="R76" s="45">
        <v>30</v>
      </c>
      <c r="S76" s="45">
        <v>30</v>
      </c>
      <c r="T76" s="45">
        <v>30</v>
      </c>
      <c r="U76" s="45">
        <v>30</v>
      </c>
      <c r="V76" s="45">
        <v>30</v>
      </c>
      <c r="W76" s="45">
        <v>30</v>
      </c>
      <c r="X76" s="45">
        <v>30</v>
      </c>
      <c r="Y76" s="45">
        <v>30</v>
      </c>
      <c r="Z76" s="45">
        <v>30</v>
      </c>
      <c r="AA76" s="45">
        <v>30</v>
      </c>
      <c r="AB76" s="45">
        <v>28.63</v>
      </c>
      <c r="AC76" s="45">
        <v>25.25</v>
      </c>
      <c r="AD76" s="45">
        <v>22.06</v>
      </c>
      <c r="AE76" s="45">
        <v>19.27</v>
      </c>
      <c r="AF76" s="45">
        <v>16.809999999999999</v>
      </c>
      <c r="AG76" s="45">
        <v>14.66</v>
      </c>
      <c r="AH76" s="45">
        <v>12.78</v>
      </c>
      <c r="AI76" s="45">
        <v>11.13</v>
      </c>
      <c r="AJ76" s="45">
        <v>9.7100000000000009</v>
      </c>
      <c r="AK76" s="45">
        <v>8.4600000000000009</v>
      </c>
      <c r="AL76" s="45">
        <v>7.38</v>
      </c>
      <c r="AM76" s="45">
        <v>6.44</v>
      </c>
      <c r="AN76" s="45">
        <v>5.63</v>
      </c>
      <c r="AO76" s="45">
        <v>4.92</v>
      </c>
      <c r="AP76" s="45">
        <v>4.3</v>
      </c>
      <c r="AQ76" s="45">
        <v>3.77</v>
      </c>
      <c r="AR76" s="45">
        <v>3.3</v>
      </c>
      <c r="AS76" s="45">
        <v>2.9</v>
      </c>
      <c r="AT76" s="45">
        <v>2.56</v>
      </c>
      <c r="AU76" s="45">
        <v>2.25</v>
      </c>
    </row>
    <row r="77" spans="1:47" x14ac:dyDescent="0.25">
      <c r="A77" s="43">
        <v>72</v>
      </c>
      <c r="B77" s="45">
        <v>30</v>
      </c>
      <c r="C77" s="45">
        <v>30</v>
      </c>
      <c r="D77" s="45">
        <v>30</v>
      </c>
      <c r="E77" s="45">
        <v>30</v>
      </c>
      <c r="F77" s="45">
        <v>30</v>
      </c>
      <c r="G77" s="45">
        <v>30</v>
      </c>
      <c r="H77" s="45">
        <v>30</v>
      </c>
      <c r="I77" s="45">
        <v>30</v>
      </c>
      <c r="J77" s="45">
        <v>30</v>
      </c>
      <c r="K77" s="45">
        <v>30</v>
      </c>
      <c r="L77" s="45">
        <v>30</v>
      </c>
      <c r="M77" s="45">
        <v>30</v>
      </c>
      <c r="N77" s="45">
        <v>30</v>
      </c>
      <c r="O77" s="45">
        <v>30</v>
      </c>
      <c r="P77" s="45">
        <v>30</v>
      </c>
      <c r="Q77" s="45">
        <v>30</v>
      </c>
      <c r="R77" s="45">
        <v>30</v>
      </c>
      <c r="S77" s="45">
        <v>30</v>
      </c>
      <c r="T77" s="45">
        <v>30</v>
      </c>
      <c r="U77" s="45">
        <v>30</v>
      </c>
      <c r="V77" s="45">
        <v>30</v>
      </c>
      <c r="W77" s="45">
        <v>30</v>
      </c>
      <c r="X77" s="45">
        <v>30</v>
      </c>
      <c r="Y77" s="45">
        <v>30</v>
      </c>
      <c r="Z77" s="45">
        <v>30</v>
      </c>
      <c r="AA77" s="45">
        <v>30</v>
      </c>
      <c r="AB77" s="45">
        <v>30</v>
      </c>
      <c r="AC77" s="45">
        <v>28.25</v>
      </c>
      <c r="AD77" s="45">
        <v>24.68</v>
      </c>
      <c r="AE77" s="45">
        <v>21.54</v>
      </c>
      <c r="AF77" s="45">
        <v>18.79</v>
      </c>
      <c r="AG77" s="45">
        <v>16.37</v>
      </c>
      <c r="AH77" s="45">
        <v>14.26</v>
      </c>
      <c r="AI77" s="45">
        <v>12.41</v>
      </c>
      <c r="AJ77" s="45">
        <v>10.8</v>
      </c>
      <c r="AK77" s="45">
        <v>9.4</v>
      </c>
      <c r="AL77" s="45">
        <v>8.18</v>
      </c>
      <c r="AM77" s="45">
        <v>7.13</v>
      </c>
      <c r="AN77" s="45">
        <v>6.21</v>
      </c>
      <c r="AO77" s="45">
        <v>5.41</v>
      </c>
      <c r="AP77" s="45">
        <v>4.72</v>
      </c>
      <c r="AQ77" s="45">
        <v>4.12</v>
      </c>
      <c r="AR77" s="45">
        <v>3.61</v>
      </c>
      <c r="AS77" s="45">
        <v>3.16</v>
      </c>
      <c r="AT77" s="45">
        <v>2.77</v>
      </c>
      <c r="AU77" s="45">
        <v>2.4300000000000002</v>
      </c>
    </row>
    <row r="78" spans="1:47" x14ac:dyDescent="0.25">
      <c r="A78" s="43">
        <v>73</v>
      </c>
      <c r="B78" s="45">
        <v>30</v>
      </c>
      <c r="C78" s="45">
        <v>30</v>
      </c>
      <c r="D78" s="45">
        <v>30</v>
      </c>
      <c r="E78" s="45">
        <v>30</v>
      </c>
      <c r="F78" s="45">
        <v>30</v>
      </c>
      <c r="G78" s="45">
        <v>30</v>
      </c>
      <c r="H78" s="45">
        <v>30</v>
      </c>
      <c r="I78" s="45">
        <v>30</v>
      </c>
      <c r="J78" s="45">
        <v>30</v>
      </c>
      <c r="K78" s="45">
        <v>30</v>
      </c>
      <c r="L78" s="45">
        <v>30</v>
      </c>
      <c r="M78" s="45">
        <v>30</v>
      </c>
      <c r="N78" s="45">
        <v>30</v>
      </c>
      <c r="O78" s="45">
        <v>30</v>
      </c>
      <c r="P78" s="45">
        <v>30</v>
      </c>
      <c r="Q78" s="45">
        <v>30</v>
      </c>
      <c r="R78" s="45">
        <v>30</v>
      </c>
      <c r="S78" s="45">
        <v>30</v>
      </c>
      <c r="T78" s="45">
        <v>30</v>
      </c>
      <c r="U78" s="45">
        <v>30</v>
      </c>
      <c r="V78" s="45">
        <v>30</v>
      </c>
      <c r="W78" s="45">
        <v>30</v>
      </c>
      <c r="X78" s="45">
        <v>30</v>
      </c>
      <c r="Y78" s="45">
        <v>30</v>
      </c>
      <c r="Z78" s="45">
        <v>30</v>
      </c>
      <c r="AA78" s="45">
        <v>30</v>
      </c>
      <c r="AB78" s="45">
        <v>30</v>
      </c>
      <c r="AC78" s="45">
        <v>29.92</v>
      </c>
      <c r="AD78" s="45">
        <v>27.65</v>
      </c>
      <c r="AE78" s="45">
        <v>24.14</v>
      </c>
      <c r="AF78" s="45">
        <v>21.04</v>
      </c>
      <c r="AG78" s="45">
        <v>18.329999999999998</v>
      </c>
      <c r="AH78" s="45">
        <v>15.95</v>
      </c>
      <c r="AI78" s="45">
        <v>13.87</v>
      </c>
      <c r="AJ78" s="45">
        <v>12.05</v>
      </c>
      <c r="AK78" s="45">
        <v>10.48</v>
      </c>
      <c r="AL78" s="45">
        <v>9.1</v>
      </c>
      <c r="AM78" s="45">
        <v>7.91</v>
      </c>
      <c r="AN78" s="45">
        <v>6.88</v>
      </c>
      <c r="AO78" s="45">
        <v>5.98</v>
      </c>
      <c r="AP78" s="45">
        <v>5.2</v>
      </c>
      <c r="AQ78" s="45">
        <v>4.53</v>
      </c>
      <c r="AR78" s="45">
        <v>3.95</v>
      </c>
      <c r="AS78" s="45">
        <v>3.45</v>
      </c>
      <c r="AT78" s="45">
        <v>3.02</v>
      </c>
      <c r="AU78" s="45">
        <v>2.64</v>
      </c>
    </row>
    <row r="79" spans="1:47" x14ac:dyDescent="0.25">
      <c r="A79" s="43">
        <v>74</v>
      </c>
      <c r="B79" s="45">
        <v>30</v>
      </c>
      <c r="C79" s="45">
        <v>30</v>
      </c>
      <c r="D79" s="45">
        <v>30</v>
      </c>
      <c r="E79" s="45">
        <v>30</v>
      </c>
      <c r="F79" s="45">
        <v>30</v>
      </c>
      <c r="G79" s="45">
        <v>30</v>
      </c>
      <c r="H79" s="45">
        <v>30</v>
      </c>
      <c r="I79" s="45">
        <v>30</v>
      </c>
      <c r="J79" s="45">
        <v>30</v>
      </c>
      <c r="K79" s="45">
        <v>30</v>
      </c>
      <c r="L79" s="45">
        <v>30</v>
      </c>
      <c r="M79" s="45">
        <v>30</v>
      </c>
      <c r="N79" s="45">
        <v>30</v>
      </c>
      <c r="O79" s="45">
        <v>30</v>
      </c>
      <c r="P79" s="45">
        <v>30</v>
      </c>
      <c r="Q79" s="45">
        <v>30</v>
      </c>
      <c r="R79" s="45">
        <v>30</v>
      </c>
      <c r="S79" s="45">
        <v>30</v>
      </c>
      <c r="T79" s="45">
        <v>30</v>
      </c>
      <c r="U79" s="45">
        <v>30</v>
      </c>
      <c r="V79" s="45">
        <v>30</v>
      </c>
      <c r="W79" s="45">
        <v>30</v>
      </c>
      <c r="X79" s="45">
        <v>30</v>
      </c>
      <c r="Y79" s="45">
        <v>30</v>
      </c>
      <c r="Z79" s="45">
        <v>30</v>
      </c>
      <c r="AA79" s="45">
        <v>30</v>
      </c>
      <c r="AB79" s="45">
        <v>30</v>
      </c>
      <c r="AC79" s="45">
        <v>30</v>
      </c>
      <c r="AD79" s="45">
        <v>29.62</v>
      </c>
      <c r="AE79" s="45">
        <v>27.09</v>
      </c>
      <c r="AF79" s="45">
        <v>23.61</v>
      </c>
      <c r="AG79" s="45">
        <v>20.56</v>
      </c>
      <c r="AH79" s="45">
        <v>17.88</v>
      </c>
      <c r="AI79" s="45">
        <v>15.54</v>
      </c>
      <c r="AJ79" s="45">
        <v>13.49</v>
      </c>
      <c r="AK79" s="45">
        <v>11.71</v>
      </c>
      <c r="AL79" s="45">
        <v>10.16</v>
      </c>
      <c r="AM79" s="45">
        <v>8.81</v>
      </c>
      <c r="AN79" s="45">
        <v>7.64</v>
      </c>
      <c r="AO79" s="45">
        <v>6.63</v>
      </c>
      <c r="AP79" s="45">
        <v>5.75</v>
      </c>
      <c r="AQ79" s="45">
        <v>4.99</v>
      </c>
      <c r="AR79" s="45">
        <v>4.34</v>
      </c>
      <c r="AS79" s="45">
        <v>3.78</v>
      </c>
      <c r="AT79" s="45">
        <v>3.3</v>
      </c>
      <c r="AU79" s="45">
        <v>2.88</v>
      </c>
    </row>
    <row r="80" spans="1:47" x14ac:dyDescent="0.25">
      <c r="A80" s="43">
        <v>75</v>
      </c>
      <c r="B80" s="45">
        <v>30</v>
      </c>
      <c r="C80" s="45">
        <v>30</v>
      </c>
      <c r="D80" s="45">
        <v>30</v>
      </c>
      <c r="E80" s="45">
        <v>30</v>
      </c>
      <c r="F80" s="45">
        <v>30</v>
      </c>
      <c r="G80" s="45">
        <v>30</v>
      </c>
      <c r="H80" s="45">
        <v>30</v>
      </c>
      <c r="I80" s="45">
        <v>30</v>
      </c>
      <c r="J80" s="45">
        <v>30</v>
      </c>
      <c r="K80" s="45">
        <v>30</v>
      </c>
      <c r="L80" s="45">
        <v>30</v>
      </c>
      <c r="M80" s="45">
        <v>30</v>
      </c>
      <c r="N80" s="45">
        <v>30</v>
      </c>
      <c r="O80" s="45">
        <v>30</v>
      </c>
      <c r="P80" s="45">
        <v>30</v>
      </c>
      <c r="Q80" s="45">
        <v>30</v>
      </c>
      <c r="R80" s="45">
        <v>30</v>
      </c>
      <c r="S80" s="45">
        <v>30</v>
      </c>
      <c r="T80" s="45">
        <v>30</v>
      </c>
      <c r="U80" s="45">
        <v>30</v>
      </c>
      <c r="V80" s="45">
        <v>30</v>
      </c>
      <c r="W80" s="45">
        <v>30</v>
      </c>
      <c r="X80" s="45">
        <v>30</v>
      </c>
      <c r="Y80" s="45">
        <v>30</v>
      </c>
      <c r="Z80" s="45">
        <v>30</v>
      </c>
      <c r="AA80" s="45">
        <v>30</v>
      </c>
      <c r="AB80" s="45">
        <v>30</v>
      </c>
      <c r="AC80" s="45">
        <v>30</v>
      </c>
      <c r="AD80" s="45">
        <v>30</v>
      </c>
      <c r="AE80" s="45">
        <v>29.33</v>
      </c>
      <c r="AF80" s="45">
        <v>26.55</v>
      </c>
      <c r="AG80" s="45">
        <v>23.11</v>
      </c>
      <c r="AH80" s="45">
        <v>20.09</v>
      </c>
      <c r="AI80" s="45">
        <v>17.45</v>
      </c>
      <c r="AJ80" s="45">
        <v>15.14</v>
      </c>
      <c r="AK80" s="45">
        <v>13.13</v>
      </c>
      <c r="AL80" s="45">
        <v>11.37</v>
      </c>
      <c r="AM80" s="45">
        <v>9.84</v>
      </c>
      <c r="AN80" s="45">
        <v>8.52</v>
      </c>
      <c r="AO80" s="45">
        <v>7.38</v>
      </c>
      <c r="AP80" s="45">
        <v>6.38</v>
      </c>
      <c r="AQ80" s="45">
        <v>5.52</v>
      </c>
      <c r="AR80" s="45">
        <v>4.79</v>
      </c>
      <c r="AS80" s="45">
        <v>4.16</v>
      </c>
      <c r="AT80" s="45">
        <v>3.61</v>
      </c>
      <c r="AU80" s="45">
        <v>3.15</v>
      </c>
    </row>
    <row r="81" spans="1:47" x14ac:dyDescent="0.25">
      <c r="A81" s="43">
        <v>76</v>
      </c>
      <c r="B81" s="45">
        <v>30</v>
      </c>
      <c r="C81" s="45">
        <v>30</v>
      </c>
      <c r="D81" s="45">
        <v>30</v>
      </c>
      <c r="E81" s="45">
        <v>30</v>
      </c>
      <c r="F81" s="45">
        <v>30</v>
      </c>
      <c r="G81" s="45">
        <v>30</v>
      </c>
      <c r="H81" s="45">
        <v>30</v>
      </c>
      <c r="I81" s="45">
        <v>30</v>
      </c>
      <c r="J81" s="45">
        <v>30</v>
      </c>
      <c r="K81" s="45">
        <v>30</v>
      </c>
      <c r="L81" s="45">
        <v>30</v>
      </c>
      <c r="M81" s="45">
        <v>30</v>
      </c>
      <c r="N81" s="45">
        <v>30</v>
      </c>
      <c r="O81" s="45">
        <v>30</v>
      </c>
      <c r="P81" s="45">
        <v>30</v>
      </c>
      <c r="Q81" s="45">
        <v>30</v>
      </c>
      <c r="R81" s="45">
        <v>30</v>
      </c>
      <c r="S81" s="45">
        <v>30</v>
      </c>
      <c r="T81" s="45">
        <v>30</v>
      </c>
      <c r="U81" s="45">
        <v>30</v>
      </c>
      <c r="V81" s="45">
        <v>30</v>
      </c>
      <c r="W81" s="45">
        <v>30</v>
      </c>
      <c r="X81" s="45">
        <v>30</v>
      </c>
      <c r="Y81" s="45">
        <v>30</v>
      </c>
      <c r="Z81" s="45">
        <v>30</v>
      </c>
      <c r="AA81" s="45">
        <v>30</v>
      </c>
      <c r="AB81" s="45">
        <v>30</v>
      </c>
      <c r="AC81" s="45">
        <v>30</v>
      </c>
      <c r="AD81" s="45">
        <v>30</v>
      </c>
      <c r="AE81" s="45">
        <v>30</v>
      </c>
      <c r="AF81" s="45">
        <v>29.06</v>
      </c>
      <c r="AG81" s="45">
        <v>26.03</v>
      </c>
      <c r="AH81" s="45">
        <v>22.63</v>
      </c>
      <c r="AI81" s="45">
        <v>19.649999999999999</v>
      </c>
      <c r="AJ81" s="45">
        <v>17.03</v>
      </c>
      <c r="AK81" s="45">
        <v>14.76</v>
      </c>
      <c r="AL81" s="45">
        <v>12.77</v>
      </c>
      <c r="AM81" s="45">
        <v>11.04</v>
      </c>
      <c r="AN81" s="45">
        <v>9.5399999999999991</v>
      </c>
      <c r="AO81" s="45">
        <v>8.24</v>
      </c>
      <c r="AP81" s="45">
        <v>7.11</v>
      </c>
      <c r="AQ81" s="45">
        <v>6.14</v>
      </c>
      <c r="AR81" s="45">
        <v>5.31</v>
      </c>
      <c r="AS81" s="45">
        <v>4.59</v>
      </c>
      <c r="AT81" s="45">
        <v>3.98</v>
      </c>
      <c r="AU81" s="45">
        <v>3.45</v>
      </c>
    </row>
    <row r="82" spans="1:47" x14ac:dyDescent="0.25">
      <c r="A82" s="43">
        <v>77</v>
      </c>
      <c r="B82" s="45">
        <v>30</v>
      </c>
      <c r="C82" s="45">
        <v>30</v>
      </c>
      <c r="D82" s="45">
        <v>30</v>
      </c>
      <c r="E82" s="45">
        <v>30</v>
      </c>
      <c r="F82" s="45">
        <v>30</v>
      </c>
      <c r="G82" s="45">
        <v>30</v>
      </c>
      <c r="H82" s="45">
        <v>30</v>
      </c>
      <c r="I82" s="45">
        <v>30</v>
      </c>
      <c r="J82" s="45">
        <v>30</v>
      </c>
      <c r="K82" s="45">
        <v>30</v>
      </c>
      <c r="L82" s="45">
        <v>30</v>
      </c>
      <c r="M82" s="45">
        <v>30</v>
      </c>
      <c r="N82" s="45">
        <v>30</v>
      </c>
      <c r="O82" s="45">
        <v>30</v>
      </c>
      <c r="P82" s="45">
        <v>30</v>
      </c>
      <c r="Q82" s="45">
        <v>30</v>
      </c>
      <c r="R82" s="45">
        <v>30</v>
      </c>
      <c r="S82" s="45">
        <v>30</v>
      </c>
      <c r="T82" s="45">
        <v>30</v>
      </c>
      <c r="U82" s="45">
        <v>30</v>
      </c>
      <c r="V82" s="45">
        <v>30</v>
      </c>
      <c r="W82" s="45">
        <v>30</v>
      </c>
      <c r="X82" s="45">
        <v>30</v>
      </c>
      <c r="Y82" s="45">
        <v>30</v>
      </c>
      <c r="Z82" s="45">
        <v>30</v>
      </c>
      <c r="AA82" s="45">
        <v>30</v>
      </c>
      <c r="AB82" s="45">
        <v>30</v>
      </c>
      <c r="AC82" s="45">
        <v>30</v>
      </c>
      <c r="AD82" s="45">
        <v>30</v>
      </c>
      <c r="AE82" s="45">
        <v>30</v>
      </c>
      <c r="AF82" s="45">
        <v>30</v>
      </c>
      <c r="AG82" s="45">
        <v>28.8</v>
      </c>
      <c r="AH82" s="45">
        <v>25.54</v>
      </c>
      <c r="AI82" s="45">
        <v>22.17</v>
      </c>
      <c r="AJ82" s="45">
        <v>19.22</v>
      </c>
      <c r="AK82" s="45">
        <v>16.63</v>
      </c>
      <c r="AL82" s="45">
        <v>14.38</v>
      </c>
      <c r="AM82" s="45">
        <v>12.41</v>
      </c>
      <c r="AN82" s="45">
        <v>10.71</v>
      </c>
      <c r="AO82" s="45">
        <v>9.23</v>
      </c>
      <c r="AP82" s="45">
        <v>7.95</v>
      </c>
      <c r="AQ82" s="45">
        <v>6.85</v>
      </c>
      <c r="AR82" s="45">
        <v>5.9</v>
      </c>
      <c r="AS82" s="45">
        <v>5.0999999999999996</v>
      </c>
      <c r="AT82" s="45">
        <v>4.4000000000000004</v>
      </c>
      <c r="AU82" s="45">
        <v>3.81</v>
      </c>
    </row>
    <row r="83" spans="1:47" x14ac:dyDescent="0.25">
      <c r="A83" s="43">
        <v>78</v>
      </c>
      <c r="B83" s="45">
        <v>30</v>
      </c>
      <c r="C83" s="45">
        <v>30</v>
      </c>
      <c r="D83" s="45">
        <v>30</v>
      </c>
      <c r="E83" s="45">
        <v>30</v>
      </c>
      <c r="F83" s="45">
        <v>30</v>
      </c>
      <c r="G83" s="45">
        <v>30</v>
      </c>
      <c r="H83" s="45">
        <v>30</v>
      </c>
      <c r="I83" s="45">
        <v>30</v>
      </c>
      <c r="J83" s="45">
        <v>30</v>
      </c>
      <c r="K83" s="45">
        <v>30</v>
      </c>
      <c r="L83" s="45">
        <v>30</v>
      </c>
      <c r="M83" s="45">
        <v>30</v>
      </c>
      <c r="N83" s="45">
        <v>30</v>
      </c>
      <c r="O83" s="45">
        <v>30</v>
      </c>
      <c r="P83" s="45">
        <v>30</v>
      </c>
      <c r="Q83" s="45">
        <v>30</v>
      </c>
      <c r="R83" s="45">
        <v>30</v>
      </c>
      <c r="S83" s="45">
        <v>30</v>
      </c>
      <c r="T83" s="45">
        <v>30</v>
      </c>
      <c r="U83" s="45">
        <v>30</v>
      </c>
      <c r="V83" s="45">
        <v>30</v>
      </c>
      <c r="W83" s="45">
        <v>30</v>
      </c>
      <c r="X83" s="45">
        <v>30</v>
      </c>
      <c r="Y83" s="45">
        <v>30</v>
      </c>
      <c r="Z83" s="45">
        <v>30</v>
      </c>
      <c r="AA83" s="45">
        <v>30</v>
      </c>
      <c r="AB83" s="45">
        <v>30</v>
      </c>
      <c r="AC83" s="45">
        <v>30</v>
      </c>
      <c r="AD83" s="45">
        <v>30</v>
      </c>
      <c r="AE83" s="45">
        <v>30</v>
      </c>
      <c r="AF83" s="45">
        <v>30</v>
      </c>
      <c r="AG83" s="45">
        <v>30</v>
      </c>
      <c r="AH83" s="45">
        <v>28.55</v>
      </c>
      <c r="AI83" s="45">
        <v>25.07</v>
      </c>
      <c r="AJ83" s="45">
        <v>21.73</v>
      </c>
      <c r="AK83" s="45">
        <v>18.8</v>
      </c>
      <c r="AL83" s="45">
        <v>16.239999999999998</v>
      </c>
      <c r="AM83" s="45">
        <v>14.01</v>
      </c>
      <c r="AN83" s="45">
        <v>12.07</v>
      </c>
      <c r="AO83" s="45">
        <v>10.38</v>
      </c>
      <c r="AP83" s="45">
        <v>8.93</v>
      </c>
      <c r="AQ83" s="45">
        <v>7.67</v>
      </c>
      <c r="AR83" s="45">
        <v>6.59</v>
      </c>
      <c r="AS83" s="45">
        <v>5.68</v>
      </c>
      <c r="AT83" s="45">
        <v>4.8899999999999997</v>
      </c>
      <c r="AU83" s="45">
        <v>4.22</v>
      </c>
    </row>
    <row r="84" spans="1:47" x14ac:dyDescent="0.25">
      <c r="A84" s="43">
        <v>79</v>
      </c>
      <c r="B84" s="45">
        <v>30</v>
      </c>
      <c r="C84" s="45">
        <v>30</v>
      </c>
      <c r="D84" s="45">
        <v>30</v>
      </c>
      <c r="E84" s="45">
        <v>30</v>
      </c>
      <c r="F84" s="45">
        <v>30</v>
      </c>
      <c r="G84" s="45">
        <v>30</v>
      </c>
      <c r="H84" s="45">
        <v>30</v>
      </c>
      <c r="I84" s="45">
        <v>30</v>
      </c>
      <c r="J84" s="45">
        <v>30</v>
      </c>
      <c r="K84" s="45">
        <v>30</v>
      </c>
      <c r="L84" s="45">
        <v>30</v>
      </c>
      <c r="M84" s="45">
        <v>30</v>
      </c>
      <c r="N84" s="45">
        <v>30</v>
      </c>
      <c r="O84" s="45">
        <v>30</v>
      </c>
      <c r="P84" s="45">
        <v>30</v>
      </c>
      <c r="Q84" s="45">
        <v>30</v>
      </c>
      <c r="R84" s="45">
        <v>30</v>
      </c>
      <c r="S84" s="45">
        <v>30</v>
      </c>
      <c r="T84" s="45">
        <v>30</v>
      </c>
      <c r="U84" s="45">
        <v>30</v>
      </c>
      <c r="V84" s="45">
        <v>30</v>
      </c>
      <c r="W84" s="45">
        <v>30</v>
      </c>
      <c r="X84" s="45">
        <v>30</v>
      </c>
      <c r="Y84" s="45">
        <v>30</v>
      </c>
      <c r="Z84" s="45">
        <v>30</v>
      </c>
      <c r="AA84" s="45">
        <v>30</v>
      </c>
      <c r="AB84" s="45">
        <v>30</v>
      </c>
      <c r="AC84" s="45">
        <v>30</v>
      </c>
      <c r="AD84" s="45">
        <v>30</v>
      </c>
      <c r="AE84" s="45">
        <v>30</v>
      </c>
      <c r="AF84" s="45">
        <v>30</v>
      </c>
      <c r="AG84" s="45">
        <v>30</v>
      </c>
      <c r="AH84" s="45">
        <v>30</v>
      </c>
      <c r="AI84" s="45">
        <v>28.31</v>
      </c>
      <c r="AJ84" s="45">
        <v>24.62</v>
      </c>
      <c r="AK84" s="45">
        <v>21.3</v>
      </c>
      <c r="AL84" s="45">
        <v>18.39</v>
      </c>
      <c r="AM84" s="45">
        <v>15.85</v>
      </c>
      <c r="AN84" s="45">
        <v>13.64</v>
      </c>
      <c r="AO84" s="45">
        <v>11.72</v>
      </c>
      <c r="AP84" s="45">
        <v>10.06</v>
      </c>
      <c r="AQ84" s="45">
        <v>8.6199999999999992</v>
      </c>
      <c r="AR84" s="45">
        <v>7.39</v>
      </c>
      <c r="AS84" s="45">
        <v>6.35</v>
      </c>
      <c r="AT84" s="45">
        <v>5.45</v>
      </c>
      <c r="AU84" s="45">
        <v>4.6900000000000004</v>
      </c>
    </row>
    <row r="85" spans="1:47" x14ac:dyDescent="0.25">
      <c r="A85" s="43">
        <v>80</v>
      </c>
      <c r="B85" s="45">
        <v>30</v>
      </c>
      <c r="C85" s="45">
        <v>30</v>
      </c>
      <c r="D85" s="45">
        <v>30</v>
      </c>
      <c r="E85" s="45">
        <v>30</v>
      </c>
      <c r="F85" s="45">
        <v>30</v>
      </c>
      <c r="G85" s="45">
        <v>30</v>
      </c>
      <c r="H85" s="45">
        <v>30</v>
      </c>
      <c r="I85" s="45">
        <v>30</v>
      </c>
      <c r="J85" s="45">
        <v>30</v>
      </c>
      <c r="K85" s="45">
        <v>30</v>
      </c>
      <c r="L85" s="45">
        <v>30</v>
      </c>
      <c r="M85" s="45">
        <v>30</v>
      </c>
      <c r="N85" s="45">
        <v>30</v>
      </c>
      <c r="O85" s="45">
        <v>30</v>
      </c>
      <c r="P85" s="45">
        <v>30</v>
      </c>
      <c r="Q85" s="45">
        <v>30</v>
      </c>
      <c r="R85" s="45">
        <v>30</v>
      </c>
      <c r="S85" s="45">
        <v>30</v>
      </c>
      <c r="T85" s="45">
        <v>30</v>
      </c>
      <c r="U85" s="45">
        <v>30</v>
      </c>
      <c r="V85" s="45">
        <v>30</v>
      </c>
      <c r="W85" s="45">
        <v>30</v>
      </c>
      <c r="X85" s="45">
        <v>30</v>
      </c>
      <c r="Y85" s="45">
        <v>30</v>
      </c>
      <c r="Z85" s="45">
        <v>30</v>
      </c>
      <c r="AA85" s="45">
        <v>30</v>
      </c>
      <c r="AB85" s="45">
        <v>30</v>
      </c>
      <c r="AC85" s="45">
        <v>30</v>
      </c>
      <c r="AD85" s="45">
        <v>30</v>
      </c>
      <c r="AE85" s="45">
        <v>30</v>
      </c>
      <c r="AF85" s="45">
        <v>30</v>
      </c>
      <c r="AG85" s="45">
        <v>30</v>
      </c>
      <c r="AH85" s="45">
        <v>30</v>
      </c>
      <c r="AI85" s="45">
        <v>30</v>
      </c>
      <c r="AJ85" s="45">
        <v>27.96</v>
      </c>
      <c r="AK85" s="45">
        <v>24.19</v>
      </c>
      <c r="AL85" s="45">
        <v>20.88</v>
      </c>
      <c r="AM85" s="45">
        <v>17.98</v>
      </c>
      <c r="AN85" s="45">
        <v>15.46</v>
      </c>
      <c r="AO85" s="45">
        <v>13.27</v>
      </c>
      <c r="AP85" s="45">
        <v>11.37</v>
      </c>
      <c r="AQ85" s="45">
        <v>9.7200000000000006</v>
      </c>
      <c r="AR85" s="45">
        <v>8.32</v>
      </c>
      <c r="AS85" s="45">
        <v>7.12</v>
      </c>
      <c r="AT85" s="45">
        <v>6.1</v>
      </c>
      <c r="AU85" s="45">
        <v>5.23</v>
      </c>
    </row>
    <row r="86" spans="1:47" x14ac:dyDescent="0.25">
      <c r="A86" s="43">
        <v>81</v>
      </c>
      <c r="B86" s="45">
        <v>30</v>
      </c>
      <c r="C86" s="45">
        <v>30</v>
      </c>
      <c r="D86" s="45">
        <v>30</v>
      </c>
      <c r="E86" s="45">
        <v>30</v>
      </c>
      <c r="F86" s="45">
        <v>30</v>
      </c>
      <c r="G86" s="45">
        <v>30</v>
      </c>
      <c r="H86" s="45">
        <v>30</v>
      </c>
      <c r="I86" s="45">
        <v>30</v>
      </c>
      <c r="J86" s="45">
        <v>30</v>
      </c>
      <c r="K86" s="45">
        <v>30</v>
      </c>
      <c r="L86" s="45">
        <v>30</v>
      </c>
      <c r="M86" s="45">
        <v>30</v>
      </c>
      <c r="N86" s="45">
        <v>30</v>
      </c>
      <c r="O86" s="45">
        <v>30</v>
      </c>
      <c r="P86" s="45">
        <v>30</v>
      </c>
      <c r="Q86" s="45">
        <v>30</v>
      </c>
      <c r="R86" s="45">
        <v>30</v>
      </c>
      <c r="S86" s="45">
        <v>30</v>
      </c>
      <c r="T86" s="45">
        <v>30</v>
      </c>
      <c r="U86" s="45">
        <v>30</v>
      </c>
      <c r="V86" s="45">
        <v>30</v>
      </c>
      <c r="W86" s="45">
        <v>30</v>
      </c>
      <c r="X86" s="45">
        <v>30</v>
      </c>
      <c r="Y86" s="45">
        <v>30</v>
      </c>
      <c r="Z86" s="45">
        <v>30</v>
      </c>
      <c r="AA86" s="45">
        <v>30</v>
      </c>
      <c r="AB86" s="45">
        <v>30</v>
      </c>
      <c r="AC86" s="45">
        <v>30</v>
      </c>
      <c r="AD86" s="45">
        <v>30</v>
      </c>
      <c r="AE86" s="45">
        <v>30</v>
      </c>
      <c r="AF86" s="45">
        <v>30</v>
      </c>
      <c r="AG86" s="45">
        <v>30</v>
      </c>
      <c r="AH86" s="45">
        <v>30</v>
      </c>
      <c r="AI86" s="45">
        <v>30</v>
      </c>
      <c r="AJ86" s="45">
        <v>29.87</v>
      </c>
      <c r="AK86" s="45">
        <v>27.52</v>
      </c>
      <c r="AL86" s="45">
        <v>23.75</v>
      </c>
      <c r="AM86" s="45">
        <v>20.45</v>
      </c>
      <c r="AN86" s="45">
        <v>17.57</v>
      </c>
      <c r="AO86" s="45">
        <v>15.06</v>
      </c>
      <c r="AP86" s="45">
        <v>12.89</v>
      </c>
      <c r="AQ86" s="45">
        <v>11</v>
      </c>
      <c r="AR86" s="45">
        <v>9.39</v>
      </c>
      <c r="AS86" s="45">
        <v>8.02</v>
      </c>
      <c r="AT86" s="45">
        <v>6.86</v>
      </c>
      <c r="AU86" s="45">
        <v>5.86</v>
      </c>
    </row>
    <row r="87" spans="1:47" x14ac:dyDescent="0.25">
      <c r="A87" s="43">
        <v>82</v>
      </c>
      <c r="B87" s="45">
        <v>30</v>
      </c>
      <c r="C87" s="45">
        <v>30</v>
      </c>
      <c r="D87" s="45">
        <v>30</v>
      </c>
      <c r="E87" s="45">
        <v>30</v>
      </c>
      <c r="F87" s="45">
        <v>30</v>
      </c>
      <c r="G87" s="45">
        <v>30</v>
      </c>
      <c r="H87" s="45">
        <v>30</v>
      </c>
      <c r="I87" s="45">
        <v>30</v>
      </c>
      <c r="J87" s="45">
        <v>30</v>
      </c>
      <c r="K87" s="45">
        <v>30</v>
      </c>
      <c r="L87" s="45">
        <v>30</v>
      </c>
      <c r="M87" s="45">
        <v>30</v>
      </c>
      <c r="N87" s="45">
        <v>30</v>
      </c>
      <c r="O87" s="45">
        <v>30</v>
      </c>
      <c r="P87" s="45">
        <v>30</v>
      </c>
      <c r="Q87" s="45">
        <v>30</v>
      </c>
      <c r="R87" s="45">
        <v>30</v>
      </c>
      <c r="S87" s="45">
        <v>30</v>
      </c>
      <c r="T87" s="45">
        <v>30</v>
      </c>
      <c r="U87" s="45">
        <v>30</v>
      </c>
      <c r="V87" s="45">
        <v>30</v>
      </c>
      <c r="W87" s="45">
        <v>30</v>
      </c>
      <c r="X87" s="45">
        <v>30</v>
      </c>
      <c r="Y87" s="45">
        <v>30</v>
      </c>
      <c r="Z87" s="45">
        <v>30</v>
      </c>
      <c r="AA87" s="45">
        <v>30</v>
      </c>
      <c r="AB87" s="45">
        <v>30</v>
      </c>
      <c r="AC87" s="45">
        <v>30</v>
      </c>
      <c r="AD87" s="45">
        <v>30</v>
      </c>
      <c r="AE87" s="45">
        <v>30</v>
      </c>
      <c r="AF87" s="45">
        <v>30</v>
      </c>
      <c r="AG87" s="45">
        <v>30</v>
      </c>
      <c r="AH87" s="45">
        <v>30</v>
      </c>
      <c r="AI87" s="45">
        <v>30</v>
      </c>
      <c r="AJ87" s="45">
        <v>30</v>
      </c>
      <c r="AK87" s="45">
        <v>29.65</v>
      </c>
      <c r="AL87" s="45">
        <v>27.08</v>
      </c>
      <c r="AM87" s="45">
        <v>23.31</v>
      </c>
      <c r="AN87" s="45">
        <v>20.02</v>
      </c>
      <c r="AO87" s="45">
        <v>17.14</v>
      </c>
      <c r="AP87" s="45">
        <v>14.65</v>
      </c>
      <c r="AQ87" s="45">
        <v>12.48</v>
      </c>
      <c r="AR87" s="45">
        <v>10.64</v>
      </c>
      <c r="AS87" s="45">
        <v>9.07</v>
      </c>
      <c r="AT87" s="45">
        <v>7.73</v>
      </c>
      <c r="AU87" s="45">
        <v>6.59</v>
      </c>
    </row>
    <row r="88" spans="1:47" x14ac:dyDescent="0.25">
      <c r="A88" s="43">
        <v>83</v>
      </c>
      <c r="B88" s="45">
        <v>30</v>
      </c>
      <c r="C88" s="45">
        <v>30</v>
      </c>
      <c r="D88" s="45">
        <v>30</v>
      </c>
      <c r="E88" s="45">
        <v>30</v>
      </c>
      <c r="F88" s="45">
        <v>30</v>
      </c>
      <c r="G88" s="45">
        <v>30</v>
      </c>
      <c r="H88" s="45">
        <v>30</v>
      </c>
      <c r="I88" s="45">
        <v>30</v>
      </c>
      <c r="J88" s="45">
        <v>30</v>
      </c>
      <c r="K88" s="45">
        <v>30</v>
      </c>
      <c r="L88" s="45">
        <v>30</v>
      </c>
      <c r="M88" s="45">
        <v>30</v>
      </c>
      <c r="N88" s="45">
        <v>30</v>
      </c>
      <c r="O88" s="45">
        <v>30</v>
      </c>
      <c r="P88" s="45">
        <v>30</v>
      </c>
      <c r="Q88" s="45">
        <v>30</v>
      </c>
      <c r="R88" s="45">
        <v>30</v>
      </c>
      <c r="S88" s="45">
        <v>30</v>
      </c>
      <c r="T88" s="45">
        <v>30</v>
      </c>
      <c r="U88" s="45">
        <v>30</v>
      </c>
      <c r="V88" s="45">
        <v>30</v>
      </c>
      <c r="W88" s="45">
        <v>30</v>
      </c>
      <c r="X88" s="45">
        <v>30</v>
      </c>
      <c r="Y88" s="45">
        <v>30</v>
      </c>
      <c r="Z88" s="45">
        <v>30</v>
      </c>
      <c r="AA88" s="45">
        <v>30</v>
      </c>
      <c r="AB88" s="45">
        <v>30</v>
      </c>
      <c r="AC88" s="45">
        <v>30</v>
      </c>
      <c r="AD88" s="45">
        <v>30</v>
      </c>
      <c r="AE88" s="45">
        <v>30</v>
      </c>
      <c r="AF88" s="45">
        <v>30</v>
      </c>
      <c r="AG88" s="45">
        <v>30</v>
      </c>
      <c r="AH88" s="45">
        <v>30</v>
      </c>
      <c r="AI88" s="45">
        <v>30</v>
      </c>
      <c r="AJ88" s="45">
        <v>30</v>
      </c>
      <c r="AK88" s="45">
        <v>30</v>
      </c>
      <c r="AL88" s="45">
        <v>29.44</v>
      </c>
      <c r="AM88" s="45">
        <v>26.63</v>
      </c>
      <c r="AN88" s="45">
        <v>22.86</v>
      </c>
      <c r="AO88" s="45">
        <v>19.57</v>
      </c>
      <c r="AP88" s="45">
        <v>16.71</v>
      </c>
      <c r="AQ88" s="45">
        <v>14.21</v>
      </c>
      <c r="AR88" s="45">
        <v>12.1</v>
      </c>
      <c r="AS88" s="45">
        <v>10.29</v>
      </c>
      <c r="AT88" s="45">
        <v>8.75</v>
      </c>
      <c r="AU88" s="45">
        <v>7.44</v>
      </c>
    </row>
    <row r="89" spans="1:47" x14ac:dyDescent="0.25">
      <c r="A89" s="43">
        <v>84</v>
      </c>
      <c r="B89" s="45">
        <v>30</v>
      </c>
      <c r="C89" s="45">
        <v>30</v>
      </c>
      <c r="D89" s="45">
        <v>30</v>
      </c>
      <c r="E89" s="45">
        <v>30</v>
      </c>
      <c r="F89" s="45">
        <v>30</v>
      </c>
      <c r="G89" s="45">
        <v>30</v>
      </c>
      <c r="H89" s="45">
        <v>30</v>
      </c>
      <c r="I89" s="45">
        <v>30</v>
      </c>
      <c r="J89" s="45">
        <v>30</v>
      </c>
      <c r="K89" s="45">
        <v>30</v>
      </c>
      <c r="L89" s="45">
        <v>30</v>
      </c>
      <c r="M89" s="45">
        <v>30</v>
      </c>
      <c r="N89" s="45">
        <v>30</v>
      </c>
      <c r="O89" s="45">
        <v>30</v>
      </c>
      <c r="P89" s="45">
        <v>30</v>
      </c>
      <c r="Q89" s="45">
        <v>30</v>
      </c>
      <c r="R89" s="45">
        <v>30</v>
      </c>
      <c r="S89" s="45">
        <v>30</v>
      </c>
      <c r="T89" s="45">
        <v>30</v>
      </c>
      <c r="U89" s="45">
        <v>30</v>
      </c>
      <c r="V89" s="45">
        <v>30</v>
      </c>
      <c r="W89" s="45">
        <v>30</v>
      </c>
      <c r="X89" s="45">
        <v>30</v>
      </c>
      <c r="Y89" s="45">
        <v>30</v>
      </c>
      <c r="Z89" s="45">
        <v>30</v>
      </c>
      <c r="AA89" s="45">
        <v>30</v>
      </c>
      <c r="AB89" s="45">
        <v>30</v>
      </c>
      <c r="AC89" s="45">
        <v>30</v>
      </c>
      <c r="AD89" s="45">
        <v>30</v>
      </c>
      <c r="AE89" s="45">
        <v>30</v>
      </c>
      <c r="AF89" s="45">
        <v>30</v>
      </c>
      <c r="AG89" s="45">
        <v>30</v>
      </c>
      <c r="AH89" s="45">
        <v>30</v>
      </c>
      <c r="AI89" s="45">
        <v>30</v>
      </c>
      <c r="AJ89" s="45">
        <v>30</v>
      </c>
      <c r="AK89" s="45">
        <v>30</v>
      </c>
      <c r="AL89" s="45">
        <v>30</v>
      </c>
      <c r="AM89" s="45">
        <v>29.21</v>
      </c>
      <c r="AN89" s="45">
        <v>26.18</v>
      </c>
      <c r="AO89" s="45">
        <v>22.4</v>
      </c>
      <c r="AP89" s="45">
        <v>19.11</v>
      </c>
      <c r="AQ89" s="45">
        <v>16.23</v>
      </c>
      <c r="AR89" s="45">
        <v>13.8</v>
      </c>
      <c r="AS89" s="45">
        <v>11.71</v>
      </c>
      <c r="AT89" s="45">
        <v>9.94</v>
      </c>
      <c r="AU89" s="45">
        <v>8.43</v>
      </c>
    </row>
    <row r="90" spans="1:47" x14ac:dyDescent="0.25">
      <c r="A90" s="43">
        <v>85</v>
      </c>
      <c r="B90" s="45">
        <v>30</v>
      </c>
      <c r="C90" s="45">
        <v>30</v>
      </c>
      <c r="D90" s="45">
        <v>30</v>
      </c>
      <c r="E90" s="45">
        <v>30</v>
      </c>
      <c r="F90" s="45">
        <v>30</v>
      </c>
      <c r="G90" s="45">
        <v>30</v>
      </c>
      <c r="H90" s="45">
        <v>30</v>
      </c>
      <c r="I90" s="45">
        <v>30</v>
      </c>
      <c r="J90" s="45">
        <v>30</v>
      </c>
      <c r="K90" s="45">
        <v>30</v>
      </c>
      <c r="L90" s="45">
        <v>30</v>
      </c>
      <c r="M90" s="45">
        <v>30</v>
      </c>
      <c r="N90" s="45">
        <v>30</v>
      </c>
      <c r="O90" s="45">
        <v>30</v>
      </c>
      <c r="P90" s="45">
        <v>30</v>
      </c>
      <c r="Q90" s="45">
        <v>30</v>
      </c>
      <c r="R90" s="45">
        <v>30</v>
      </c>
      <c r="S90" s="45">
        <v>30</v>
      </c>
      <c r="T90" s="45">
        <v>30</v>
      </c>
      <c r="U90" s="45">
        <v>30</v>
      </c>
      <c r="V90" s="45">
        <v>30</v>
      </c>
      <c r="W90" s="45">
        <v>30</v>
      </c>
      <c r="X90" s="45">
        <v>30</v>
      </c>
      <c r="Y90" s="45">
        <v>30</v>
      </c>
      <c r="Z90" s="45">
        <v>30</v>
      </c>
      <c r="AA90" s="45">
        <v>30</v>
      </c>
      <c r="AB90" s="45">
        <v>30</v>
      </c>
      <c r="AC90" s="45">
        <v>30</v>
      </c>
      <c r="AD90" s="45">
        <v>30</v>
      </c>
      <c r="AE90" s="45">
        <v>30</v>
      </c>
      <c r="AF90" s="45">
        <v>30</v>
      </c>
      <c r="AG90" s="45">
        <v>30</v>
      </c>
      <c r="AH90" s="45">
        <v>30</v>
      </c>
      <c r="AI90" s="45">
        <v>30</v>
      </c>
      <c r="AJ90" s="45">
        <v>30</v>
      </c>
      <c r="AK90" s="45">
        <v>30</v>
      </c>
      <c r="AL90" s="45">
        <v>30</v>
      </c>
      <c r="AM90" s="45">
        <v>30</v>
      </c>
      <c r="AN90" s="45">
        <v>28.98</v>
      </c>
      <c r="AO90" s="45">
        <v>25.71</v>
      </c>
      <c r="AP90" s="45">
        <v>21.92</v>
      </c>
      <c r="AQ90" s="45">
        <v>18.600000000000001</v>
      </c>
      <c r="AR90" s="45">
        <v>15.79</v>
      </c>
      <c r="AS90" s="45">
        <v>13.38</v>
      </c>
      <c r="AT90" s="45">
        <v>11.33</v>
      </c>
      <c r="AU90" s="45">
        <v>9.59</v>
      </c>
    </row>
    <row r="91" spans="1:47" x14ac:dyDescent="0.25">
      <c r="A91" s="43">
        <v>86</v>
      </c>
      <c r="B91" s="45">
        <v>30</v>
      </c>
      <c r="C91" s="45">
        <v>30</v>
      </c>
      <c r="D91" s="45">
        <v>30</v>
      </c>
      <c r="E91" s="45">
        <v>30</v>
      </c>
      <c r="F91" s="45">
        <v>30</v>
      </c>
      <c r="G91" s="45">
        <v>30</v>
      </c>
      <c r="H91" s="45">
        <v>30</v>
      </c>
      <c r="I91" s="45">
        <v>30</v>
      </c>
      <c r="J91" s="45">
        <v>30</v>
      </c>
      <c r="K91" s="45">
        <v>30</v>
      </c>
      <c r="L91" s="45">
        <v>30</v>
      </c>
      <c r="M91" s="45">
        <v>30</v>
      </c>
      <c r="N91" s="45">
        <v>30</v>
      </c>
      <c r="O91" s="45">
        <v>30</v>
      </c>
      <c r="P91" s="45">
        <v>30</v>
      </c>
      <c r="Q91" s="45">
        <v>30</v>
      </c>
      <c r="R91" s="45">
        <v>30</v>
      </c>
      <c r="S91" s="45">
        <v>30</v>
      </c>
      <c r="T91" s="45">
        <v>30</v>
      </c>
      <c r="U91" s="45">
        <v>30</v>
      </c>
      <c r="V91" s="45">
        <v>30</v>
      </c>
      <c r="W91" s="45">
        <v>30</v>
      </c>
      <c r="X91" s="45">
        <v>30</v>
      </c>
      <c r="Y91" s="45">
        <v>30</v>
      </c>
      <c r="Z91" s="45">
        <v>30</v>
      </c>
      <c r="AA91" s="45">
        <v>30</v>
      </c>
      <c r="AB91" s="45">
        <v>30</v>
      </c>
      <c r="AC91" s="45">
        <v>30</v>
      </c>
      <c r="AD91" s="45">
        <v>30</v>
      </c>
      <c r="AE91" s="45">
        <v>30</v>
      </c>
      <c r="AF91" s="45">
        <v>30</v>
      </c>
      <c r="AG91" s="45">
        <v>30</v>
      </c>
      <c r="AH91" s="45">
        <v>30</v>
      </c>
      <c r="AI91" s="45">
        <v>30</v>
      </c>
      <c r="AJ91" s="45">
        <v>30</v>
      </c>
      <c r="AK91" s="45">
        <v>30</v>
      </c>
      <c r="AL91" s="45">
        <v>30</v>
      </c>
      <c r="AM91" s="45">
        <v>30</v>
      </c>
      <c r="AN91" s="45">
        <v>30</v>
      </c>
      <c r="AO91" s="45">
        <v>28.75</v>
      </c>
      <c r="AP91" s="45">
        <v>25.21</v>
      </c>
      <c r="AQ91" s="45">
        <v>21.37</v>
      </c>
      <c r="AR91" s="45">
        <v>18.12</v>
      </c>
      <c r="AS91" s="45">
        <v>15.33</v>
      </c>
      <c r="AT91" s="45">
        <v>12.96</v>
      </c>
      <c r="AU91" s="45">
        <v>10.94</v>
      </c>
    </row>
    <row r="92" spans="1:47" x14ac:dyDescent="0.25">
      <c r="A92" s="43">
        <v>87</v>
      </c>
      <c r="B92" s="45">
        <v>30</v>
      </c>
      <c r="C92" s="45">
        <v>30</v>
      </c>
      <c r="D92" s="45">
        <v>30</v>
      </c>
      <c r="E92" s="45">
        <v>30</v>
      </c>
      <c r="F92" s="45">
        <v>30</v>
      </c>
      <c r="G92" s="45">
        <v>30</v>
      </c>
      <c r="H92" s="45">
        <v>30</v>
      </c>
      <c r="I92" s="45">
        <v>30</v>
      </c>
      <c r="J92" s="45">
        <v>30</v>
      </c>
      <c r="K92" s="45">
        <v>30</v>
      </c>
      <c r="L92" s="45">
        <v>30</v>
      </c>
      <c r="M92" s="45">
        <v>30</v>
      </c>
      <c r="N92" s="45">
        <v>30</v>
      </c>
      <c r="O92" s="45">
        <v>30</v>
      </c>
      <c r="P92" s="45">
        <v>30</v>
      </c>
      <c r="Q92" s="45">
        <v>30</v>
      </c>
      <c r="R92" s="45">
        <v>30</v>
      </c>
      <c r="S92" s="45">
        <v>30</v>
      </c>
      <c r="T92" s="45">
        <v>30</v>
      </c>
      <c r="U92" s="45">
        <v>30</v>
      </c>
      <c r="V92" s="45">
        <v>30</v>
      </c>
      <c r="W92" s="45">
        <v>30</v>
      </c>
      <c r="X92" s="45">
        <v>30</v>
      </c>
      <c r="Y92" s="45">
        <v>30</v>
      </c>
      <c r="Z92" s="45">
        <v>30</v>
      </c>
      <c r="AA92" s="45">
        <v>30</v>
      </c>
      <c r="AB92" s="45">
        <v>30</v>
      </c>
      <c r="AC92" s="45">
        <v>30</v>
      </c>
      <c r="AD92" s="45">
        <v>30</v>
      </c>
      <c r="AE92" s="45">
        <v>30</v>
      </c>
      <c r="AF92" s="45">
        <v>30</v>
      </c>
      <c r="AG92" s="45">
        <v>30</v>
      </c>
      <c r="AH92" s="45">
        <v>30</v>
      </c>
      <c r="AI92" s="45">
        <v>30</v>
      </c>
      <c r="AJ92" s="45">
        <v>30</v>
      </c>
      <c r="AK92" s="45">
        <v>30</v>
      </c>
      <c r="AL92" s="45">
        <v>30</v>
      </c>
      <c r="AM92" s="45">
        <v>30</v>
      </c>
      <c r="AN92" s="45">
        <v>30</v>
      </c>
      <c r="AO92" s="45">
        <v>30</v>
      </c>
      <c r="AP92" s="45">
        <v>28.49</v>
      </c>
      <c r="AQ92" s="45">
        <v>24.62</v>
      </c>
      <c r="AR92" s="45">
        <v>20.85</v>
      </c>
      <c r="AS92" s="45">
        <v>17.62</v>
      </c>
      <c r="AT92" s="45">
        <v>14.87</v>
      </c>
      <c r="AU92" s="45">
        <v>12.53</v>
      </c>
    </row>
    <row r="93" spans="1:47" x14ac:dyDescent="0.25">
      <c r="A93" s="43">
        <v>88</v>
      </c>
      <c r="B93" s="45">
        <v>30</v>
      </c>
      <c r="C93" s="45">
        <v>30</v>
      </c>
      <c r="D93" s="45">
        <v>30</v>
      </c>
      <c r="E93" s="45">
        <v>30</v>
      </c>
      <c r="F93" s="45">
        <v>30</v>
      </c>
      <c r="G93" s="45">
        <v>30</v>
      </c>
      <c r="H93" s="45">
        <v>30</v>
      </c>
      <c r="I93" s="45">
        <v>30</v>
      </c>
      <c r="J93" s="45">
        <v>30</v>
      </c>
      <c r="K93" s="45">
        <v>30</v>
      </c>
      <c r="L93" s="45">
        <v>30</v>
      </c>
      <c r="M93" s="45">
        <v>30</v>
      </c>
      <c r="N93" s="45">
        <v>30</v>
      </c>
      <c r="O93" s="45">
        <v>30</v>
      </c>
      <c r="P93" s="45">
        <v>30</v>
      </c>
      <c r="Q93" s="45">
        <v>30</v>
      </c>
      <c r="R93" s="45">
        <v>30</v>
      </c>
      <c r="S93" s="45">
        <v>30</v>
      </c>
      <c r="T93" s="45">
        <v>30</v>
      </c>
      <c r="U93" s="45">
        <v>30</v>
      </c>
      <c r="V93" s="45">
        <v>30</v>
      </c>
      <c r="W93" s="45">
        <v>30</v>
      </c>
      <c r="X93" s="45">
        <v>30</v>
      </c>
      <c r="Y93" s="45">
        <v>30</v>
      </c>
      <c r="Z93" s="45">
        <v>30</v>
      </c>
      <c r="AA93" s="45">
        <v>30</v>
      </c>
      <c r="AB93" s="45">
        <v>30</v>
      </c>
      <c r="AC93" s="45">
        <v>30</v>
      </c>
      <c r="AD93" s="45">
        <v>30</v>
      </c>
      <c r="AE93" s="45">
        <v>30</v>
      </c>
      <c r="AF93" s="45">
        <v>30</v>
      </c>
      <c r="AG93" s="45">
        <v>30</v>
      </c>
      <c r="AH93" s="45">
        <v>30</v>
      </c>
      <c r="AI93" s="45">
        <v>30</v>
      </c>
      <c r="AJ93" s="45">
        <v>30</v>
      </c>
      <c r="AK93" s="45">
        <v>30</v>
      </c>
      <c r="AL93" s="45">
        <v>30</v>
      </c>
      <c r="AM93" s="45">
        <v>30</v>
      </c>
      <c r="AN93" s="45">
        <v>30</v>
      </c>
      <c r="AO93" s="45">
        <v>30</v>
      </c>
      <c r="AP93" s="45">
        <v>30</v>
      </c>
      <c r="AQ93" s="45">
        <v>28.19</v>
      </c>
      <c r="AR93" s="45">
        <v>24.06</v>
      </c>
      <c r="AS93" s="45">
        <v>20.309999999999999</v>
      </c>
      <c r="AT93" s="45">
        <v>17.11</v>
      </c>
      <c r="AU93" s="45">
        <v>14.4</v>
      </c>
    </row>
    <row r="94" spans="1:47" x14ac:dyDescent="0.25">
      <c r="A94" s="43">
        <v>89</v>
      </c>
      <c r="B94" s="45">
        <v>30</v>
      </c>
      <c r="C94" s="45">
        <v>30</v>
      </c>
      <c r="D94" s="45">
        <v>30</v>
      </c>
      <c r="E94" s="45">
        <v>30</v>
      </c>
      <c r="F94" s="45">
        <v>30</v>
      </c>
      <c r="G94" s="45">
        <v>30</v>
      </c>
      <c r="H94" s="45">
        <v>30</v>
      </c>
      <c r="I94" s="45">
        <v>30</v>
      </c>
      <c r="J94" s="45">
        <v>30</v>
      </c>
      <c r="K94" s="45">
        <v>30</v>
      </c>
      <c r="L94" s="45">
        <v>30</v>
      </c>
      <c r="M94" s="45">
        <v>30</v>
      </c>
      <c r="N94" s="45">
        <v>30</v>
      </c>
      <c r="O94" s="45">
        <v>30</v>
      </c>
      <c r="P94" s="45">
        <v>30</v>
      </c>
      <c r="Q94" s="45">
        <v>30</v>
      </c>
      <c r="R94" s="45">
        <v>30</v>
      </c>
      <c r="S94" s="45">
        <v>30</v>
      </c>
      <c r="T94" s="45">
        <v>30</v>
      </c>
      <c r="U94" s="45">
        <v>30</v>
      </c>
      <c r="V94" s="45">
        <v>30</v>
      </c>
      <c r="W94" s="45">
        <v>30</v>
      </c>
      <c r="X94" s="45">
        <v>30</v>
      </c>
      <c r="Y94" s="45">
        <v>30</v>
      </c>
      <c r="Z94" s="45">
        <v>30</v>
      </c>
      <c r="AA94" s="45">
        <v>30</v>
      </c>
      <c r="AB94" s="45">
        <v>30</v>
      </c>
      <c r="AC94" s="45">
        <v>30</v>
      </c>
      <c r="AD94" s="45">
        <v>30</v>
      </c>
      <c r="AE94" s="45">
        <v>30</v>
      </c>
      <c r="AF94" s="45">
        <v>30</v>
      </c>
      <c r="AG94" s="45">
        <v>30</v>
      </c>
      <c r="AH94" s="45">
        <v>30</v>
      </c>
      <c r="AI94" s="45">
        <v>30</v>
      </c>
      <c r="AJ94" s="45">
        <v>30</v>
      </c>
      <c r="AK94" s="45">
        <v>30</v>
      </c>
      <c r="AL94" s="45">
        <v>30</v>
      </c>
      <c r="AM94" s="45">
        <v>30</v>
      </c>
      <c r="AN94" s="45">
        <v>30</v>
      </c>
      <c r="AO94" s="45">
        <v>30</v>
      </c>
      <c r="AP94" s="45">
        <v>30</v>
      </c>
      <c r="AQ94" s="45">
        <v>30</v>
      </c>
      <c r="AR94" s="45">
        <v>27.82</v>
      </c>
      <c r="AS94" s="45">
        <v>23.46</v>
      </c>
      <c r="AT94" s="45">
        <v>19.739999999999998</v>
      </c>
      <c r="AU94" s="45">
        <v>16.59</v>
      </c>
    </row>
    <row r="95" spans="1:47" x14ac:dyDescent="0.25">
      <c r="A95" s="43">
        <v>90</v>
      </c>
      <c r="B95" s="45">
        <v>30</v>
      </c>
      <c r="C95" s="45">
        <v>30</v>
      </c>
      <c r="D95" s="45">
        <v>30</v>
      </c>
      <c r="E95" s="45">
        <v>30</v>
      </c>
      <c r="F95" s="45">
        <v>30</v>
      </c>
      <c r="G95" s="45">
        <v>30</v>
      </c>
      <c r="H95" s="45">
        <v>30</v>
      </c>
      <c r="I95" s="45">
        <v>30</v>
      </c>
      <c r="J95" s="45">
        <v>30</v>
      </c>
      <c r="K95" s="45">
        <v>30</v>
      </c>
      <c r="L95" s="45">
        <v>30</v>
      </c>
      <c r="M95" s="45">
        <v>30</v>
      </c>
      <c r="N95" s="45">
        <v>30</v>
      </c>
      <c r="O95" s="45">
        <v>30</v>
      </c>
      <c r="P95" s="45">
        <v>30</v>
      </c>
      <c r="Q95" s="45">
        <v>30</v>
      </c>
      <c r="R95" s="45">
        <v>30</v>
      </c>
      <c r="S95" s="45">
        <v>30</v>
      </c>
      <c r="T95" s="45">
        <v>30</v>
      </c>
      <c r="U95" s="45">
        <v>30</v>
      </c>
      <c r="V95" s="45">
        <v>30</v>
      </c>
      <c r="W95" s="45">
        <v>30</v>
      </c>
      <c r="X95" s="45">
        <v>30</v>
      </c>
      <c r="Y95" s="45">
        <v>30</v>
      </c>
      <c r="Z95" s="45">
        <v>30</v>
      </c>
      <c r="AA95" s="45">
        <v>30</v>
      </c>
      <c r="AB95" s="45">
        <v>30</v>
      </c>
      <c r="AC95" s="45">
        <v>30</v>
      </c>
      <c r="AD95" s="45">
        <v>30</v>
      </c>
      <c r="AE95" s="45">
        <v>30</v>
      </c>
      <c r="AF95" s="45">
        <v>30</v>
      </c>
      <c r="AG95" s="45">
        <v>30</v>
      </c>
      <c r="AH95" s="45">
        <v>30</v>
      </c>
      <c r="AI95" s="45">
        <v>30</v>
      </c>
      <c r="AJ95" s="45">
        <v>30</v>
      </c>
      <c r="AK95" s="45">
        <v>30</v>
      </c>
      <c r="AL95" s="45">
        <v>30</v>
      </c>
      <c r="AM95" s="45">
        <v>30</v>
      </c>
      <c r="AN95" s="45">
        <v>30</v>
      </c>
      <c r="AO95" s="45">
        <v>30</v>
      </c>
      <c r="AP95" s="45">
        <v>30</v>
      </c>
      <c r="AQ95" s="45">
        <v>30</v>
      </c>
      <c r="AR95" s="45">
        <v>29.92</v>
      </c>
      <c r="AS95" s="45">
        <v>27.16</v>
      </c>
      <c r="AT95" s="45">
        <v>22.83</v>
      </c>
      <c r="AU95" s="45">
        <v>19.149999999999999</v>
      </c>
    </row>
    <row r="96" spans="1:47" x14ac:dyDescent="0.25">
      <c r="A96" s="43">
        <v>91</v>
      </c>
      <c r="B96" s="45">
        <v>30</v>
      </c>
      <c r="C96" s="45">
        <v>30</v>
      </c>
      <c r="D96" s="45">
        <v>30</v>
      </c>
      <c r="E96" s="45">
        <v>30</v>
      </c>
      <c r="F96" s="45">
        <v>30</v>
      </c>
      <c r="G96" s="45">
        <v>30</v>
      </c>
      <c r="H96" s="45">
        <v>30</v>
      </c>
      <c r="I96" s="45">
        <v>30</v>
      </c>
      <c r="J96" s="45">
        <v>30</v>
      </c>
      <c r="K96" s="45">
        <v>30</v>
      </c>
      <c r="L96" s="45">
        <v>30</v>
      </c>
      <c r="M96" s="45">
        <v>30</v>
      </c>
      <c r="N96" s="45">
        <v>30</v>
      </c>
      <c r="O96" s="45">
        <v>30</v>
      </c>
      <c r="P96" s="45">
        <v>30</v>
      </c>
      <c r="Q96" s="45">
        <v>30</v>
      </c>
      <c r="R96" s="45">
        <v>30</v>
      </c>
      <c r="S96" s="45">
        <v>30</v>
      </c>
      <c r="T96" s="45">
        <v>30</v>
      </c>
      <c r="U96" s="45">
        <v>30</v>
      </c>
      <c r="V96" s="45">
        <v>30</v>
      </c>
      <c r="W96" s="45">
        <v>30</v>
      </c>
      <c r="X96" s="45">
        <v>30</v>
      </c>
      <c r="Y96" s="45">
        <v>30</v>
      </c>
      <c r="Z96" s="45">
        <v>30</v>
      </c>
      <c r="AA96" s="45">
        <v>30</v>
      </c>
      <c r="AB96" s="45">
        <v>30</v>
      </c>
      <c r="AC96" s="45">
        <v>30</v>
      </c>
      <c r="AD96" s="45">
        <v>30</v>
      </c>
      <c r="AE96" s="45">
        <v>30</v>
      </c>
      <c r="AF96" s="45">
        <v>30</v>
      </c>
      <c r="AG96" s="45">
        <v>30</v>
      </c>
      <c r="AH96" s="45">
        <v>30</v>
      </c>
      <c r="AI96" s="45">
        <v>30</v>
      </c>
      <c r="AJ96" s="45">
        <v>30</v>
      </c>
      <c r="AK96" s="45">
        <v>30</v>
      </c>
      <c r="AL96" s="45">
        <v>30</v>
      </c>
      <c r="AM96" s="45">
        <v>30</v>
      </c>
      <c r="AN96" s="45">
        <v>30</v>
      </c>
      <c r="AO96" s="45">
        <v>30</v>
      </c>
      <c r="AP96" s="45">
        <v>30</v>
      </c>
      <c r="AQ96" s="45">
        <v>30</v>
      </c>
      <c r="AR96" s="45">
        <v>30</v>
      </c>
      <c r="AS96" s="45">
        <v>29.58</v>
      </c>
      <c r="AT96" s="45">
        <v>26.44</v>
      </c>
      <c r="AU96" s="45">
        <v>22.15</v>
      </c>
    </row>
    <row r="97" spans="1:47" x14ac:dyDescent="0.25">
      <c r="A97" s="43">
        <v>92</v>
      </c>
      <c r="B97" s="45">
        <v>30</v>
      </c>
      <c r="C97" s="45">
        <v>30</v>
      </c>
      <c r="D97" s="45">
        <v>30</v>
      </c>
      <c r="E97" s="45">
        <v>30</v>
      </c>
      <c r="F97" s="45">
        <v>30</v>
      </c>
      <c r="G97" s="45">
        <v>30</v>
      </c>
      <c r="H97" s="45">
        <v>30</v>
      </c>
      <c r="I97" s="45">
        <v>30</v>
      </c>
      <c r="J97" s="45">
        <v>30</v>
      </c>
      <c r="K97" s="45">
        <v>30</v>
      </c>
      <c r="L97" s="45">
        <v>30</v>
      </c>
      <c r="M97" s="45">
        <v>30</v>
      </c>
      <c r="N97" s="45">
        <v>30</v>
      </c>
      <c r="O97" s="45">
        <v>30</v>
      </c>
      <c r="P97" s="45">
        <v>30</v>
      </c>
      <c r="Q97" s="45">
        <v>30</v>
      </c>
      <c r="R97" s="45">
        <v>30</v>
      </c>
      <c r="S97" s="45">
        <v>30</v>
      </c>
      <c r="T97" s="45">
        <v>30</v>
      </c>
      <c r="U97" s="45">
        <v>30</v>
      </c>
      <c r="V97" s="45">
        <v>30</v>
      </c>
      <c r="W97" s="45">
        <v>30</v>
      </c>
      <c r="X97" s="45">
        <v>30</v>
      </c>
      <c r="Y97" s="45">
        <v>30</v>
      </c>
      <c r="Z97" s="45">
        <v>30</v>
      </c>
      <c r="AA97" s="45">
        <v>30</v>
      </c>
      <c r="AB97" s="45">
        <v>30</v>
      </c>
      <c r="AC97" s="45">
        <v>30</v>
      </c>
      <c r="AD97" s="45">
        <v>30</v>
      </c>
      <c r="AE97" s="45">
        <v>30</v>
      </c>
      <c r="AF97" s="45">
        <v>30</v>
      </c>
      <c r="AG97" s="45">
        <v>30</v>
      </c>
      <c r="AH97" s="45">
        <v>30</v>
      </c>
      <c r="AI97" s="45">
        <v>30</v>
      </c>
      <c r="AJ97" s="45">
        <v>30</v>
      </c>
      <c r="AK97" s="45">
        <v>30</v>
      </c>
      <c r="AL97" s="45">
        <v>30</v>
      </c>
      <c r="AM97" s="45">
        <v>30</v>
      </c>
      <c r="AN97" s="45">
        <v>30</v>
      </c>
      <c r="AO97" s="45">
        <v>30</v>
      </c>
      <c r="AP97" s="45">
        <v>30</v>
      </c>
      <c r="AQ97" s="45">
        <v>30</v>
      </c>
      <c r="AR97" s="45">
        <v>30</v>
      </c>
      <c r="AS97" s="45">
        <v>30</v>
      </c>
      <c r="AT97" s="45">
        <v>29.19</v>
      </c>
      <c r="AU97" s="45">
        <v>25.64</v>
      </c>
    </row>
    <row r="98" spans="1:47" x14ac:dyDescent="0.25">
      <c r="A98" s="43">
        <v>93</v>
      </c>
      <c r="B98" s="45">
        <v>30</v>
      </c>
      <c r="C98" s="45">
        <v>30</v>
      </c>
      <c r="D98" s="45">
        <v>30</v>
      </c>
      <c r="E98" s="45">
        <v>30</v>
      </c>
      <c r="F98" s="45">
        <v>30</v>
      </c>
      <c r="G98" s="45">
        <v>30</v>
      </c>
      <c r="H98" s="45">
        <v>30</v>
      </c>
      <c r="I98" s="45">
        <v>30</v>
      </c>
      <c r="J98" s="45">
        <v>30</v>
      </c>
      <c r="K98" s="45">
        <v>30</v>
      </c>
      <c r="L98" s="45">
        <v>30</v>
      </c>
      <c r="M98" s="45">
        <v>30</v>
      </c>
      <c r="N98" s="45">
        <v>30</v>
      </c>
      <c r="O98" s="45">
        <v>30</v>
      </c>
      <c r="P98" s="45">
        <v>30</v>
      </c>
      <c r="Q98" s="45">
        <v>30</v>
      </c>
      <c r="R98" s="45">
        <v>30</v>
      </c>
      <c r="S98" s="45">
        <v>30</v>
      </c>
      <c r="T98" s="45">
        <v>30</v>
      </c>
      <c r="U98" s="45">
        <v>30</v>
      </c>
      <c r="V98" s="45">
        <v>30</v>
      </c>
      <c r="W98" s="45">
        <v>30</v>
      </c>
      <c r="X98" s="45">
        <v>30</v>
      </c>
      <c r="Y98" s="45">
        <v>30</v>
      </c>
      <c r="Z98" s="45">
        <v>30</v>
      </c>
      <c r="AA98" s="45">
        <v>30</v>
      </c>
      <c r="AB98" s="45">
        <v>30</v>
      </c>
      <c r="AC98" s="45">
        <v>30</v>
      </c>
      <c r="AD98" s="45">
        <v>30</v>
      </c>
      <c r="AE98" s="45">
        <v>30</v>
      </c>
      <c r="AF98" s="45">
        <v>30</v>
      </c>
      <c r="AG98" s="45">
        <v>30</v>
      </c>
      <c r="AH98" s="45">
        <v>30</v>
      </c>
      <c r="AI98" s="45">
        <v>30</v>
      </c>
      <c r="AJ98" s="45">
        <v>30</v>
      </c>
      <c r="AK98" s="45">
        <v>30</v>
      </c>
      <c r="AL98" s="45">
        <v>30</v>
      </c>
      <c r="AM98" s="45">
        <v>30</v>
      </c>
      <c r="AN98" s="45">
        <v>30</v>
      </c>
      <c r="AO98" s="45">
        <v>30</v>
      </c>
      <c r="AP98" s="45">
        <v>30</v>
      </c>
      <c r="AQ98" s="45">
        <v>30</v>
      </c>
      <c r="AR98" s="45">
        <v>30</v>
      </c>
      <c r="AS98" s="45">
        <v>30</v>
      </c>
      <c r="AT98" s="45">
        <v>30</v>
      </c>
      <c r="AU98" s="45">
        <v>28.76</v>
      </c>
    </row>
    <row r="99" spans="1:47" x14ac:dyDescent="0.25">
      <c r="A99" s="43">
        <v>94</v>
      </c>
      <c r="B99" s="45">
        <v>30</v>
      </c>
      <c r="C99" s="45">
        <v>30</v>
      </c>
      <c r="D99" s="45">
        <v>30</v>
      </c>
      <c r="E99" s="45">
        <v>30</v>
      </c>
      <c r="F99" s="45">
        <v>30</v>
      </c>
      <c r="G99" s="45">
        <v>30</v>
      </c>
      <c r="H99" s="45">
        <v>30</v>
      </c>
      <c r="I99" s="45">
        <v>30</v>
      </c>
      <c r="J99" s="45">
        <v>30</v>
      </c>
      <c r="K99" s="45">
        <v>30</v>
      </c>
      <c r="L99" s="45">
        <v>30</v>
      </c>
      <c r="M99" s="45">
        <v>30</v>
      </c>
      <c r="N99" s="45">
        <v>30</v>
      </c>
      <c r="O99" s="45">
        <v>30</v>
      </c>
      <c r="P99" s="45">
        <v>30</v>
      </c>
      <c r="Q99" s="45">
        <v>30</v>
      </c>
      <c r="R99" s="45">
        <v>30</v>
      </c>
      <c r="S99" s="45">
        <v>30</v>
      </c>
      <c r="T99" s="45">
        <v>30</v>
      </c>
      <c r="U99" s="45">
        <v>30</v>
      </c>
      <c r="V99" s="45">
        <v>30</v>
      </c>
      <c r="W99" s="45">
        <v>30</v>
      </c>
      <c r="X99" s="45">
        <v>30</v>
      </c>
      <c r="Y99" s="45">
        <v>30</v>
      </c>
      <c r="Z99" s="45">
        <v>30</v>
      </c>
      <c r="AA99" s="45">
        <v>30</v>
      </c>
      <c r="AB99" s="45">
        <v>30</v>
      </c>
      <c r="AC99" s="45">
        <v>30</v>
      </c>
      <c r="AD99" s="45">
        <v>30</v>
      </c>
      <c r="AE99" s="45">
        <v>30</v>
      </c>
      <c r="AF99" s="45">
        <v>30</v>
      </c>
      <c r="AG99" s="45">
        <v>30</v>
      </c>
      <c r="AH99" s="45">
        <v>30</v>
      </c>
      <c r="AI99" s="45">
        <v>30</v>
      </c>
      <c r="AJ99" s="45">
        <v>30</v>
      </c>
      <c r="AK99" s="45">
        <v>30</v>
      </c>
      <c r="AL99" s="45">
        <v>30</v>
      </c>
      <c r="AM99" s="45">
        <v>30</v>
      </c>
      <c r="AN99" s="45">
        <v>30</v>
      </c>
      <c r="AO99" s="45">
        <v>30</v>
      </c>
      <c r="AP99" s="45">
        <v>30</v>
      </c>
      <c r="AQ99" s="45">
        <v>30</v>
      </c>
      <c r="AR99" s="45">
        <v>30</v>
      </c>
      <c r="AS99" s="45">
        <v>30</v>
      </c>
      <c r="AT99" s="45">
        <v>30</v>
      </c>
      <c r="AU99" s="45">
        <v>30</v>
      </c>
    </row>
    <row r="100" spans="1:47" x14ac:dyDescent="0.25">
      <c r="A100" s="43">
        <v>95</v>
      </c>
      <c r="B100" s="45">
        <v>30</v>
      </c>
      <c r="C100" s="45">
        <v>30</v>
      </c>
      <c r="D100" s="45">
        <v>30</v>
      </c>
      <c r="E100" s="45">
        <v>30</v>
      </c>
      <c r="F100" s="45">
        <v>30</v>
      </c>
      <c r="G100" s="45">
        <v>30</v>
      </c>
      <c r="H100" s="45">
        <v>30</v>
      </c>
      <c r="I100" s="45">
        <v>30</v>
      </c>
      <c r="J100" s="45">
        <v>30</v>
      </c>
      <c r="K100" s="45">
        <v>30</v>
      </c>
      <c r="L100" s="45">
        <v>30</v>
      </c>
      <c r="M100" s="45">
        <v>30</v>
      </c>
      <c r="N100" s="45">
        <v>30</v>
      </c>
      <c r="O100" s="45">
        <v>30</v>
      </c>
      <c r="P100" s="45">
        <v>30</v>
      </c>
      <c r="Q100" s="45">
        <v>30</v>
      </c>
      <c r="R100" s="45">
        <v>30</v>
      </c>
      <c r="S100" s="45">
        <v>30</v>
      </c>
      <c r="T100" s="45">
        <v>30</v>
      </c>
      <c r="U100" s="45">
        <v>30</v>
      </c>
      <c r="V100" s="45">
        <v>30</v>
      </c>
      <c r="W100" s="45">
        <v>30</v>
      </c>
      <c r="X100" s="45">
        <v>30</v>
      </c>
      <c r="Y100" s="45">
        <v>30</v>
      </c>
      <c r="Z100" s="45">
        <v>30</v>
      </c>
      <c r="AA100" s="45">
        <v>30</v>
      </c>
      <c r="AB100" s="45">
        <v>30</v>
      </c>
      <c r="AC100" s="45">
        <v>30</v>
      </c>
      <c r="AD100" s="45">
        <v>30</v>
      </c>
      <c r="AE100" s="45">
        <v>30</v>
      </c>
      <c r="AF100" s="45">
        <v>30</v>
      </c>
      <c r="AG100" s="45">
        <v>30</v>
      </c>
      <c r="AH100" s="45">
        <v>30</v>
      </c>
      <c r="AI100" s="45">
        <v>30</v>
      </c>
      <c r="AJ100" s="45">
        <v>30</v>
      </c>
      <c r="AK100" s="45">
        <v>30</v>
      </c>
      <c r="AL100" s="45">
        <v>30</v>
      </c>
      <c r="AM100" s="45">
        <v>30</v>
      </c>
      <c r="AN100" s="45">
        <v>30</v>
      </c>
      <c r="AO100" s="45">
        <v>30</v>
      </c>
      <c r="AP100" s="45">
        <v>30</v>
      </c>
      <c r="AQ100" s="45">
        <v>30</v>
      </c>
      <c r="AR100" s="45">
        <v>30</v>
      </c>
      <c r="AS100" s="45">
        <v>30</v>
      </c>
      <c r="AT100" s="45">
        <v>30</v>
      </c>
      <c r="AU100" s="45">
        <v>30</v>
      </c>
    </row>
    <row r="101" spans="1:47" x14ac:dyDescent="0.25">
      <c r="A101" s="43">
        <v>96</v>
      </c>
      <c r="B101" s="45">
        <v>30</v>
      </c>
      <c r="C101" s="45">
        <v>30</v>
      </c>
      <c r="D101" s="45">
        <v>30</v>
      </c>
      <c r="E101" s="45">
        <v>30</v>
      </c>
      <c r="F101" s="45">
        <v>30</v>
      </c>
      <c r="G101" s="45">
        <v>30</v>
      </c>
      <c r="H101" s="45">
        <v>30</v>
      </c>
      <c r="I101" s="45">
        <v>30</v>
      </c>
      <c r="J101" s="45">
        <v>30</v>
      </c>
      <c r="K101" s="45">
        <v>30</v>
      </c>
      <c r="L101" s="45">
        <v>30</v>
      </c>
      <c r="M101" s="45">
        <v>30</v>
      </c>
      <c r="N101" s="45">
        <v>30</v>
      </c>
      <c r="O101" s="45">
        <v>30</v>
      </c>
      <c r="P101" s="45">
        <v>30</v>
      </c>
      <c r="Q101" s="45">
        <v>30</v>
      </c>
      <c r="R101" s="45">
        <v>30</v>
      </c>
      <c r="S101" s="45">
        <v>30</v>
      </c>
      <c r="T101" s="45">
        <v>30</v>
      </c>
      <c r="U101" s="45">
        <v>30</v>
      </c>
      <c r="V101" s="45">
        <v>30</v>
      </c>
      <c r="W101" s="45">
        <v>30</v>
      </c>
      <c r="X101" s="45">
        <v>30</v>
      </c>
      <c r="Y101" s="45">
        <v>30</v>
      </c>
      <c r="Z101" s="45">
        <v>30</v>
      </c>
      <c r="AA101" s="45">
        <v>30</v>
      </c>
      <c r="AB101" s="45">
        <v>30</v>
      </c>
      <c r="AC101" s="45">
        <v>30</v>
      </c>
      <c r="AD101" s="45">
        <v>30</v>
      </c>
      <c r="AE101" s="45">
        <v>30</v>
      </c>
      <c r="AF101" s="45">
        <v>30</v>
      </c>
      <c r="AG101" s="45">
        <v>30</v>
      </c>
      <c r="AH101" s="45">
        <v>30</v>
      </c>
      <c r="AI101" s="45">
        <v>30</v>
      </c>
      <c r="AJ101" s="45">
        <v>30</v>
      </c>
      <c r="AK101" s="45">
        <v>30</v>
      </c>
      <c r="AL101" s="45">
        <v>30</v>
      </c>
      <c r="AM101" s="45">
        <v>30</v>
      </c>
      <c r="AN101" s="45">
        <v>30</v>
      </c>
      <c r="AO101" s="45">
        <v>30</v>
      </c>
      <c r="AP101" s="45">
        <v>30</v>
      </c>
      <c r="AQ101" s="45">
        <v>30</v>
      </c>
      <c r="AR101" s="45">
        <v>30</v>
      </c>
      <c r="AS101" s="45">
        <v>30</v>
      </c>
      <c r="AT101" s="45">
        <v>30</v>
      </c>
      <c r="AU101" s="45">
        <v>30</v>
      </c>
    </row>
    <row r="102" spans="1:47" x14ac:dyDescent="0.25">
      <c r="A102" s="43">
        <v>97</v>
      </c>
      <c r="B102" s="45">
        <v>30</v>
      </c>
      <c r="C102" s="45">
        <v>30</v>
      </c>
      <c r="D102" s="45">
        <v>30</v>
      </c>
      <c r="E102" s="45">
        <v>30</v>
      </c>
      <c r="F102" s="45">
        <v>30</v>
      </c>
      <c r="G102" s="45">
        <v>30</v>
      </c>
      <c r="H102" s="45">
        <v>30</v>
      </c>
      <c r="I102" s="45">
        <v>30</v>
      </c>
      <c r="J102" s="45">
        <v>30</v>
      </c>
      <c r="K102" s="45">
        <v>30</v>
      </c>
      <c r="L102" s="45">
        <v>30</v>
      </c>
      <c r="M102" s="45">
        <v>30</v>
      </c>
      <c r="N102" s="45">
        <v>30</v>
      </c>
      <c r="O102" s="45">
        <v>30</v>
      </c>
      <c r="P102" s="45">
        <v>30</v>
      </c>
      <c r="Q102" s="45">
        <v>30</v>
      </c>
      <c r="R102" s="45">
        <v>30</v>
      </c>
      <c r="S102" s="45">
        <v>30</v>
      </c>
      <c r="T102" s="45">
        <v>30</v>
      </c>
      <c r="U102" s="45">
        <v>30</v>
      </c>
      <c r="V102" s="45">
        <v>30</v>
      </c>
      <c r="W102" s="45">
        <v>30</v>
      </c>
      <c r="X102" s="45">
        <v>30</v>
      </c>
      <c r="Y102" s="45">
        <v>30</v>
      </c>
      <c r="Z102" s="45">
        <v>30</v>
      </c>
      <c r="AA102" s="45">
        <v>30</v>
      </c>
      <c r="AB102" s="45">
        <v>30</v>
      </c>
      <c r="AC102" s="45">
        <v>30</v>
      </c>
      <c r="AD102" s="45">
        <v>30</v>
      </c>
      <c r="AE102" s="45">
        <v>30</v>
      </c>
      <c r="AF102" s="45">
        <v>30</v>
      </c>
      <c r="AG102" s="45">
        <v>30</v>
      </c>
      <c r="AH102" s="45">
        <v>30</v>
      </c>
      <c r="AI102" s="45">
        <v>30</v>
      </c>
      <c r="AJ102" s="45">
        <v>30</v>
      </c>
      <c r="AK102" s="45">
        <v>30</v>
      </c>
      <c r="AL102" s="45">
        <v>30</v>
      </c>
      <c r="AM102" s="45">
        <v>30</v>
      </c>
      <c r="AN102" s="45">
        <v>30</v>
      </c>
      <c r="AO102" s="45">
        <v>30</v>
      </c>
      <c r="AP102" s="45">
        <v>30</v>
      </c>
      <c r="AQ102" s="45">
        <v>30</v>
      </c>
      <c r="AR102" s="45">
        <v>30</v>
      </c>
      <c r="AS102" s="45">
        <v>30</v>
      </c>
      <c r="AT102" s="45">
        <v>30</v>
      </c>
      <c r="AU102" s="45">
        <v>30</v>
      </c>
    </row>
    <row r="103" spans="1:47" x14ac:dyDescent="0.25">
      <c r="A103" s="43">
        <v>98</v>
      </c>
      <c r="B103" s="45">
        <v>30</v>
      </c>
      <c r="C103" s="45">
        <v>30</v>
      </c>
      <c r="D103" s="45">
        <v>30</v>
      </c>
      <c r="E103" s="45">
        <v>30</v>
      </c>
      <c r="F103" s="45">
        <v>30</v>
      </c>
      <c r="G103" s="45">
        <v>30</v>
      </c>
      <c r="H103" s="45">
        <v>30</v>
      </c>
      <c r="I103" s="45">
        <v>30</v>
      </c>
      <c r="J103" s="45">
        <v>30</v>
      </c>
      <c r="K103" s="45">
        <v>30</v>
      </c>
      <c r="L103" s="45">
        <v>30</v>
      </c>
      <c r="M103" s="45">
        <v>30</v>
      </c>
      <c r="N103" s="45">
        <v>30</v>
      </c>
      <c r="O103" s="45">
        <v>30</v>
      </c>
      <c r="P103" s="45">
        <v>30</v>
      </c>
      <c r="Q103" s="45">
        <v>30</v>
      </c>
      <c r="R103" s="45">
        <v>30</v>
      </c>
      <c r="S103" s="45">
        <v>30</v>
      </c>
      <c r="T103" s="45">
        <v>30</v>
      </c>
      <c r="U103" s="45">
        <v>30</v>
      </c>
      <c r="V103" s="45">
        <v>30</v>
      </c>
      <c r="W103" s="45">
        <v>30</v>
      </c>
      <c r="X103" s="45">
        <v>30</v>
      </c>
      <c r="Y103" s="45">
        <v>30</v>
      </c>
      <c r="Z103" s="45">
        <v>30</v>
      </c>
      <c r="AA103" s="45">
        <v>30</v>
      </c>
      <c r="AB103" s="45">
        <v>30</v>
      </c>
      <c r="AC103" s="45">
        <v>30</v>
      </c>
      <c r="AD103" s="45">
        <v>30</v>
      </c>
      <c r="AE103" s="45">
        <v>30</v>
      </c>
      <c r="AF103" s="45">
        <v>30</v>
      </c>
      <c r="AG103" s="45">
        <v>30</v>
      </c>
      <c r="AH103" s="45">
        <v>30</v>
      </c>
      <c r="AI103" s="45">
        <v>30</v>
      </c>
      <c r="AJ103" s="45">
        <v>30</v>
      </c>
      <c r="AK103" s="45">
        <v>30</v>
      </c>
      <c r="AL103" s="45">
        <v>30</v>
      </c>
      <c r="AM103" s="45">
        <v>30</v>
      </c>
      <c r="AN103" s="45">
        <v>30</v>
      </c>
      <c r="AO103" s="45">
        <v>30</v>
      </c>
      <c r="AP103" s="45">
        <v>30</v>
      </c>
      <c r="AQ103" s="45">
        <v>30</v>
      </c>
      <c r="AR103" s="45">
        <v>30</v>
      </c>
      <c r="AS103" s="45">
        <v>30</v>
      </c>
      <c r="AT103" s="45">
        <v>30</v>
      </c>
      <c r="AU103" s="45">
        <v>30</v>
      </c>
    </row>
    <row r="104" spans="1:47" x14ac:dyDescent="0.25">
      <c r="A104" s="43" t="s">
        <v>582</v>
      </c>
      <c r="B104" s="45">
        <v>30</v>
      </c>
      <c r="C104" s="45">
        <v>30</v>
      </c>
      <c r="D104" s="45">
        <v>30</v>
      </c>
      <c r="E104" s="45">
        <v>30</v>
      </c>
      <c r="F104" s="45">
        <v>30</v>
      </c>
      <c r="G104" s="45">
        <v>30</v>
      </c>
      <c r="H104" s="45">
        <v>30</v>
      </c>
      <c r="I104" s="45">
        <v>30</v>
      </c>
      <c r="J104" s="45">
        <v>30</v>
      </c>
      <c r="K104" s="45">
        <v>30</v>
      </c>
      <c r="L104" s="45">
        <v>30</v>
      </c>
      <c r="M104" s="45">
        <v>30</v>
      </c>
      <c r="N104" s="45">
        <v>30</v>
      </c>
      <c r="O104" s="45">
        <v>30</v>
      </c>
      <c r="P104" s="45">
        <v>30</v>
      </c>
      <c r="Q104" s="45">
        <v>30</v>
      </c>
      <c r="R104" s="45">
        <v>30</v>
      </c>
      <c r="S104" s="45">
        <v>30</v>
      </c>
      <c r="T104" s="45">
        <v>30</v>
      </c>
      <c r="U104" s="45">
        <v>30</v>
      </c>
      <c r="V104" s="45">
        <v>30</v>
      </c>
      <c r="W104" s="45">
        <v>30</v>
      </c>
      <c r="X104" s="45">
        <v>30</v>
      </c>
      <c r="Y104" s="45">
        <v>30</v>
      </c>
      <c r="Z104" s="45">
        <v>30</v>
      </c>
      <c r="AA104" s="45">
        <v>30</v>
      </c>
      <c r="AB104" s="45">
        <v>30</v>
      </c>
      <c r="AC104" s="45">
        <v>30</v>
      </c>
      <c r="AD104" s="45">
        <v>30</v>
      </c>
      <c r="AE104" s="45">
        <v>30</v>
      </c>
      <c r="AF104" s="45">
        <v>30</v>
      </c>
      <c r="AG104" s="45">
        <v>30</v>
      </c>
      <c r="AH104" s="45">
        <v>30</v>
      </c>
      <c r="AI104" s="45">
        <v>30</v>
      </c>
      <c r="AJ104" s="45">
        <v>30</v>
      </c>
      <c r="AK104" s="45">
        <v>30</v>
      </c>
      <c r="AL104" s="45">
        <v>30</v>
      </c>
      <c r="AM104" s="45">
        <v>30</v>
      </c>
      <c r="AN104" s="45">
        <v>30</v>
      </c>
      <c r="AO104" s="45">
        <v>30</v>
      </c>
      <c r="AP104" s="45">
        <v>30</v>
      </c>
      <c r="AQ104" s="45">
        <v>30</v>
      </c>
      <c r="AR104" s="45">
        <v>30</v>
      </c>
      <c r="AS104" s="45">
        <v>30</v>
      </c>
      <c r="AT104" s="45">
        <v>30</v>
      </c>
      <c r="AU104" s="45">
        <v>30</v>
      </c>
    </row>
  </sheetData>
  <sheetProtection algorithmName="SHA-512" hashValue="UMJLrWcg8k+8YfrhQ1HrBLebvUeAKo+DxPm2ZRQrP86tI5KkIl5RZmeCwS3f7owZ2II/cYe2s3AF3bP4T/xrEQ==" saltValue="zTyKxj/4tALLGb+jatXnnw==" spinCount="100000" sheet="1" objects="1" scenarios="1"/>
  <conditionalFormatting sqref="A6:A21">
    <cfRule type="expression" dxfId="189" priority="1" stopIfTrue="1">
      <formula>MOD(ROW(),2)=0</formula>
    </cfRule>
    <cfRule type="expression" dxfId="188" priority="2" stopIfTrue="1">
      <formula>MOD(ROW(),2)&lt;&gt;0</formula>
    </cfRule>
  </conditionalFormatting>
  <conditionalFormatting sqref="B6:M21">
    <cfRule type="expression" dxfId="187" priority="3" stopIfTrue="1">
      <formula>MOD(ROW(),2)=0</formula>
    </cfRule>
    <cfRule type="expression" dxfId="186" priority="4" stopIfTrue="1">
      <formula>MOD(ROW(),2)&lt;&gt;0</formula>
    </cfRule>
  </conditionalFormatting>
  <conditionalFormatting sqref="A26:A104">
    <cfRule type="expression" dxfId="185" priority="5" stopIfTrue="1">
      <formula>MOD(ROW(),2)=0</formula>
    </cfRule>
    <cfRule type="expression" dxfId="184" priority="6" stopIfTrue="1">
      <formula>MOD(ROW(),2)&lt;&gt;0</formula>
    </cfRule>
  </conditionalFormatting>
  <conditionalFormatting sqref="B26:AU104">
    <cfRule type="expression" dxfId="183" priority="7" stopIfTrue="1">
      <formula>MOD(ROW(),2)=0</formula>
    </cfRule>
    <cfRule type="expression" dxfId="182" priority="8" stopIfTrue="1">
      <formula>MOD(ROW(),2)&lt;&gt;0</formula>
    </cfRule>
  </conditionalFormatting>
  <pageMargins left="0.7" right="0.7" top="0.75" bottom="0.75" header="0.3" footer="0.3"/>
  <tableParts count="1">
    <tablePart r:id="rId1"/>
  </tableParts>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813142-1698-455C-834C-41AC613F58C3}">
  <sheetPr codeName="Sheet89"/>
  <dimension ref="A1:D78"/>
  <sheetViews>
    <sheetView showGridLines="0" workbookViewId="0">
      <selection activeCell="A6" sqref="A6"/>
    </sheetView>
  </sheetViews>
  <sheetFormatPr defaultRowHeight="12.5" x14ac:dyDescent="0.25"/>
  <cols>
    <col min="1" max="1" width="31.54296875" customWidth="1"/>
    <col min="2" max="4" width="22.54296875" customWidth="1"/>
  </cols>
  <sheetData>
    <row r="1" spans="1:4" s="1" customFormat="1" ht="20" x14ac:dyDescent="0.4">
      <c r="A1" s="2" t="s">
        <v>0</v>
      </c>
    </row>
    <row r="2" spans="1:4" s="1" customFormat="1" ht="15.5" x14ac:dyDescent="0.35">
      <c r="A2" s="30" t="s">
        <v>1</v>
      </c>
      <c r="B2" s="3" t="str">
        <f>wb_title</f>
        <v>NHS_EW - Consolidated Factor Spreadsheet</v>
      </c>
    </row>
    <row r="3" spans="1:4" s="1" customFormat="1" ht="15.5" x14ac:dyDescent="0.35">
      <c r="A3" s="30" t="s">
        <v>2</v>
      </c>
      <c r="B3" s="3" t="str">
        <f>TABLE_FACTOR_TYPE_1 &amp; " - x-" &amp; TABLE_SERIES_NUMBER_1</f>
        <v>Early retirement reduction buy out - x-724</v>
      </c>
    </row>
    <row r="6" spans="1:4" x14ac:dyDescent="0.25">
      <c r="A6" s="40" t="s">
        <v>491</v>
      </c>
      <c r="B6" s="49" t="s">
        <v>492</v>
      </c>
      <c r="C6" s="49"/>
      <c r="D6" s="49"/>
    </row>
    <row r="7" spans="1:4" x14ac:dyDescent="0.25">
      <c r="A7" s="40" t="s">
        <v>493</v>
      </c>
      <c r="B7" s="49" t="s">
        <v>31</v>
      </c>
      <c r="C7" s="49"/>
      <c r="D7" s="49"/>
    </row>
    <row r="8" spans="1:4" x14ac:dyDescent="0.25">
      <c r="A8" s="40" t="s">
        <v>140</v>
      </c>
      <c r="B8" s="49" t="s">
        <v>153</v>
      </c>
      <c r="C8" s="49"/>
      <c r="D8" s="49"/>
    </row>
    <row r="9" spans="1:4" x14ac:dyDescent="0.25">
      <c r="A9" s="40" t="s">
        <v>141</v>
      </c>
      <c r="B9" s="49" t="s">
        <v>432</v>
      </c>
      <c r="C9" s="49"/>
      <c r="D9" s="49"/>
    </row>
    <row r="10" spans="1:4" x14ac:dyDescent="0.25">
      <c r="A10" s="40" t="s">
        <v>6</v>
      </c>
      <c r="B10" s="49" t="s">
        <v>433</v>
      </c>
      <c r="C10" s="49"/>
      <c r="D10" s="49"/>
    </row>
    <row r="11" spans="1:4" x14ac:dyDescent="0.25">
      <c r="A11" s="40" t="s">
        <v>142</v>
      </c>
      <c r="B11" s="49" t="s">
        <v>205</v>
      </c>
      <c r="C11" s="49"/>
      <c r="D11" s="49"/>
    </row>
    <row r="12" spans="1:4" x14ac:dyDescent="0.25">
      <c r="A12" s="40" t="s">
        <v>143</v>
      </c>
      <c r="B12" s="49" t="s">
        <v>434</v>
      </c>
      <c r="C12" s="49"/>
      <c r="D12" s="49"/>
    </row>
    <row r="13" spans="1:4" x14ac:dyDescent="0.25">
      <c r="A13" s="40" t="s">
        <v>494</v>
      </c>
      <c r="B13" s="49">
        <v>0</v>
      </c>
      <c r="C13" s="49"/>
      <c r="D13" s="49"/>
    </row>
    <row r="14" spans="1:4" x14ac:dyDescent="0.25">
      <c r="A14" s="40" t="s">
        <v>145</v>
      </c>
      <c r="B14" s="49">
        <v>724</v>
      </c>
      <c r="C14" s="49"/>
      <c r="D14" s="49"/>
    </row>
    <row r="15" spans="1:4" x14ac:dyDescent="0.25">
      <c r="A15" s="40" t="s">
        <v>495</v>
      </c>
      <c r="B15" s="49" t="s">
        <v>435</v>
      </c>
      <c r="C15" s="49"/>
      <c r="D15" s="49"/>
    </row>
    <row r="16" spans="1:4" x14ac:dyDescent="0.25">
      <c r="A16" s="40" t="s">
        <v>147</v>
      </c>
      <c r="B16" s="49" t="s">
        <v>436</v>
      </c>
      <c r="C16" s="49"/>
      <c r="D16" s="49"/>
    </row>
    <row r="17" spans="1:4" x14ac:dyDescent="0.25">
      <c r="A17" s="41" t="s">
        <v>496</v>
      </c>
      <c r="B17" s="49"/>
      <c r="C17" s="49"/>
      <c r="D17" s="49"/>
    </row>
    <row r="18" spans="1:4" x14ac:dyDescent="0.25">
      <c r="A18" s="40" t="s">
        <v>149</v>
      </c>
      <c r="B18" s="50">
        <v>45202</v>
      </c>
      <c r="C18" s="50"/>
      <c r="D18" s="50"/>
    </row>
    <row r="19" spans="1:4" x14ac:dyDescent="0.25">
      <c r="A19" s="40" t="s">
        <v>150</v>
      </c>
      <c r="B19" s="50">
        <v>45383</v>
      </c>
      <c r="C19" s="50"/>
      <c r="D19" s="50"/>
    </row>
    <row r="20" spans="1:4" x14ac:dyDescent="0.25">
      <c r="A20" s="40" t="s">
        <v>151</v>
      </c>
      <c r="B20" s="49" t="s">
        <v>160</v>
      </c>
      <c r="C20" s="49"/>
      <c r="D20" s="49"/>
    </row>
    <row r="21" spans="1:4" x14ac:dyDescent="0.25">
      <c r="A21" s="40" t="s">
        <v>497</v>
      </c>
      <c r="B21" s="49" t="s">
        <v>68</v>
      </c>
      <c r="C21" s="49"/>
      <c r="D21" s="49"/>
    </row>
    <row r="23" spans="1:4" x14ac:dyDescent="0.25">
      <c r="A23" s="23" t="str">
        <f>HYPERLINK("#'Factor List'!A1", "Back to Factor List")</f>
        <v>Back to Factor List</v>
      </c>
      <c r="B23" s="23" t="str">
        <f>HYPERLINK("#'Assumptions'!A1", "Assumptions")</f>
        <v>Assumptions</v>
      </c>
    </row>
    <row r="26" spans="1:4" s="59" customFormat="1" ht="78" x14ac:dyDescent="0.25">
      <c r="A26" s="58" t="s">
        <v>263</v>
      </c>
      <c r="B26" s="58" t="s">
        <v>584</v>
      </c>
      <c r="C26" s="58" t="s">
        <v>585</v>
      </c>
      <c r="D26" s="58" t="s">
        <v>586</v>
      </c>
    </row>
    <row r="27" spans="1:4" x14ac:dyDescent="0.25">
      <c r="A27" s="43">
        <v>16</v>
      </c>
      <c r="B27" s="46">
        <v>1.6899999999999998E-2</v>
      </c>
      <c r="C27" s="46">
        <v>3.3799999999999997E-2</v>
      </c>
      <c r="D27" s="46">
        <v>5.0700000000000002E-2</v>
      </c>
    </row>
    <row r="28" spans="1:4" x14ac:dyDescent="0.25">
      <c r="A28" s="43">
        <v>17</v>
      </c>
      <c r="B28" s="46">
        <v>1.6899999999999998E-2</v>
      </c>
      <c r="C28" s="46">
        <v>3.3799999999999997E-2</v>
      </c>
      <c r="D28" s="46">
        <v>5.0599999999999999E-2</v>
      </c>
    </row>
    <row r="29" spans="1:4" x14ac:dyDescent="0.25">
      <c r="A29" s="43">
        <v>18</v>
      </c>
      <c r="B29" s="46">
        <v>1.6899999999999998E-2</v>
      </c>
      <c r="C29" s="46">
        <v>3.3700000000000001E-2</v>
      </c>
      <c r="D29" s="46">
        <v>5.0599999999999999E-2</v>
      </c>
    </row>
    <row r="30" spans="1:4" x14ac:dyDescent="0.25">
      <c r="A30" s="43">
        <v>19</v>
      </c>
      <c r="B30" s="46">
        <v>1.6899999999999998E-2</v>
      </c>
      <c r="C30" s="46">
        <v>3.3700000000000001E-2</v>
      </c>
      <c r="D30" s="46">
        <v>5.0599999999999999E-2</v>
      </c>
    </row>
    <row r="31" spans="1:4" x14ac:dyDescent="0.25">
      <c r="A31" s="43">
        <v>20</v>
      </c>
      <c r="B31" s="46">
        <v>1.6799999999999999E-2</v>
      </c>
      <c r="C31" s="46">
        <v>3.3700000000000001E-2</v>
      </c>
      <c r="D31" s="46">
        <v>5.0500000000000003E-2</v>
      </c>
    </row>
    <row r="32" spans="1:4" x14ac:dyDescent="0.25">
      <c r="A32" s="43">
        <v>21</v>
      </c>
      <c r="B32" s="46">
        <v>1.6799999999999999E-2</v>
      </c>
      <c r="C32" s="46">
        <v>3.3700000000000001E-2</v>
      </c>
      <c r="D32" s="46">
        <v>5.0500000000000003E-2</v>
      </c>
    </row>
    <row r="33" spans="1:4" x14ac:dyDescent="0.25">
      <c r="A33" s="43">
        <v>22</v>
      </c>
      <c r="B33" s="46">
        <v>1.6799999999999999E-2</v>
      </c>
      <c r="C33" s="46">
        <v>3.3599999999999998E-2</v>
      </c>
      <c r="D33" s="46">
        <v>5.0500000000000003E-2</v>
      </c>
    </row>
    <row r="34" spans="1:4" x14ac:dyDescent="0.25">
      <c r="A34" s="43">
        <v>23</v>
      </c>
      <c r="B34" s="46">
        <v>1.6799999999999999E-2</v>
      </c>
      <c r="C34" s="46">
        <v>3.3599999999999998E-2</v>
      </c>
      <c r="D34" s="46">
        <v>5.04E-2</v>
      </c>
    </row>
    <row r="35" spans="1:4" x14ac:dyDescent="0.25">
      <c r="A35" s="43">
        <v>24</v>
      </c>
      <c r="B35" s="46">
        <v>1.6799999999999999E-2</v>
      </c>
      <c r="C35" s="46">
        <v>3.3599999999999998E-2</v>
      </c>
      <c r="D35" s="46">
        <v>5.04E-2</v>
      </c>
    </row>
    <row r="36" spans="1:4" x14ac:dyDescent="0.25">
      <c r="A36" s="43">
        <v>25</v>
      </c>
      <c r="B36" s="46">
        <v>1.6799999999999999E-2</v>
      </c>
      <c r="C36" s="46">
        <v>3.3599999999999998E-2</v>
      </c>
      <c r="D36" s="46">
        <v>5.04E-2</v>
      </c>
    </row>
    <row r="37" spans="1:4" x14ac:dyDescent="0.25">
      <c r="A37" s="43">
        <v>26</v>
      </c>
      <c r="B37" s="46">
        <v>1.6799999999999999E-2</v>
      </c>
      <c r="C37" s="46">
        <v>3.3599999999999998E-2</v>
      </c>
      <c r="D37" s="46">
        <v>5.0299999999999997E-2</v>
      </c>
    </row>
    <row r="38" spans="1:4" x14ac:dyDescent="0.25">
      <c r="A38" s="43">
        <v>27</v>
      </c>
      <c r="B38" s="46">
        <v>1.6799999999999999E-2</v>
      </c>
      <c r="C38" s="46">
        <v>3.3500000000000002E-2</v>
      </c>
      <c r="D38" s="46">
        <v>5.0299999999999997E-2</v>
      </c>
    </row>
    <row r="39" spans="1:4" x14ac:dyDescent="0.25">
      <c r="A39" s="43">
        <v>28</v>
      </c>
      <c r="B39" s="46">
        <v>1.6799999999999999E-2</v>
      </c>
      <c r="C39" s="46">
        <v>3.3500000000000002E-2</v>
      </c>
      <c r="D39" s="46">
        <v>5.0299999999999997E-2</v>
      </c>
    </row>
    <row r="40" spans="1:4" x14ac:dyDescent="0.25">
      <c r="A40" s="43">
        <v>29</v>
      </c>
      <c r="B40" s="46">
        <v>1.67E-2</v>
      </c>
      <c r="C40" s="46">
        <v>3.3500000000000002E-2</v>
      </c>
      <c r="D40" s="46">
        <v>5.0200000000000002E-2</v>
      </c>
    </row>
    <row r="41" spans="1:4" x14ac:dyDescent="0.25">
      <c r="A41" s="43">
        <v>30</v>
      </c>
      <c r="B41" s="46">
        <v>1.67E-2</v>
      </c>
      <c r="C41" s="46">
        <v>3.3500000000000002E-2</v>
      </c>
      <c r="D41" s="46">
        <v>5.0200000000000002E-2</v>
      </c>
    </row>
    <row r="42" spans="1:4" x14ac:dyDescent="0.25">
      <c r="A42" s="43">
        <v>31</v>
      </c>
      <c r="B42" s="46">
        <v>1.67E-2</v>
      </c>
      <c r="C42" s="46">
        <v>3.3500000000000002E-2</v>
      </c>
      <c r="D42" s="46">
        <v>5.0200000000000002E-2</v>
      </c>
    </row>
    <row r="43" spans="1:4" x14ac:dyDescent="0.25">
      <c r="A43" s="43">
        <v>32</v>
      </c>
      <c r="B43" s="46">
        <v>1.67E-2</v>
      </c>
      <c r="C43" s="46">
        <v>3.3399999999999999E-2</v>
      </c>
      <c r="D43" s="46">
        <v>5.0200000000000002E-2</v>
      </c>
    </row>
    <row r="44" spans="1:4" x14ac:dyDescent="0.25">
      <c r="A44" s="43">
        <v>33</v>
      </c>
      <c r="B44" s="46">
        <v>1.67E-2</v>
      </c>
      <c r="C44" s="46">
        <v>3.3399999999999999E-2</v>
      </c>
      <c r="D44" s="46">
        <v>5.0099999999999999E-2</v>
      </c>
    </row>
    <row r="45" spans="1:4" x14ac:dyDescent="0.25">
      <c r="A45" s="43">
        <v>34</v>
      </c>
      <c r="B45" s="46">
        <v>1.67E-2</v>
      </c>
      <c r="C45" s="46">
        <v>3.3399999999999999E-2</v>
      </c>
      <c r="D45" s="46">
        <v>5.0099999999999999E-2</v>
      </c>
    </row>
    <row r="46" spans="1:4" x14ac:dyDescent="0.25">
      <c r="A46" s="43">
        <v>35</v>
      </c>
      <c r="B46" s="46">
        <v>1.67E-2</v>
      </c>
      <c r="C46" s="46">
        <v>3.3399999999999999E-2</v>
      </c>
      <c r="D46" s="46">
        <v>5.0099999999999999E-2</v>
      </c>
    </row>
    <row r="47" spans="1:4" x14ac:dyDescent="0.25">
      <c r="A47" s="43">
        <v>36</v>
      </c>
      <c r="B47" s="46">
        <v>1.67E-2</v>
      </c>
      <c r="C47" s="46">
        <v>3.3399999999999999E-2</v>
      </c>
      <c r="D47" s="46">
        <v>5.0099999999999999E-2</v>
      </c>
    </row>
    <row r="48" spans="1:4" x14ac:dyDescent="0.25">
      <c r="A48" s="43">
        <v>37</v>
      </c>
      <c r="B48" s="46">
        <v>1.67E-2</v>
      </c>
      <c r="C48" s="46">
        <v>3.3399999999999999E-2</v>
      </c>
      <c r="D48" s="46">
        <v>5.0099999999999999E-2</v>
      </c>
    </row>
    <row r="49" spans="1:4" x14ac:dyDescent="0.25">
      <c r="A49" s="43">
        <v>38</v>
      </c>
      <c r="B49" s="46">
        <v>1.67E-2</v>
      </c>
      <c r="C49" s="46">
        <v>3.3399999999999999E-2</v>
      </c>
      <c r="D49" s="46">
        <v>0.05</v>
      </c>
    </row>
    <row r="50" spans="1:4" x14ac:dyDescent="0.25">
      <c r="A50" s="43">
        <v>39</v>
      </c>
      <c r="B50" s="46">
        <v>1.67E-2</v>
      </c>
      <c r="C50" s="46">
        <v>3.3399999999999999E-2</v>
      </c>
      <c r="D50" s="46">
        <v>0.05</v>
      </c>
    </row>
    <row r="51" spans="1:4" x14ac:dyDescent="0.25">
      <c r="A51" s="43">
        <v>40</v>
      </c>
      <c r="B51" s="46">
        <v>1.67E-2</v>
      </c>
      <c r="C51" s="46">
        <v>3.3300000000000003E-2</v>
      </c>
      <c r="D51" s="46">
        <v>0.05</v>
      </c>
    </row>
    <row r="52" spans="1:4" x14ac:dyDescent="0.25">
      <c r="A52" s="43">
        <v>41</v>
      </c>
      <c r="B52" s="46">
        <v>1.67E-2</v>
      </c>
      <c r="C52" s="46">
        <v>3.3300000000000003E-2</v>
      </c>
      <c r="D52" s="46">
        <v>0.05</v>
      </c>
    </row>
    <row r="53" spans="1:4" x14ac:dyDescent="0.25">
      <c r="A53" s="43">
        <v>42</v>
      </c>
      <c r="B53" s="46">
        <v>1.67E-2</v>
      </c>
      <c r="C53" s="46">
        <v>3.3300000000000003E-2</v>
      </c>
      <c r="D53" s="46">
        <v>0.05</v>
      </c>
    </row>
    <row r="54" spans="1:4" x14ac:dyDescent="0.25">
      <c r="A54" s="43">
        <v>43</v>
      </c>
      <c r="B54" s="46">
        <v>1.67E-2</v>
      </c>
      <c r="C54" s="46">
        <v>3.3300000000000003E-2</v>
      </c>
      <c r="D54" s="46">
        <v>0.05</v>
      </c>
    </row>
    <row r="55" spans="1:4" x14ac:dyDescent="0.25">
      <c r="A55" s="43">
        <v>44</v>
      </c>
      <c r="B55" s="46">
        <v>1.67E-2</v>
      </c>
      <c r="C55" s="46">
        <v>3.3300000000000003E-2</v>
      </c>
      <c r="D55" s="46">
        <v>0.05</v>
      </c>
    </row>
    <row r="56" spans="1:4" x14ac:dyDescent="0.25">
      <c r="A56" s="43">
        <v>45</v>
      </c>
      <c r="B56" s="46">
        <v>1.67E-2</v>
      </c>
      <c r="C56" s="46">
        <v>3.3300000000000003E-2</v>
      </c>
      <c r="D56" s="46">
        <v>0.05</v>
      </c>
    </row>
    <row r="57" spans="1:4" x14ac:dyDescent="0.25">
      <c r="A57" s="43">
        <v>46</v>
      </c>
      <c r="B57" s="46">
        <v>1.67E-2</v>
      </c>
      <c r="C57" s="46">
        <v>3.3300000000000003E-2</v>
      </c>
      <c r="D57" s="46">
        <v>0.05</v>
      </c>
    </row>
    <row r="58" spans="1:4" x14ac:dyDescent="0.25">
      <c r="A58" s="43">
        <v>47</v>
      </c>
      <c r="B58" s="46">
        <v>1.67E-2</v>
      </c>
      <c r="C58" s="46">
        <v>3.3399999999999999E-2</v>
      </c>
      <c r="D58" s="46">
        <v>0.05</v>
      </c>
    </row>
    <row r="59" spans="1:4" x14ac:dyDescent="0.25">
      <c r="A59" s="43">
        <v>48</v>
      </c>
      <c r="B59" s="46">
        <v>1.67E-2</v>
      </c>
      <c r="C59" s="46">
        <v>3.3399999999999999E-2</v>
      </c>
      <c r="D59" s="46">
        <v>5.0099999999999999E-2</v>
      </c>
    </row>
    <row r="60" spans="1:4" x14ac:dyDescent="0.25">
      <c r="A60" s="43">
        <v>49</v>
      </c>
      <c r="B60" s="46">
        <v>1.67E-2</v>
      </c>
      <c r="C60" s="46">
        <v>3.3399999999999999E-2</v>
      </c>
      <c r="D60" s="46">
        <v>5.0099999999999999E-2</v>
      </c>
    </row>
    <row r="61" spans="1:4" x14ac:dyDescent="0.25">
      <c r="A61" s="43">
        <v>50</v>
      </c>
      <c r="B61" s="46">
        <v>1.67E-2</v>
      </c>
      <c r="C61" s="46">
        <v>3.3399999999999999E-2</v>
      </c>
      <c r="D61" s="46">
        <v>5.0099999999999999E-2</v>
      </c>
    </row>
    <row r="62" spans="1:4" x14ac:dyDescent="0.25">
      <c r="A62" s="43">
        <v>51</v>
      </c>
      <c r="B62" s="46">
        <v>1.67E-2</v>
      </c>
      <c r="C62" s="46">
        <v>3.3399999999999999E-2</v>
      </c>
      <c r="D62" s="46">
        <v>5.0099999999999999E-2</v>
      </c>
    </row>
    <row r="63" spans="1:4" x14ac:dyDescent="0.25">
      <c r="A63" s="43">
        <v>52</v>
      </c>
      <c r="B63" s="46">
        <v>1.67E-2</v>
      </c>
      <c r="C63" s="46">
        <v>3.3500000000000002E-2</v>
      </c>
      <c r="D63" s="46">
        <v>5.0200000000000002E-2</v>
      </c>
    </row>
    <row r="64" spans="1:4" x14ac:dyDescent="0.25">
      <c r="A64" s="43">
        <v>53</v>
      </c>
      <c r="B64" s="46">
        <v>1.6799999999999999E-2</v>
      </c>
      <c r="C64" s="46">
        <v>3.3500000000000002E-2</v>
      </c>
      <c r="D64" s="46">
        <v>5.0299999999999997E-2</v>
      </c>
    </row>
    <row r="65" spans="1:4" x14ac:dyDescent="0.25">
      <c r="A65" s="43">
        <v>54</v>
      </c>
      <c r="B65" s="46">
        <v>1.6799999999999999E-2</v>
      </c>
      <c r="C65" s="46">
        <v>3.3500000000000002E-2</v>
      </c>
      <c r="D65" s="46">
        <v>5.0299999999999997E-2</v>
      </c>
    </row>
    <row r="66" spans="1:4" x14ac:dyDescent="0.25">
      <c r="A66" s="43">
        <v>55</v>
      </c>
      <c r="B66" s="46">
        <v>1.6799999999999999E-2</v>
      </c>
      <c r="C66" s="46">
        <v>3.3599999999999998E-2</v>
      </c>
      <c r="D66" s="46">
        <v>5.04E-2</v>
      </c>
    </row>
    <row r="67" spans="1:4" x14ac:dyDescent="0.25">
      <c r="A67" s="43">
        <v>56</v>
      </c>
      <c r="B67" s="46">
        <v>1.6799999999999999E-2</v>
      </c>
      <c r="C67" s="46">
        <v>3.3700000000000001E-2</v>
      </c>
      <c r="D67" s="46">
        <v>5.0500000000000003E-2</v>
      </c>
    </row>
    <row r="68" spans="1:4" x14ac:dyDescent="0.25">
      <c r="A68" s="43">
        <v>57</v>
      </c>
      <c r="B68" s="46">
        <v>1.6899999999999998E-2</v>
      </c>
      <c r="C68" s="46">
        <v>3.3700000000000001E-2</v>
      </c>
      <c r="D68" s="46">
        <v>5.0599999999999999E-2</v>
      </c>
    </row>
    <row r="69" spans="1:4" x14ac:dyDescent="0.25">
      <c r="A69" s="43">
        <v>58</v>
      </c>
      <c r="B69" s="46">
        <v>1.6899999999999998E-2</v>
      </c>
      <c r="C69" s="46">
        <v>3.3799999999999997E-2</v>
      </c>
      <c r="D69" s="46">
        <v>5.0700000000000002E-2</v>
      </c>
    </row>
    <row r="70" spans="1:4" x14ac:dyDescent="0.25">
      <c r="A70" s="43">
        <v>59</v>
      </c>
      <c r="B70" s="46">
        <v>1.6899999999999998E-2</v>
      </c>
      <c r="C70" s="46">
        <v>3.39E-2</v>
      </c>
      <c r="D70" s="46">
        <v>5.0799999999999998E-2</v>
      </c>
    </row>
    <row r="71" spans="1:4" x14ac:dyDescent="0.25">
      <c r="A71" s="43">
        <v>60</v>
      </c>
      <c r="B71" s="46">
        <v>1.7000000000000001E-2</v>
      </c>
      <c r="C71" s="46">
        <v>3.4000000000000002E-2</v>
      </c>
      <c r="D71" s="46">
        <v>5.0900000000000001E-2</v>
      </c>
    </row>
    <row r="72" spans="1:4" x14ac:dyDescent="0.25">
      <c r="A72" s="43">
        <v>61</v>
      </c>
      <c r="B72" s="46">
        <v>1.7000000000000001E-2</v>
      </c>
      <c r="C72" s="46">
        <v>3.4099999999999998E-2</v>
      </c>
      <c r="D72" s="46">
        <v>5.11E-2</v>
      </c>
    </row>
    <row r="73" spans="1:4" x14ac:dyDescent="0.25">
      <c r="A73" s="43">
        <v>62</v>
      </c>
      <c r="B73" s="46">
        <v>1.7100000000000001E-2</v>
      </c>
      <c r="C73" s="46">
        <v>3.4200000000000001E-2</v>
      </c>
      <c r="D73" s="46">
        <v>5.1200000000000002E-2</v>
      </c>
    </row>
    <row r="74" spans="1:4" x14ac:dyDescent="0.25">
      <c r="A74" s="43">
        <v>63</v>
      </c>
      <c r="B74" s="46">
        <v>1.7100000000000001E-2</v>
      </c>
      <c r="C74" s="46">
        <v>3.4299999999999997E-2</v>
      </c>
      <c r="D74" s="46">
        <v>5.1400000000000001E-2</v>
      </c>
    </row>
    <row r="75" spans="1:4" x14ac:dyDescent="0.25">
      <c r="A75" s="43">
        <v>64</v>
      </c>
      <c r="B75" s="46">
        <v>1.72E-2</v>
      </c>
      <c r="C75" s="46">
        <v>3.44E-2</v>
      </c>
      <c r="D75" s="46">
        <v>5.16E-2</v>
      </c>
    </row>
    <row r="76" spans="1:4" x14ac:dyDescent="0.25">
      <c r="A76" s="43">
        <v>65</v>
      </c>
      <c r="B76" s="46">
        <v>1.7299999999999999E-2</v>
      </c>
      <c r="C76" s="46">
        <v>3.4500000000000003E-2</v>
      </c>
      <c r="D76" s="46"/>
    </row>
    <row r="77" spans="1:4" x14ac:dyDescent="0.25">
      <c r="A77" s="43">
        <v>66</v>
      </c>
      <c r="B77" s="46">
        <v>1.7299999999999999E-2</v>
      </c>
      <c r="C77" s="46"/>
      <c r="D77" s="46"/>
    </row>
    <row r="78" spans="1:4" x14ac:dyDescent="0.25">
      <c r="A78" s="43">
        <v>67</v>
      </c>
      <c r="B78" s="46"/>
      <c r="C78" s="46"/>
      <c r="D78" s="46"/>
    </row>
  </sheetData>
  <sheetProtection algorithmName="SHA-512" hashValue="D3p1otEFbz8Q4MgIIhnHGZVCsTSkgxcKdwfULWZCoKraS3sxxJpof23HjAZlQTdwcZD8AViWWHmiWv31OxyP6Q==" saltValue="e7VrPJxqCDDLk2g0PHpCfA==" spinCount="100000" sheet="1" objects="1" scenarios="1"/>
  <conditionalFormatting sqref="A6:A21">
    <cfRule type="expression" dxfId="179" priority="1" stopIfTrue="1">
      <formula>MOD(ROW(),2)=0</formula>
    </cfRule>
    <cfRule type="expression" dxfId="178" priority="2" stopIfTrue="1">
      <formula>MOD(ROW(),2)&lt;&gt;0</formula>
    </cfRule>
  </conditionalFormatting>
  <conditionalFormatting sqref="B6:D21">
    <cfRule type="expression" dxfId="177" priority="3" stopIfTrue="1">
      <formula>MOD(ROW(),2)=0</formula>
    </cfRule>
    <cfRule type="expression" dxfId="176" priority="4" stopIfTrue="1">
      <formula>MOD(ROW(),2)&lt;&gt;0</formula>
    </cfRule>
  </conditionalFormatting>
  <conditionalFormatting sqref="A26:A78">
    <cfRule type="expression" dxfId="175" priority="5" stopIfTrue="1">
      <formula>MOD(ROW(),2)=0</formula>
    </cfRule>
    <cfRule type="expression" dxfId="174" priority="6" stopIfTrue="1">
      <formula>MOD(ROW(),2)&lt;&gt;0</formula>
    </cfRule>
  </conditionalFormatting>
  <conditionalFormatting sqref="B26:D78">
    <cfRule type="expression" dxfId="173" priority="7" stopIfTrue="1">
      <formula>MOD(ROW(),2)=0</formula>
    </cfRule>
    <cfRule type="expression" dxfId="172" priority="8" stopIfTrue="1">
      <formula>MOD(ROW(),2)&lt;&gt;0</formula>
    </cfRule>
  </conditionalFormatting>
  <pageMargins left="0.7" right="0.7" top="0.75" bottom="0.75" header="0.3" footer="0.3"/>
  <tableParts count="1">
    <tablePart r:id="rId1"/>
  </tableParts>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D9D23-8DAE-43D2-B40B-BC5BCD24E7FE}">
  <sheetPr codeName="Sheet90"/>
  <dimension ref="A1:B82"/>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NHS_EW - Consolidated Factor Spreadsheet</v>
      </c>
    </row>
    <row r="3" spans="1:2" s="1" customFormat="1" ht="15.5" x14ac:dyDescent="0.35">
      <c r="A3" s="30" t="s">
        <v>2</v>
      </c>
      <c r="B3" s="3" t="str">
        <f>TABLE_FACTOR_TYPE_1 &amp; " - x-" &amp; TABLE_SERIES_NUMBER_1</f>
        <v>Final Pay - x-801</v>
      </c>
    </row>
    <row r="6" spans="1:2" x14ac:dyDescent="0.25">
      <c r="A6" s="40" t="s">
        <v>491</v>
      </c>
      <c r="B6" s="49" t="s">
        <v>492</v>
      </c>
    </row>
    <row r="7" spans="1:2" x14ac:dyDescent="0.25">
      <c r="A7" s="40" t="s">
        <v>493</v>
      </c>
      <c r="B7" s="49" t="s">
        <v>31</v>
      </c>
    </row>
    <row r="8" spans="1:2" x14ac:dyDescent="0.25">
      <c r="A8" s="40" t="s">
        <v>140</v>
      </c>
      <c r="B8" s="49" t="s">
        <v>173</v>
      </c>
    </row>
    <row r="9" spans="1:2" x14ac:dyDescent="0.25">
      <c r="A9" s="40" t="s">
        <v>141</v>
      </c>
      <c r="B9" s="49" t="s">
        <v>437</v>
      </c>
    </row>
    <row r="10" spans="1:2" ht="37.5" x14ac:dyDescent="0.25">
      <c r="A10" s="40" t="s">
        <v>6</v>
      </c>
      <c r="B10" s="49" t="s">
        <v>438</v>
      </c>
    </row>
    <row r="11" spans="1:2" x14ac:dyDescent="0.25">
      <c r="A11" s="40" t="s">
        <v>142</v>
      </c>
      <c r="B11" s="49" t="s">
        <v>205</v>
      </c>
    </row>
    <row r="12" spans="1:2" x14ac:dyDescent="0.25">
      <c r="A12" s="40" t="s">
        <v>143</v>
      </c>
      <c r="B12" s="49" t="s">
        <v>354</v>
      </c>
    </row>
    <row r="13" spans="1:2" x14ac:dyDescent="0.25">
      <c r="A13" s="40" t="s">
        <v>494</v>
      </c>
      <c r="B13" s="49">
        <v>1</v>
      </c>
    </row>
    <row r="14" spans="1:2" x14ac:dyDescent="0.25">
      <c r="A14" s="40" t="s">
        <v>145</v>
      </c>
      <c r="B14" s="49">
        <v>801</v>
      </c>
    </row>
    <row r="15" spans="1:2" x14ac:dyDescent="0.25">
      <c r="A15" s="40" t="s">
        <v>495</v>
      </c>
      <c r="B15" s="49" t="s">
        <v>439</v>
      </c>
    </row>
    <row r="16" spans="1:2" x14ac:dyDescent="0.25">
      <c r="A16" s="40" t="s">
        <v>147</v>
      </c>
      <c r="B16" s="49" t="s">
        <v>440</v>
      </c>
    </row>
    <row r="17" spans="1:2" x14ac:dyDescent="0.25">
      <c r="A17" s="41" t="s">
        <v>496</v>
      </c>
      <c r="B17" s="49"/>
    </row>
    <row r="18" spans="1:2" x14ac:dyDescent="0.25">
      <c r="A18" s="40" t="s">
        <v>149</v>
      </c>
      <c r="B18" s="50">
        <v>45135</v>
      </c>
    </row>
    <row r="19" spans="1:2" x14ac:dyDescent="0.25">
      <c r="A19" s="40" t="s">
        <v>150</v>
      </c>
      <c r="B19" s="50">
        <v>45170</v>
      </c>
    </row>
    <row r="20" spans="1:2" x14ac:dyDescent="0.25">
      <c r="A20" s="40" t="s">
        <v>151</v>
      </c>
      <c r="B20" s="49" t="s">
        <v>160</v>
      </c>
    </row>
    <row r="21" spans="1:2" x14ac:dyDescent="0.25">
      <c r="A21" s="40" t="s">
        <v>497</v>
      </c>
      <c r="B21" s="49" t="s">
        <v>68</v>
      </c>
    </row>
    <row r="23" spans="1:2" x14ac:dyDescent="0.25">
      <c r="A23" s="23" t="str">
        <f>HYPERLINK("#'Factor List'!A1", "Back to Factor List")</f>
        <v>Back to Factor List</v>
      </c>
      <c r="B23" s="23" t="str">
        <f>HYPERLINK("#'Assumptions'!A1", "Assumptions")</f>
        <v>Assumptions</v>
      </c>
    </row>
    <row r="26" spans="1:2" s="59" customFormat="1" ht="13" x14ac:dyDescent="0.25">
      <c r="A26" s="58" t="s">
        <v>263</v>
      </c>
      <c r="B26" s="58" t="s">
        <v>544</v>
      </c>
    </row>
    <row r="27" spans="1:2" x14ac:dyDescent="0.25">
      <c r="A27" s="43">
        <v>20</v>
      </c>
      <c r="B27" s="45">
        <v>41.42</v>
      </c>
    </row>
    <row r="28" spans="1:2" x14ac:dyDescent="0.25">
      <c r="A28" s="43">
        <v>21</v>
      </c>
      <c r="B28" s="45">
        <v>41.09</v>
      </c>
    </row>
    <row r="29" spans="1:2" x14ac:dyDescent="0.25">
      <c r="A29" s="43">
        <v>22</v>
      </c>
      <c r="B29" s="45">
        <v>40.76</v>
      </c>
    </row>
    <row r="30" spans="1:2" x14ac:dyDescent="0.25">
      <c r="A30" s="43">
        <v>23</v>
      </c>
      <c r="B30" s="45">
        <v>40.42</v>
      </c>
    </row>
    <row r="31" spans="1:2" x14ac:dyDescent="0.25">
      <c r="A31" s="43">
        <v>24</v>
      </c>
      <c r="B31" s="45">
        <v>40.08</v>
      </c>
    </row>
    <row r="32" spans="1:2" x14ac:dyDescent="0.25">
      <c r="A32" s="43">
        <v>25</v>
      </c>
      <c r="B32" s="45">
        <v>39.729999999999997</v>
      </c>
    </row>
    <row r="33" spans="1:2" x14ac:dyDescent="0.25">
      <c r="A33" s="43">
        <v>26</v>
      </c>
      <c r="B33" s="45">
        <v>39.369999999999997</v>
      </c>
    </row>
    <row r="34" spans="1:2" x14ac:dyDescent="0.25">
      <c r="A34" s="43">
        <v>27</v>
      </c>
      <c r="B34" s="45">
        <v>39.01</v>
      </c>
    </row>
    <row r="35" spans="1:2" x14ac:dyDescent="0.25">
      <c r="A35" s="43">
        <v>28</v>
      </c>
      <c r="B35" s="45">
        <v>38.64</v>
      </c>
    </row>
    <row r="36" spans="1:2" x14ac:dyDescent="0.25">
      <c r="A36" s="43">
        <v>29</v>
      </c>
      <c r="B36" s="45">
        <v>38.270000000000003</v>
      </c>
    </row>
    <row r="37" spans="1:2" x14ac:dyDescent="0.25">
      <c r="A37" s="43">
        <v>30</v>
      </c>
      <c r="B37" s="45">
        <v>37.89</v>
      </c>
    </row>
    <row r="38" spans="1:2" x14ac:dyDescent="0.25">
      <c r="A38" s="43">
        <v>31</v>
      </c>
      <c r="B38" s="45">
        <v>37.5</v>
      </c>
    </row>
    <row r="39" spans="1:2" x14ac:dyDescent="0.25">
      <c r="A39" s="43">
        <v>32</v>
      </c>
      <c r="B39" s="45">
        <v>37.11</v>
      </c>
    </row>
    <row r="40" spans="1:2" x14ac:dyDescent="0.25">
      <c r="A40" s="43">
        <v>33</v>
      </c>
      <c r="B40" s="45">
        <v>36.71</v>
      </c>
    </row>
    <row r="41" spans="1:2" x14ac:dyDescent="0.25">
      <c r="A41" s="43">
        <v>34</v>
      </c>
      <c r="B41" s="45">
        <v>36.299999999999997</v>
      </c>
    </row>
    <row r="42" spans="1:2" x14ac:dyDescent="0.25">
      <c r="A42" s="43">
        <v>35</v>
      </c>
      <c r="B42" s="45">
        <v>35.880000000000003</v>
      </c>
    </row>
    <row r="43" spans="1:2" x14ac:dyDescent="0.25">
      <c r="A43" s="43">
        <v>36</v>
      </c>
      <c r="B43" s="45">
        <v>35.46</v>
      </c>
    </row>
    <row r="44" spans="1:2" x14ac:dyDescent="0.25">
      <c r="A44" s="43">
        <v>37</v>
      </c>
      <c r="B44" s="45">
        <v>35.03</v>
      </c>
    </row>
    <row r="45" spans="1:2" x14ac:dyDescent="0.25">
      <c r="A45" s="43">
        <v>38</v>
      </c>
      <c r="B45" s="45">
        <v>34.6</v>
      </c>
    </row>
    <row r="46" spans="1:2" x14ac:dyDescent="0.25">
      <c r="A46" s="43">
        <v>39</v>
      </c>
      <c r="B46" s="45">
        <v>34.15</v>
      </c>
    </row>
    <row r="47" spans="1:2" x14ac:dyDescent="0.25">
      <c r="A47" s="43">
        <v>40</v>
      </c>
      <c r="B47" s="45">
        <v>33.700000000000003</v>
      </c>
    </row>
    <row r="48" spans="1:2" x14ac:dyDescent="0.25">
      <c r="A48" s="43">
        <v>41</v>
      </c>
      <c r="B48" s="45">
        <v>33.24</v>
      </c>
    </row>
    <row r="49" spans="1:2" x14ac:dyDescent="0.25">
      <c r="A49" s="43">
        <v>42</v>
      </c>
      <c r="B49" s="45">
        <v>32.78</v>
      </c>
    </row>
    <row r="50" spans="1:2" x14ac:dyDescent="0.25">
      <c r="A50" s="43">
        <v>43</v>
      </c>
      <c r="B50" s="45">
        <v>32.299999999999997</v>
      </c>
    </row>
    <row r="51" spans="1:2" x14ac:dyDescent="0.25">
      <c r="A51" s="43">
        <v>44</v>
      </c>
      <c r="B51" s="45">
        <v>31.82</v>
      </c>
    </row>
    <row r="52" spans="1:2" x14ac:dyDescent="0.25">
      <c r="A52" s="43">
        <v>45</v>
      </c>
      <c r="B52" s="45">
        <v>31.33</v>
      </c>
    </row>
    <row r="53" spans="1:2" x14ac:dyDescent="0.25">
      <c r="A53" s="43">
        <v>46</v>
      </c>
      <c r="B53" s="45">
        <v>30.83</v>
      </c>
    </row>
    <row r="54" spans="1:2" x14ac:dyDescent="0.25">
      <c r="A54" s="43">
        <v>47</v>
      </c>
      <c r="B54" s="45">
        <v>30.33</v>
      </c>
    </row>
    <row r="55" spans="1:2" x14ac:dyDescent="0.25">
      <c r="A55" s="43">
        <v>48</v>
      </c>
      <c r="B55" s="45">
        <v>29.81</v>
      </c>
    </row>
    <row r="56" spans="1:2" x14ac:dyDescent="0.25">
      <c r="A56" s="43">
        <v>49</v>
      </c>
      <c r="B56" s="45">
        <v>29.29</v>
      </c>
    </row>
    <row r="57" spans="1:2" x14ac:dyDescent="0.25">
      <c r="A57" s="43">
        <v>50</v>
      </c>
      <c r="B57" s="45">
        <v>28.76</v>
      </c>
    </row>
    <row r="58" spans="1:2" x14ac:dyDescent="0.25">
      <c r="A58" s="43">
        <v>51</v>
      </c>
      <c r="B58" s="45">
        <v>28.23</v>
      </c>
    </row>
    <row r="59" spans="1:2" x14ac:dyDescent="0.25">
      <c r="A59" s="43">
        <v>52</v>
      </c>
      <c r="B59" s="45">
        <v>27.68</v>
      </c>
    </row>
    <row r="60" spans="1:2" x14ac:dyDescent="0.25">
      <c r="A60" s="43">
        <v>53</v>
      </c>
      <c r="B60" s="45">
        <v>27.13</v>
      </c>
    </row>
    <row r="61" spans="1:2" x14ac:dyDescent="0.25">
      <c r="A61" s="43">
        <v>54</v>
      </c>
      <c r="B61" s="45">
        <v>26.57</v>
      </c>
    </row>
    <row r="62" spans="1:2" x14ac:dyDescent="0.25">
      <c r="A62" s="43">
        <v>55</v>
      </c>
      <c r="B62" s="45">
        <v>26</v>
      </c>
    </row>
    <row r="63" spans="1:2" x14ac:dyDescent="0.25">
      <c r="A63" s="43">
        <v>56</v>
      </c>
      <c r="B63" s="45">
        <v>25.42</v>
      </c>
    </row>
    <row r="64" spans="1:2" x14ac:dyDescent="0.25">
      <c r="A64" s="43">
        <v>57</v>
      </c>
      <c r="B64" s="45">
        <v>24.83</v>
      </c>
    </row>
    <row r="65" spans="1:2" x14ac:dyDescent="0.25">
      <c r="A65" s="43">
        <v>58</v>
      </c>
      <c r="B65" s="45">
        <v>24.24</v>
      </c>
    </row>
    <row r="66" spans="1:2" x14ac:dyDescent="0.25">
      <c r="A66" s="43">
        <v>59</v>
      </c>
      <c r="B66" s="45">
        <v>23.64</v>
      </c>
    </row>
    <row r="67" spans="1:2" x14ac:dyDescent="0.25">
      <c r="A67" s="43">
        <v>60</v>
      </c>
      <c r="B67" s="45">
        <v>23.03</v>
      </c>
    </row>
    <row r="68" spans="1:2" x14ac:dyDescent="0.25">
      <c r="A68" s="43">
        <v>61</v>
      </c>
      <c r="B68" s="45">
        <v>22.42</v>
      </c>
    </row>
    <row r="69" spans="1:2" x14ac:dyDescent="0.25">
      <c r="A69" s="43">
        <v>62</v>
      </c>
      <c r="B69" s="45">
        <v>21.8</v>
      </c>
    </row>
    <row r="70" spans="1:2" x14ac:dyDescent="0.25">
      <c r="A70" s="43">
        <v>63</v>
      </c>
      <c r="B70" s="45">
        <v>21.17</v>
      </c>
    </row>
    <row r="71" spans="1:2" x14ac:dyDescent="0.25">
      <c r="A71" s="43">
        <v>64</v>
      </c>
      <c r="B71" s="45">
        <v>20.54</v>
      </c>
    </row>
    <row r="72" spans="1:2" x14ac:dyDescent="0.25">
      <c r="A72" s="43">
        <v>65</v>
      </c>
      <c r="B72" s="45">
        <v>19.899999999999999</v>
      </c>
    </row>
    <row r="73" spans="1:2" x14ac:dyDescent="0.25">
      <c r="A73" s="43">
        <v>66</v>
      </c>
      <c r="B73" s="45">
        <v>19.260000000000002</v>
      </c>
    </row>
    <row r="74" spans="1:2" x14ac:dyDescent="0.25">
      <c r="A74" s="43">
        <v>67</v>
      </c>
      <c r="B74" s="45">
        <v>18.61</v>
      </c>
    </row>
    <row r="75" spans="1:2" x14ac:dyDescent="0.25">
      <c r="A75" s="43">
        <v>68</v>
      </c>
      <c r="B75" s="45">
        <v>17.96</v>
      </c>
    </row>
    <row r="76" spans="1:2" x14ac:dyDescent="0.25">
      <c r="A76" s="43">
        <v>69</v>
      </c>
      <c r="B76" s="45">
        <v>17.27</v>
      </c>
    </row>
    <row r="77" spans="1:2" x14ac:dyDescent="0.25">
      <c r="A77" s="43">
        <v>70</v>
      </c>
      <c r="B77" s="45">
        <v>16.579999999999998</v>
      </c>
    </row>
    <row r="78" spans="1:2" x14ac:dyDescent="0.25">
      <c r="A78" s="43">
        <v>71</v>
      </c>
      <c r="B78" s="45">
        <v>15.92</v>
      </c>
    </row>
    <row r="79" spans="1:2" x14ac:dyDescent="0.25">
      <c r="A79" s="43">
        <v>72</v>
      </c>
      <c r="B79" s="45">
        <v>15.26</v>
      </c>
    </row>
    <row r="80" spans="1:2" x14ac:dyDescent="0.25">
      <c r="A80" s="43">
        <v>73</v>
      </c>
      <c r="B80" s="45">
        <v>14.59</v>
      </c>
    </row>
    <row r="81" spans="1:2" x14ac:dyDescent="0.25">
      <c r="A81" s="43">
        <v>74</v>
      </c>
      <c r="B81" s="45">
        <v>13.88</v>
      </c>
    </row>
    <row r="82" spans="1:2" x14ac:dyDescent="0.25">
      <c r="A82" s="43">
        <v>75</v>
      </c>
      <c r="B82" s="45">
        <v>13.17</v>
      </c>
    </row>
  </sheetData>
  <sheetProtection algorithmName="SHA-512" hashValue="uzNaa5GjVhJB1L+SAb5rnPvo3OoVJDzECT0pDBPu4I8TItbOiKkhnGRSeITsr4cDwn58NxQ+EvdhU0gjgs1gkQ==" saltValue="a/a8bwjTlgkuV+EwpMJH/w==" spinCount="100000" sheet="1" objects="1" scenarios="1"/>
  <conditionalFormatting sqref="A6:A21">
    <cfRule type="expression" dxfId="169" priority="1" stopIfTrue="1">
      <formula>MOD(ROW(),2)=0</formula>
    </cfRule>
    <cfRule type="expression" dxfId="168" priority="2" stopIfTrue="1">
      <formula>MOD(ROW(),2)&lt;&gt;0</formula>
    </cfRule>
  </conditionalFormatting>
  <conditionalFormatting sqref="B6:B21">
    <cfRule type="expression" dxfId="167" priority="3" stopIfTrue="1">
      <formula>MOD(ROW(),2)=0</formula>
    </cfRule>
    <cfRule type="expression" dxfId="166" priority="4" stopIfTrue="1">
      <formula>MOD(ROW(),2)&lt;&gt;0</formula>
    </cfRule>
  </conditionalFormatting>
  <conditionalFormatting sqref="A26:A82">
    <cfRule type="expression" dxfId="165" priority="5" stopIfTrue="1">
      <formula>MOD(ROW(),2)=0</formula>
    </cfRule>
    <cfRule type="expression" dxfId="164" priority="6" stopIfTrue="1">
      <formula>MOD(ROW(),2)&lt;&gt;0</formula>
    </cfRule>
  </conditionalFormatting>
  <conditionalFormatting sqref="B26:B82">
    <cfRule type="expression" dxfId="163" priority="7" stopIfTrue="1">
      <formula>MOD(ROW(),2)=0</formula>
    </cfRule>
    <cfRule type="expression" dxfId="162" priority="8" stopIfTrue="1">
      <formula>MOD(ROW(),2)&lt;&gt;0</formula>
    </cfRule>
  </conditionalFormatting>
  <pageMargins left="0.7" right="0.7" top="0.75" bottom="0.75" header="0.3" footer="0.3"/>
  <tableParts count="1">
    <tablePart r:id="rId1"/>
  </tableParts>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4D93C8-8050-4768-9DF9-FCCB72449458}">
  <sheetPr codeName="Sheet91"/>
  <dimension ref="A1:C60"/>
  <sheetViews>
    <sheetView showGridLines="0" workbookViewId="0">
      <selection activeCell="A6" sqref="A6"/>
    </sheetView>
  </sheetViews>
  <sheetFormatPr defaultRowHeight="12.5" x14ac:dyDescent="0.25"/>
  <cols>
    <col min="1" max="1" width="31.54296875" customWidth="1"/>
    <col min="2" max="3" width="22.54296875" customWidth="1"/>
  </cols>
  <sheetData>
    <row r="1" spans="1:3" s="1" customFormat="1" ht="20" x14ac:dyDescent="0.4">
      <c r="A1" s="2" t="s">
        <v>0</v>
      </c>
    </row>
    <row r="2" spans="1:3" s="1" customFormat="1" ht="15.5" x14ac:dyDescent="0.35">
      <c r="A2" s="30" t="s">
        <v>1</v>
      </c>
      <c r="B2" s="3" t="str">
        <f>wb_title</f>
        <v>NHS_EW - Consolidated Factor Spreadsheet</v>
      </c>
    </row>
    <row r="3" spans="1:3" s="1" customFormat="1" ht="15.5" x14ac:dyDescent="0.35">
      <c r="A3" s="30" t="s">
        <v>2</v>
      </c>
      <c r="B3" s="3" t="str">
        <f>TABLE_FACTOR_TYPE_1 &amp; " - x-" &amp; TABLE_SERIES_NUMBER_1</f>
        <v>Final Pay - x-802</v>
      </c>
    </row>
    <row r="6" spans="1:3" x14ac:dyDescent="0.25">
      <c r="A6" s="40" t="s">
        <v>491</v>
      </c>
      <c r="B6" s="49" t="s">
        <v>492</v>
      </c>
      <c r="C6" s="49"/>
    </row>
    <row r="7" spans="1:3" x14ac:dyDescent="0.25">
      <c r="A7" s="40" t="s">
        <v>493</v>
      </c>
      <c r="B7" s="49" t="s">
        <v>31</v>
      </c>
      <c r="C7" s="49"/>
    </row>
    <row r="8" spans="1:3" x14ac:dyDescent="0.25">
      <c r="A8" s="40" t="s">
        <v>140</v>
      </c>
      <c r="B8" s="49" t="s">
        <v>173</v>
      </c>
      <c r="C8" s="49"/>
    </row>
    <row r="9" spans="1:3" x14ac:dyDescent="0.25">
      <c r="A9" s="40" t="s">
        <v>141</v>
      </c>
      <c r="B9" s="49" t="s">
        <v>437</v>
      </c>
      <c r="C9" s="49"/>
    </row>
    <row r="10" spans="1:3" ht="37.5" x14ac:dyDescent="0.25">
      <c r="A10" s="40" t="s">
        <v>6</v>
      </c>
      <c r="B10" s="49" t="s">
        <v>441</v>
      </c>
      <c r="C10" s="49"/>
    </row>
    <row r="11" spans="1:3" x14ac:dyDescent="0.25">
      <c r="A11" s="40" t="s">
        <v>142</v>
      </c>
      <c r="B11" s="49" t="s">
        <v>205</v>
      </c>
      <c r="C11" s="49"/>
    </row>
    <row r="12" spans="1:3" x14ac:dyDescent="0.25">
      <c r="A12" s="40" t="s">
        <v>143</v>
      </c>
      <c r="B12" s="49" t="s">
        <v>354</v>
      </c>
      <c r="C12" s="49"/>
    </row>
    <row r="13" spans="1:3" x14ac:dyDescent="0.25">
      <c r="A13" s="40" t="s">
        <v>494</v>
      </c>
      <c r="B13" s="49">
        <v>1</v>
      </c>
      <c r="C13" s="49"/>
    </row>
    <row r="14" spans="1:3" x14ac:dyDescent="0.25">
      <c r="A14" s="40" t="s">
        <v>145</v>
      </c>
      <c r="B14" s="49">
        <v>802</v>
      </c>
      <c r="C14" s="49"/>
    </row>
    <row r="15" spans="1:3" x14ac:dyDescent="0.25">
      <c r="A15" s="40" t="s">
        <v>495</v>
      </c>
      <c r="B15" s="49" t="s">
        <v>442</v>
      </c>
      <c r="C15" s="49"/>
    </row>
    <row r="16" spans="1:3" x14ac:dyDescent="0.25">
      <c r="A16" s="40" t="s">
        <v>147</v>
      </c>
      <c r="B16" s="49" t="s">
        <v>443</v>
      </c>
      <c r="C16" s="49"/>
    </row>
    <row r="17" spans="1:3" x14ac:dyDescent="0.25">
      <c r="A17" s="41" t="s">
        <v>496</v>
      </c>
      <c r="B17" s="49"/>
      <c r="C17" s="49"/>
    </row>
    <row r="18" spans="1:3" x14ac:dyDescent="0.25">
      <c r="A18" s="40" t="s">
        <v>149</v>
      </c>
      <c r="B18" s="50">
        <v>45135</v>
      </c>
      <c r="C18" s="50"/>
    </row>
    <row r="19" spans="1:3" x14ac:dyDescent="0.25">
      <c r="A19" s="40" t="s">
        <v>150</v>
      </c>
      <c r="B19" s="50">
        <v>45170</v>
      </c>
      <c r="C19" s="50"/>
    </row>
    <row r="20" spans="1:3" x14ac:dyDescent="0.25">
      <c r="A20" s="40" t="s">
        <v>151</v>
      </c>
      <c r="B20" s="49" t="s">
        <v>160</v>
      </c>
      <c r="C20" s="49"/>
    </row>
    <row r="21" spans="1:3" x14ac:dyDescent="0.25">
      <c r="A21" s="40" t="s">
        <v>497</v>
      </c>
      <c r="B21" s="49" t="s">
        <v>68</v>
      </c>
      <c r="C21" s="49"/>
    </row>
    <row r="23" spans="1:3" x14ac:dyDescent="0.25">
      <c r="A23" s="23" t="str">
        <f>HYPERLINK("#'Factor List'!A1", "Back to Factor List")</f>
        <v>Back to Factor List</v>
      </c>
      <c r="B23" s="23" t="str">
        <f>HYPERLINK("#'Assumptions'!A1", "Assumptions")</f>
        <v>Assumptions</v>
      </c>
    </row>
    <row r="26" spans="1:3" s="59" customFormat="1" ht="13" x14ac:dyDescent="0.25">
      <c r="A26" s="58" t="s">
        <v>263</v>
      </c>
      <c r="B26" s="58" t="s">
        <v>587</v>
      </c>
      <c r="C26" s="58" t="s">
        <v>588</v>
      </c>
    </row>
    <row r="27" spans="1:3" x14ac:dyDescent="0.25">
      <c r="A27" s="43">
        <v>26</v>
      </c>
      <c r="B27" s="45">
        <v>14.01</v>
      </c>
      <c r="C27" s="45">
        <v>0.56999999999999995</v>
      </c>
    </row>
    <row r="28" spans="1:3" x14ac:dyDescent="0.25">
      <c r="A28" s="43">
        <v>27</v>
      </c>
      <c r="B28" s="45">
        <v>14.22</v>
      </c>
      <c r="C28" s="45">
        <v>0.57999999999999996</v>
      </c>
    </row>
    <row r="29" spans="1:3" x14ac:dyDescent="0.25">
      <c r="A29" s="43">
        <v>28</v>
      </c>
      <c r="B29" s="45">
        <v>14.43</v>
      </c>
      <c r="C29" s="45">
        <v>0.59</v>
      </c>
    </row>
    <row r="30" spans="1:3" x14ac:dyDescent="0.25">
      <c r="A30" s="43">
        <v>29</v>
      </c>
      <c r="B30" s="45">
        <v>14.65</v>
      </c>
      <c r="C30" s="45">
        <v>0.6</v>
      </c>
    </row>
    <row r="31" spans="1:3" x14ac:dyDescent="0.25">
      <c r="A31" s="43">
        <v>30</v>
      </c>
      <c r="B31" s="45">
        <v>14.87</v>
      </c>
      <c r="C31" s="45">
        <v>0.61</v>
      </c>
    </row>
    <row r="32" spans="1:3" x14ac:dyDescent="0.25">
      <c r="A32" s="43">
        <v>31</v>
      </c>
      <c r="B32" s="45">
        <v>15.09</v>
      </c>
      <c r="C32" s="45">
        <v>0.62</v>
      </c>
    </row>
    <row r="33" spans="1:3" x14ac:dyDescent="0.25">
      <c r="A33" s="43">
        <v>32</v>
      </c>
      <c r="B33" s="45">
        <v>15.32</v>
      </c>
      <c r="C33" s="45">
        <v>0.63</v>
      </c>
    </row>
    <row r="34" spans="1:3" x14ac:dyDescent="0.25">
      <c r="A34" s="43">
        <v>33</v>
      </c>
      <c r="B34" s="45">
        <v>15.55</v>
      </c>
      <c r="C34" s="45">
        <v>0.64</v>
      </c>
    </row>
    <row r="35" spans="1:3" x14ac:dyDescent="0.25">
      <c r="A35" s="43">
        <v>34</v>
      </c>
      <c r="B35" s="45">
        <v>15.78</v>
      </c>
      <c r="C35" s="45">
        <v>0.65</v>
      </c>
    </row>
    <row r="36" spans="1:3" x14ac:dyDescent="0.25">
      <c r="A36" s="43">
        <v>35</v>
      </c>
      <c r="B36" s="45">
        <v>16.02</v>
      </c>
      <c r="C36" s="45">
        <v>0.66</v>
      </c>
    </row>
    <row r="37" spans="1:3" x14ac:dyDescent="0.25">
      <c r="A37" s="43">
        <v>36</v>
      </c>
      <c r="B37" s="45">
        <v>16.260000000000002</v>
      </c>
      <c r="C37" s="45">
        <v>0.67</v>
      </c>
    </row>
    <row r="38" spans="1:3" x14ac:dyDescent="0.25">
      <c r="A38" s="43">
        <v>37</v>
      </c>
      <c r="B38" s="45">
        <v>16.5</v>
      </c>
      <c r="C38" s="45">
        <v>0.68</v>
      </c>
    </row>
    <row r="39" spans="1:3" x14ac:dyDescent="0.25">
      <c r="A39" s="43">
        <v>38</v>
      </c>
      <c r="B39" s="45">
        <v>16.75</v>
      </c>
      <c r="C39" s="45">
        <v>0.7</v>
      </c>
    </row>
    <row r="40" spans="1:3" x14ac:dyDescent="0.25">
      <c r="A40" s="43">
        <v>39</v>
      </c>
      <c r="B40" s="45">
        <v>17</v>
      </c>
      <c r="C40" s="45">
        <v>0.71</v>
      </c>
    </row>
    <row r="41" spans="1:3" x14ac:dyDescent="0.25">
      <c r="A41" s="43">
        <v>40</v>
      </c>
      <c r="B41" s="45">
        <v>17.260000000000002</v>
      </c>
      <c r="C41" s="45">
        <v>0.72</v>
      </c>
    </row>
    <row r="42" spans="1:3" x14ac:dyDescent="0.25">
      <c r="A42" s="43">
        <v>41</v>
      </c>
      <c r="B42" s="45">
        <v>17.52</v>
      </c>
      <c r="C42" s="45">
        <v>0.73</v>
      </c>
    </row>
    <row r="43" spans="1:3" x14ac:dyDescent="0.25">
      <c r="A43" s="43">
        <v>42</v>
      </c>
      <c r="B43" s="45">
        <v>17.79</v>
      </c>
      <c r="C43" s="45">
        <v>0.74</v>
      </c>
    </row>
    <row r="44" spans="1:3" x14ac:dyDescent="0.25">
      <c r="A44" s="43">
        <v>43</v>
      </c>
      <c r="B44" s="45">
        <v>18.05</v>
      </c>
      <c r="C44" s="45">
        <v>0.76</v>
      </c>
    </row>
    <row r="45" spans="1:3" x14ac:dyDescent="0.25">
      <c r="A45" s="43">
        <v>44</v>
      </c>
      <c r="B45" s="45">
        <v>18.329999999999998</v>
      </c>
      <c r="C45" s="45">
        <v>0.77</v>
      </c>
    </row>
    <row r="46" spans="1:3" x14ac:dyDescent="0.25">
      <c r="A46" s="43">
        <v>45</v>
      </c>
      <c r="B46" s="45">
        <v>18.61</v>
      </c>
      <c r="C46" s="45">
        <v>0.78</v>
      </c>
    </row>
    <row r="47" spans="1:3" x14ac:dyDescent="0.25">
      <c r="A47" s="43">
        <v>46</v>
      </c>
      <c r="B47" s="45">
        <v>18.89</v>
      </c>
      <c r="C47" s="45">
        <v>0.8</v>
      </c>
    </row>
    <row r="48" spans="1:3" x14ac:dyDescent="0.25">
      <c r="A48" s="43">
        <v>47</v>
      </c>
      <c r="B48" s="45">
        <v>19.18</v>
      </c>
      <c r="C48" s="45">
        <v>0.81</v>
      </c>
    </row>
    <row r="49" spans="1:3" x14ac:dyDescent="0.25">
      <c r="A49" s="43">
        <v>48</v>
      </c>
      <c r="B49" s="45">
        <v>19.47</v>
      </c>
      <c r="C49" s="45">
        <v>0.82</v>
      </c>
    </row>
    <row r="50" spans="1:3" x14ac:dyDescent="0.25">
      <c r="A50" s="43">
        <v>49</v>
      </c>
      <c r="B50" s="45">
        <v>19.77</v>
      </c>
      <c r="C50" s="45">
        <v>0.84</v>
      </c>
    </row>
    <row r="51" spans="1:3" x14ac:dyDescent="0.25">
      <c r="A51" s="43">
        <v>50</v>
      </c>
      <c r="B51" s="45">
        <v>20.079999999999998</v>
      </c>
      <c r="C51" s="45">
        <v>0.85</v>
      </c>
    </row>
    <row r="52" spans="1:3" x14ac:dyDescent="0.25">
      <c r="A52" s="43">
        <v>51</v>
      </c>
      <c r="B52" s="45">
        <v>20.39</v>
      </c>
      <c r="C52" s="45">
        <v>0.87</v>
      </c>
    </row>
    <row r="53" spans="1:3" x14ac:dyDescent="0.25">
      <c r="A53" s="43">
        <v>52</v>
      </c>
      <c r="B53" s="45">
        <v>20.71</v>
      </c>
      <c r="C53" s="45">
        <v>0.88</v>
      </c>
    </row>
    <row r="54" spans="1:3" x14ac:dyDescent="0.25">
      <c r="A54" s="43">
        <v>53</v>
      </c>
      <c r="B54" s="45">
        <v>21.03</v>
      </c>
      <c r="C54" s="45">
        <v>0.9</v>
      </c>
    </row>
    <row r="55" spans="1:3" x14ac:dyDescent="0.25">
      <c r="A55" s="43">
        <v>54</v>
      </c>
      <c r="B55" s="45">
        <v>21.36</v>
      </c>
      <c r="C55" s="45">
        <v>0.91</v>
      </c>
    </row>
    <row r="56" spans="1:3" x14ac:dyDescent="0.25">
      <c r="A56" s="43">
        <v>55</v>
      </c>
      <c r="B56" s="45">
        <v>21.7</v>
      </c>
      <c r="C56" s="45">
        <v>0.93</v>
      </c>
    </row>
    <row r="57" spans="1:3" x14ac:dyDescent="0.25">
      <c r="A57" s="43">
        <v>56</v>
      </c>
      <c r="B57" s="45">
        <v>22.05</v>
      </c>
      <c r="C57" s="45">
        <v>0.94</v>
      </c>
    </row>
    <row r="58" spans="1:3" x14ac:dyDescent="0.25">
      <c r="A58" s="43">
        <v>57</v>
      </c>
      <c r="B58" s="45">
        <v>22.41</v>
      </c>
      <c r="C58" s="45">
        <v>0.96</v>
      </c>
    </row>
    <row r="59" spans="1:3" x14ac:dyDescent="0.25">
      <c r="A59" s="43">
        <v>58</v>
      </c>
      <c r="B59" s="45">
        <v>22.77</v>
      </c>
      <c r="C59" s="45">
        <v>0.98</v>
      </c>
    </row>
    <row r="60" spans="1:3" x14ac:dyDescent="0.25">
      <c r="A60" s="43">
        <v>59</v>
      </c>
      <c r="B60" s="45">
        <v>23.15</v>
      </c>
      <c r="C60" s="45">
        <v>0.99</v>
      </c>
    </row>
  </sheetData>
  <sheetProtection algorithmName="SHA-512" hashValue="qcZpf05tV6fBpHRsYKlx5eC1znG0IuSdwPvCIebk2YQOfyIKk08kpdnIMPkxEg3MOExA9nTZPV2JPMQvdWxdIw==" saltValue="stkIgyhxHvfV2gClOoncBA==" spinCount="100000" sheet="1" objects="1" scenarios="1"/>
  <conditionalFormatting sqref="A6:A21">
    <cfRule type="expression" dxfId="159" priority="1" stopIfTrue="1">
      <formula>MOD(ROW(),2)=0</formula>
    </cfRule>
    <cfRule type="expression" dxfId="158" priority="2" stopIfTrue="1">
      <formula>MOD(ROW(),2)&lt;&gt;0</formula>
    </cfRule>
  </conditionalFormatting>
  <conditionalFormatting sqref="B6:C21">
    <cfRule type="expression" dxfId="157" priority="3" stopIfTrue="1">
      <formula>MOD(ROW(),2)=0</formula>
    </cfRule>
    <cfRule type="expression" dxfId="156" priority="4" stopIfTrue="1">
      <formula>MOD(ROW(),2)&lt;&gt;0</formula>
    </cfRule>
  </conditionalFormatting>
  <conditionalFormatting sqref="A26:A60">
    <cfRule type="expression" dxfId="155" priority="5" stopIfTrue="1">
      <formula>MOD(ROW(),2)=0</formula>
    </cfRule>
    <cfRule type="expression" dxfId="154" priority="6" stopIfTrue="1">
      <formula>MOD(ROW(),2)&lt;&gt;0</formula>
    </cfRule>
  </conditionalFormatting>
  <conditionalFormatting sqref="B26:C60">
    <cfRule type="expression" dxfId="153" priority="7" stopIfTrue="1">
      <formula>MOD(ROW(),2)=0</formula>
    </cfRule>
    <cfRule type="expression" dxfId="152" priority="8" stopIfTrue="1">
      <formula>MOD(ROW(),2)&lt;&gt;0</formula>
    </cfRule>
  </conditionalFormatting>
  <pageMargins left="0.7" right="0.7" top="0.75" bottom="0.75" header="0.3" footer="0.3"/>
  <tableParts count="1">
    <tablePart r:id="rId1"/>
  </tableParts>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C41FD2-5ECC-4A3F-986E-28EF00A0C0DE}">
  <sheetPr codeName="Sheet92"/>
  <dimension ref="A1:M43"/>
  <sheetViews>
    <sheetView showGridLines="0" workbookViewId="0">
      <selection activeCell="A6" sqref="A6"/>
    </sheetView>
  </sheetViews>
  <sheetFormatPr defaultRowHeight="12.5" x14ac:dyDescent="0.25"/>
  <cols>
    <col min="1" max="1" width="31.54296875" customWidth="1"/>
    <col min="2" max="13"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Redundancy - x-803</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173</v>
      </c>
      <c r="C8" s="49"/>
      <c r="D8" s="49"/>
      <c r="E8" s="49"/>
      <c r="F8" s="49"/>
      <c r="G8" s="49"/>
      <c r="H8" s="49"/>
      <c r="I8" s="49"/>
      <c r="J8" s="49"/>
      <c r="K8" s="49"/>
      <c r="L8" s="49"/>
      <c r="M8" s="49"/>
    </row>
    <row r="9" spans="1:13" x14ac:dyDescent="0.25">
      <c r="A9" s="40" t="s">
        <v>141</v>
      </c>
      <c r="B9" s="49" t="s">
        <v>444</v>
      </c>
      <c r="C9" s="49"/>
      <c r="D9" s="49"/>
      <c r="E9" s="49"/>
      <c r="F9" s="49"/>
      <c r="G9" s="49"/>
      <c r="H9" s="49"/>
      <c r="I9" s="49"/>
      <c r="J9" s="49"/>
      <c r="K9" s="49"/>
      <c r="L9" s="49"/>
      <c r="M9" s="49"/>
    </row>
    <row r="10" spans="1:13" x14ac:dyDescent="0.25">
      <c r="A10" s="40" t="s">
        <v>6</v>
      </c>
      <c r="B10" s="49" t="s">
        <v>445</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253</v>
      </c>
      <c r="C12" s="49"/>
      <c r="D12" s="49"/>
      <c r="E12" s="49"/>
      <c r="F12" s="49"/>
      <c r="G12" s="49"/>
      <c r="H12" s="49"/>
      <c r="I12" s="49"/>
      <c r="J12" s="49"/>
      <c r="K12" s="49"/>
      <c r="L12" s="49"/>
      <c r="M12" s="49"/>
    </row>
    <row r="13" spans="1:13" x14ac:dyDescent="0.25">
      <c r="A13" s="40" t="s">
        <v>494</v>
      </c>
      <c r="B13" s="49">
        <v>1</v>
      </c>
      <c r="C13" s="49"/>
      <c r="D13" s="49"/>
      <c r="E13" s="49"/>
      <c r="F13" s="49"/>
      <c r="G13" s="49"/>
      <c r="H13" s="49"/>
      <c r="I13" s="49"/>
      <c r="J13" s="49"/>
      <c r="K13" s="49"/>
      <c r="L13" s="49"/>
      <c r="M13" s="49"/>
    </row>
    <row r="14" spans="1:13" x14ac:dyDescent="0.25">
      <c r="A14" s="40" t="s">
        <v>145</v>
      </c>
      <c r="B14" s="49">
        <v>803</v>
      </c>
      <c r="C14" s="49"/>
      <c r="D14" s="49"/>
      <c r="E14" s="49"/>
      <c r="F14" s="49"/>
      <c r="G14" s="49"/>
      <c r="H14" s="49"/>
      <c r="I14" s="49"/>
      <c r="J14" s="49"/>
      <c r="K14" s="49"/>
      <c r="L14" s="49"/>
      <c r="M14" s="49"/>
    </row>
    <row r="15" spans="1:13" x14ac:dyDescent="0.25">
      <c r="A15" s="40" t="s">
        <v>495</v>
      </c>
      <c r="B15" s="49" t="s">
        <v>446</v>
      </c>
      <c r="C15" s="49"/>
      <c r="D15" s="49"/>
      <c r="E15" s="49"/>
      <c r="F15" s="49"/>
      <c r="G15" s="49"/>
      <c r="H15" s="49"/>
      <c r="I15" s="49"/>
      <c r="J15" s="49"/>
      <c r="K15" s="49"/>
      <c r="L15" s="49"/>
      <c r="M15" s="49"/>
    </row>
    <row r="16" spans="1:13" x14ac:dyDescent="0.25">
      <c r="A16" s="40" t="s">
        <v>147</v>
      </c>
      <c r="B16" s="49" t="s">
        <v>447</v>
      </c>
      <c r="C16" s="49"/>
      <c r="D16" s="49"/>
      <c r="E16" s="49"/>
      <c r="F16" s="49"/>
      <c r="G16" s="49"/>
      <c r="H16" s="49"/>
      <c r="I16" s="49"/>
      <c r="J16" s="49"/>
      <c r="K16" s="49"/>
      <c r="L16" s="49"/>
      <c r="M16" s="49"/>
    </row>
    <row r="17" spans="1:13" x14ac:dyDescent="0.25">
      <c r="A17" s="41" t="s">
        <v>496</v>
      </c>
      <c r="B17" s="49"/>
      <c r="C17" s="49"/>
      <c r="D17" s="49"/>
      <c r="E17" s="49"/>
      <c r="F17" s="49"/>
      <c r="G17" s="49"/>
      <c r="H17" s="49"/>
      <c r="I17" s="49"/>
      <c r="J17" s="49"/>
      <c r="K17" s="49"/>
      <c r="L17" s="49"/>
      <c r="M17" s="49"/>
    </row>
    <row r="18" spans="1:13" x14ac:dyDescent="0.25">
      <c r="A18" s="40" t="s">
        <v>149</v>
      </c>
      <c r="B18" s="50">
        <v>45135</v>
      </c>
      <c r="C18" s="50"/>
      <c r="D18" s="50"/>
      <c r="E18" s="50"/>
      <c r="F18" s="50"/>
      <c r="G18" s="50"/>
      <c r="H18" s="50"/>
      <c r="I18" s="50"/>
      <c r="J18" s="50"/>
      <c r="K18" s="50"/>
      <c r="L18" s="50"/>
      <c r="M18" s="50"/>
    </row>
    <row r="19" spans="1:13" x14ac:dyDescent="0.25">
      <c r="A19" s="40" t="s">
        <v>150</v>
      </c>
      <c r="B19" s="50">
        <v>45231</v>
      </c>
      <c r="C19" s="50"/>
      <c r="D19" s="50"/>
      <c r="E19" s="50"/>
      <c r="F19" s="50"/>
      <c r="G19" s="50"/>
      <c r="H19" s="50"/>
      <c r="I19" s="50"/>
      <c r="J19" s="50"/>
      <c r="K19" s="50"/>
      <c r="L19" s="50"/>
      <c r="M19" s="50"/>
    </row>
    <row r="20" spans="1:13" x14ac:dyDescent="0.25">
      <c r="A20" s="40" t="s">
        <v>151</v>
      </c>
      <c r="B20" s="49" t="s">
        <v>160</v>
      </c>
      <c r="C20" s="49"/>
      <c r="D20" s="49"/>
      <c r="E20" s="49"/>
      <c r="F20" s="49"/>
      <c r="G20" s="49"/>
      <c r="H20" s="49"/>
      <c r="I20" s="49"/>
      <c r="J20" s="49"/>
      <c r="K20" s="49"/>
      <c r="L20" s="49"/>
      <c r="M20" s="49"/>
    </row>
    <row r="21" spans="1:13" x14ac:dyDescent="0.25">
      <c r="A21" s="40" t="s">
        <v>497</v>
      </c>
      <c r="B21" s="49" t="s">
        <v>68</v>
      </c>
      <c r="C21" s="49"/>
      <c r="D21" s="49"/>
      <c r="E21" s="49"/>
      <c r="F21" s="49"/>
      <c r="G21" s="49"/>
      <c r="H21" s="49"/>
      <c r="I21" s="49"/>
      <c r="J21" s="49"/>
      <c r="K21" s="49"/>
      <c r="L21" s="49"/>
      <c r="M21" s="49"/>
    </row>
    <row r="23" spans="1:13" x14ac:dyDescent="0.25">
      <c r="A23" s="23" t="str">
        <f>HYPERLINK("#'Factor List'!A1", "Back to Factor List")</f>
        <v>Back to Factor List</v>
      </c>
      <c r="B23" s="23" t="str">
        <f>HYPERLINK("#'Assumptions'!A1", "Assumptions")</f>
        <v>Assumptions</v>
      </c>
    </row>
    <row r="26" spans="1:13" s="59" customFormat="1" ht="13" x14ac:dyDescent="0.25">
      <c r="A26" s="58" t="s">
        <v>546</v>
      </c>
      <c r="B26" s="58">
        <v>0</v>
      </c>
      <c r="C26" s="58">
        <v>1</v>
      </c>
      <c r="D26" s="58">
        <v>2</v>
      </c>
      <c r="E26" s="58">
        <v>3</v>
      </c>
      <c r="F26" s="58">
        <v>4</v>
      </c>
      <c r="G26" s="58">
        <v>5</v>
      </c>
      <c r="H26" s="58">
        <v>6</v>
      </c>
      <c r="I26" s="58">
        <v>7</v>
      </c>
      <c r="J26" s="58">
        <v>8</v>
      </c>
      <c r="K26" s="58">
        <v>9</v>
      </c>
      <c r="L26" s="58">
        <v>10</v>
      </c>
      <c r="M26" s="58">
        <v>11</v>
      </c>
    </row>
    <row r="27" spans="1:13" x14ac:dyDescent="0.25">
      <c r="A27" s="43">
        <v>50</v>
      </c>
      <c r="B27" s="44">
        <v>27.995999999999999</v>
      </c>
      <c r="C27" s="44">
        <v>27.957999999999998</v>
      </c>
      <c r="D27" s="44">
        <v>27.919</v>
      </c>
      <c r="E27" s="44">
        <v>27.88</v>
      </c>
      <c r="F27" s="44">
        <v>27.841999999999999</v>
      </c>
      <c r="G27" s="44">
        <v>27.803000000000001</v>
      </c>
      <c r="H27" s="44">
        <v>27.765000000000001</v>
      </c>
      <c r="I27" s="44">
        <v>27.725999999999999</v>
      </c>
      <c r="J27" s="44">
        <v>27.687999999999999</v>
      </c>
      <c r="K27" s="44">
        <v>27.649000000000001</v>
      </c>
      <c r="L27" s="44">
        <v>27.611000000000001</v>
      </c>
      <c r="M27" s="44">
        <v>27.571999999999999</v>
      </c>
    </row>
    <row r="28" spans="1:13" x14ac:dyDescent="0.25">
      <c r="A28" s="43">
        <v>51</v>
      </c>
      <c r="B28" s="44">
        <v>27.533000000000001</v>
      </c>
      <c r="C28" s="44">
        <v>27.492999999999999</v>
      </c>
      <c r="D28" s="44">
        <v>27.452000000000002</v>
      </c>
      <c r="E28" s="44">
        <v>27.411999999999999</v>
      </c>
      <c r="F28" s="44">
        <v>27.370999999999999</v>
      </c>
      <c r="G28" s="44">
        <v>27.331</v>
      </c>
      <c r="H28" s="44">
        <v>27.29</v>
      </c>
      <c r="I28" s="44">
        <v>27.25</v>
      </c>
      <c r="J28" s="44">
        <v>27.209</v>
      </c>
      <c r="K28" s="44">
        <v>27.169</v>
      </c>
      <c r="L28" s="44">
        <v>27.128</v>
      </c>
      <c r="M28" s="44">
        <v>27.087</v>
      </c>
    </row>
    <row r="29" spans="1:13" x14ac:dyDescent="0.25">
      <c r="A29" s="43">
        <v>52</v>
      </c>
      <c r="B29" s="44">
        <v>27.047000000000001</v>
      </c>
      <c r="C29" s="44">
        <v>27.004000000000001</v>
      </c>
      <c r="D29" s="44">
        <v>26.962</v>
      </c>
      <c r="E29" s="44">
        <v>26.919</v>
      </c>
      <c r="F29" s="44">
        <v>26.876999999999999</v>
      </c>
      <c r="G29" s="44">
        <v>26.834</v>
      </c>
      <c r="H29" s="44">
        <v>26.791</v>
      </c>
      <c r="I29" s="44">
        <v>26.748999999999999</v>
      </c>
      <c r="J29" s="44">
        <v>26.706</v>
      </c>
      <c r="K29" s="44">
        <v>26.664000000000001</v>
      </c>
      <c r="L29" s="44">
        <v>26.620999999999999</v>
      </c>
      <c r="M29" s="44">
        <v>26.577999999999999</v>
      </c>
    </row>
    <row r="30" spans="1:13" x14ac:dyDescent="0.25">
      <c r="A30" s="43">
        <v>53</v>
      </c>
      <c r="B30" s="44">
        <v>26.536000000000001</v>
      </c>
      <c r="C30" s="44">
        <v>26.491</v>
      </c>
      <c r="D30" s="44">
        <v>26.446000000000002</v>
      </c>
      <c r="E30" s="44">
        <v>26.402000000000001</v>
      </c>
      <c r="F30" s="44">
        <v>26.356999999999999</v>
      </c>
      <c r="G30" s="44">
        <v>26.312000000000001</v>
      </c>
      <c r="H30" s="44">
        <v>26.266999999999999</v>
      </c>
      <c r="I30" s="44">
        <v>26.222999999999999</v>
      </c>
      <c r="J30" s="44">
        <v>26.178000000000001</v>
      </c>
      <c r="K30" s="44">
        <v>26.132999999999999</v>
      </c>
      <c r="L30" s="44">
        <v>26.088000000000001</v>
      </c>
      <c r="M30" s="44">
        <v>26.044</v>
      </c>
    </row>
    <row r="31" spans="1:13" x14ac:dyDescent="0.25">
      <c r="A31" s="43">
        <v>54</v>
      </c>
      <c r="B31" s="44">
        <v>25.998999999999999</v>
      </c>
      <c r="C31" s="44">
        <v>25.952000000000002</v>
      </c>
      <c r="D31" s="44">
        <v>25.905000000000001</v>
      </c>
      <c r="E31" s="44">
        <v>25.858000000000001</v>
      </c>
      <c r="F31" s="44">
        <v>25.811</v>
      </c>
      <c r="G31" s="44">
        <v>25.763999999999999</v>
      </c>
      <c r="H31" s="44">
        <v>25.716999999999999</v>
      </c>
      <c r="I31" s="44">
        <v>25.67</v>
      </c>
      <c r="J31" s="44">
        <v>25.623000000000001</v>
      </c>
      <c r="K31" s="44">
        <v>25.577000000000002</v>
      </c>
      <c r="L31" s="44">
        <v>25.53</v>
      </c>
      <c r="M31" s="44">
        <v>25.483000000000001</v>
      </c>
    </row>
    <row r="32" spans="1:13" x14ac:dyDescent="0.25">
      <c r="A32" s="43">
        <v>55</v>
      </c>
      <c r="B32" s="44">
        <v>25.436</v>
      </c>
      <c r="C32" s="44">
        <v>25.387</v>
      </c>
      <c r="D32" s="44">
        <v>25.338999999999999</v>
      </c>
      <c r="E32" s="44">
        <v>25.29</v>
      </c>
      <c r="F32" s="44">
        <v>25.241</v>
      </c>
      <c r="G32" s="44">
        <v>25.193000000000001</v>
      </c>
      <c r="H32" s="44">
        <v>25.143999999999998</v>
      </c>
      <c r="I32" s="44">
        <v>25.096</v>
      </c>
      <c r="J32" s="44">
        <v>25.047000000000001</v>
      </c>
      <c r="K32" s="44">
        <v>24.998000000000001</v>
      </c>
      <c r="L32" s="44">
        <v>24.95</v>
      </c>
      <c r="M32" s="44">
        <v>24.901</v>
      </c>
    </row>
    <row r="33" spans="1:13" x14ac:dyDescent="0.25">
      <c r="A33" s="43">
        <v>56</v>
      </c>
      <c r="B33" s="44">
        <v>24.853000000000002</v>
      </c>
      <c r="C33" s="44">
        <v>24.803000000000001</v>
      </c>
      <c r="D33" s="44">
        <v>24.754000000000001</v>
      </c>
      <c r="E33" s="44">
        <v>24.704999999999998</v>
      </c>
      <c r="F33" s="44">
        <v>24.655999999999999</v>
      </c>
      <c r="G33" s="44">
        <v>24.606999999999999</v>
      </c>
      <c r="H33" s="44">
        <v>24.558</v>
      </c>
      <c r="I33" s="44">
        <v>24.509</v>
      </c>
      <c r="J33" s="44">
        <v>24.46</v>
      </c>
      <c r="K33" s="44">
        <v>24.411000000000001</v>
      </c>
      <c r="L33" s="44">
        <v>24.361999999999998</v>
      </c>
      <c r="M33" s="44">
        <v>24.312999999999999</v>
      </c>
    </row>
    <row r="34" spans="1:13" x14ac:dyDescent="0.25">
      <c r="A34" s="43">
        <v>57</v>
      </c>
      <c r="B34" s="44">
        <v>24.263000000000002</v>
      </c>
      <c r="C34" s="44">
        <v>24.213999999999999</v>
      </c>
      <c r="D34" s="44">
        <v>24.164000000000001</v>
      </c>
      <c r="E34" s="44">
        <v>24.114999999999998</v>
      </c>
      <c r="F34" s="44">
        <v>24.065000000000001</v>
      </c>
      <c r="G34" s="44">
        <v>24.015000000000001</v>
      </c>
      <c r="H34" s="44">
        <v>23.966000000000001</v>
      </c>
      <c r="I34" s="44">
        <v>23.916</v>
      </c>
      <c r="J34" s="44">
        <v>23.867000000000001</v>
      </c>
      <c r="K34" s="44">
        <v>23.817</v>
      </c>
      <c r="L34" s="44">
        <v>23.766999999999999</v>
      </c>
      <c r="M34" s="44">
        <v>23.718</v>
      </c>
    </row>
    <row r="35" spans="1:13" x14ac:dyDescent="0.25">
      <c r="A35" s="43">
        <v>58</v>
      </c>
      <c r="B35" s="44">
        <v>23.667999999999999</v>
      </c>
      <c r="C35" s="44">
        <v>23.617999999999999</v>
      </c>
      <c r="D35" s="44">
        <v>23.568000000000001</v>
      </c>
      <c r="E35" s="44">
        <v>23.518000000000001</v>
      </c>
      <c r="F35" s="44">
        <v>23.468</v>
      </c>
      <c r="G35" s="44">
        <v>23.417000000000002</v>
      </c>
      <c r="H35" s="44">
        <v>23.367000000000001</v>
      </c>
      <c r="I35" s="44">
        <v>23.317</v>
      </c>
      <c r="J35" s="44">
        <v>23.266999999999999</v>
      </c>
      <c r="K35" s="44">
        <v>23.216999999999999</v>
      </c>
      <c r="L35" s="44">
        <v>23.166</v>
      </c>
      <c r="M35" s="44">
        <v>23.116</v>
      </c>
    </row>
    <row r="36" spans="1:13" x14ac:dyDescent="0.25">
      <c r="A36" s="43">
        <v>59</v>
      </c>
      <c r="B36" s="44">
        <v>23.065999999999999</v>
      </c>
      <c r="C36" s="44">
        <v>23.015000000000001</v>
      </c>
      <c r="D36" s="44">
        <v>22.965</v>
      </c>
      <c r="E36" s="44">
        <v>22.914000000000001</v>
      </c>
      <c r="F36" s="44">
        <v>22.863</v>
      </c>
      <c r="G36" s="44">
        <v>22.812999999999999</v>
      </c>
      <c r="H36" s="44">
        <v>22.762</v>
      </c>
      <c r="I36" s="44">
        <v>22.710999999999999</v>
      </c>
      <c r="J36" s="44">
        <v>22.66</v>
      </c>
      <c r="K36" s="44">
        <v>22.61</v>
      </c>
      <c r="L36" s="44">
        <v>22.559000000000001</v>
      </c>
      <c r="M36" s="44">
        <v>22.507999999999999</v>
      </c>
    </row>
    <row r="37" spans="1:13" x14ac:dyDescent="0.25">
      <c r="A37" s="43">
        <v>60</v>
      </c>
      <c r="B37" s="44">
        <v>22.457999999999998</v>
      </c>
      <c r="C37" s="44">
        <v>22.405999999999999</v>
      </c>
      <c r="D37" s="44">
        <v>22.355</v>
      </c>
      <c r="E37" s="44">
        <v>22.303999999999998</v>
      </c>
      <c r="F37" s="44">
        <v>22.253</v>
      </c>
      <c r="G37" s="44">
        <v>22.201000000000001</v>
      </c>
      <c r="H37" s="44">
        <v>22.15</v>
      </c>
      <c r="I37" s="44">
        <v>22.099</v>
      </c>
      <c r="J37" s="44">
        <v>22.047999999999998</v>
      </c>
      <c r="K37" s="44">
        <v>21.995999999999999</v>
      </c>
      <c r="L37" s="44">
        <v>21.945</v>
      </c>
      <c r="M37" s="44">
        <v>21.893999999999998</v>
      </c>
    </row>
    <row r="38" spans="1:13" x14ac:dyDescent="0.25">
      <c r="A38" s="43">
        <v>61</v>
      </c>
      <c r="B38" s="44">
        <v>21.843</v>
      </c>
      <c r="C38" s="44">
        <v>21.791</v>
      </c>
      <c r="D38" s="44">
        <v>21.739000000000001</v>
      </c>
      <c r="E38" s="44">
        <v>21.687000000000001</v>
      </c>
      <c r="F38" s="44">
        <v>21.635999999999999</v>
      </c>
      <c r="G38" s="44">
        <v>21.584</v>
      </c>
      <c r="H38" s="44">
        <v>21.532</v>
      </c>
      <c r="I38" s="44">
        <v>21.48</v>
      </c>
      <c r="J38" s="44">
        <v>21.428999999999998</v>
      </c>
      <c r="K38" s="44">
        <v>21.376999999999999</v>
      </c>
      <c r="L38" s="44">
        <v>21.324999999999999</v>
      </c>
      <c r="M38" s="44">
        <v>21.273</v>
      </c>
    </row>
    <row r="39" spans="1:13" x14ac:dyDescent="0.25">
      <c r="A39" s="43">
        <v>62</v>
      </c>
      <c r="B39" s="44">
        <v>21.222000000000001</v>
      </c>
      <c r="C39" s="44">
        <v>21.169</v>
      </c>
      <c r="D39" s="44">
        <v>21.117000000000001</v>
      </c>
      <c r="E39" s="44">
        <v>21.065000000000001</v>
      </c>
      <c r="F39" s="44">
        <v>21.013000000000002</v>
      </c>
      <c r="G39" s="44">
        <v>20.960999999999999</v>
      </c>
      <c r="H39" s="44">
        <v>20.908000000000001</v>
      </c>
      <c r="I39" s="44">
        <v>20.856000000000002</v>
      </c>
      <c r="J39" s="44">
        <v>20.803999999999998</v>
      </c>
      <c r="K39" s="44">
        <v>20.751999999999999</v>
      </c>
      <c r="L39" s="44">
        <v>20.7</v>
      </c>
      <c r="M39" s="44">
        <v>20.646999999999998</v>
      </c>
    </row>
    <row r="40" spans="1:13" x14ac:dyDescent="0.25">
      <c r="A40" s="43">
        <v>63</v>
      </c>
      <c r="B40" s="44">
        <v>20.594999999999999</v>
      </c>
      <c r="C40" s="44">
        <v>20.542000000000002</v>
      </c>
      <c r="D40" s="44">
        <v>20.49</v>
      </c>
      <c r="E40" s="44">
        <v>20.437000000000001</v>
      </c>
      <c r="F40" s="44">
        <v>20.384</v>
      </c>
      <c r="G40" s="44">
        <v>20.332000000000001</v>
      </c>
      <c r="H40" s="44">
        <v>20.279</v>
      </c>
      <c r="I40" s="44">
        <v>20.227</v>
      </c>
      <c r="J40" s="44">
        <v>20.173999999999999</v>
      </c>
      <c r="K40" s="44">
        <v>20.120999999999999</v>
      </c>
      <c r="L40" s="44">
        <v>20.068999999999999</v>
      </c>
      <c r="M40" s="44">
        <v>20.015999999999998</v>
      </c>
    </row>
    <row r="41" spans="1:13" x14ac:dyDescent="0.25">
      <c r="A41" s="43">
        <v>64</v>
      </c>
      <c r="B41" s="44">
        <v>19.963000000000001</v>
      </c>
      <c r="C41" s="44">
        <v>19.91</v>
      </c>
      <c r="D41" s="44">
        <v>19.856999999999999</v>
      </c>
      <c r="E41" s="44">
        <v>19.803999999999998</v>
      </c>
      <c r="F41" s="44">
        <v>19.751000000000001</v>
      </c>
      <c r="G41" s="44">
        <v>19.698</v>
      </c>
      <c r="H41" s="44">
        <v>19.645</v>
      </c>
      <c r="I41" s="44">
        <v>19.591999999999999</v>
      </c>
      <c r="J41" s="44">
        <v>19.539000000000001</v>
      </c>
      <c r="K41" s="44">
        <v>19.486000000000001</v>
      </c>
      <c r="L41" s="44">
        <v>19.433</v>
      </c>
      <c r="M41" s="44">
        <v>19.38</v>
      </c>
    </row>
    <row r="42" spans="1:13" x14ac:dyDescent="0.25">
      <c r="A42" s="43">
        <v>65</v>
      </c>
      <c r="B42" s="44">
        <v>19.327000000000002</v>
      </c>
      <c r="C42" s="44">
        <v>19.273</v>
      </c>
      <c r="D42" s="44">
        <v>19.22</v>
      </c>
      <c r="E42" s="44">
        <v>19.167000000000002</v>
      </c>
      <c r="F42" s="44">
        <v>19.113</v>
      </c>
      <c r="G42" s="44">
        <v>19.059999999999999</v>
      </c>
      <c r="H42" s="44">
        <v>19.006</v>
      </c>
      <c r="I42" s="44">
        <v>18.952999999999999</v>
      </c>
      <c r="J42" s="44">
        <v>18.899000000000001</v>
      </c>
      <c r="K42" s="44">
        <v>18.846</v>
      </c>
      <c r="L42" s="44">
        <v>18.792999999999999</v>
      </c>
      <c r="M42" s="44">
        <v>18.739000000000001</v>
      </c>
    </row>
    <row r="43" spans="1:13" x14ac:dyDescent="0.25">
      <c r="A43" s="43">
        <v>66</v>
      </c>
      <c r="B43" s="44">
        <v>18.686</v>
      </c>
      <c r="C43" s="44"/>
      <c r="D43" s="44"/>
      <c r="E43" s="44"/>
      <c r="F43" s="44"/>
      <c r="G43" s="44"/>
      <c r="H43" s="44"/>
      <c r="I43" s="44"/>
      <c r="J43" s="44"/>
      <c r="K43" s="44"/>
      <c r="L43" s="44"/>
      <c r="M43" s="44"/>
    </row>
  </sheetData>
  <sheetProtection algorithmName="SHA-512" hashValue="6wn9FhvzV8SIzfhwMbYCH5HHIxAToHz7M30UBnO9Hq3nuGQOCv/z1q949yk77ShX0Nhhpj6dt2FM7lTyFbObtg==" saltValue="fAssSZA8IjA1C/yO9moRZA==" spinCount="100000" sheet="1" objects="1" scenarios="1"/>
  <conditionalFormatting sqref="A6:A21">
    <cfRule type="expression" dxfId="149" priority="1" stopIfTrue="1">
      <formula>MOD(ROW(),2)=0</formula>
    </cfRule>
    <cfRule type="expression" dxfId="148" priority="2" stopIfTrue="1">
      <formula>MOD(ROW(),2)&lt;&gt;0</formula>
    </cfRule>
  </conditionalFormatting>
  <conditionalFormatting sqref="B6:M21">
    <cfRule type="expression" dxfId="147" priority="3" stopIfTrue="1">
      <formula>MOD(ROW(),2)=0</formula>
    </cfRule>
    <cfRule type="expression" dxfId="146" priority="4" stopIfTrue="1">
      <formula>MOD(ROW(),2)&lt;&gt;0</formula>
    </cfRule>
  </conditionalFormatting>
  <conditionalFormatting sqref="A26:A43">
    <cfRule type="expression" dxfId="145" priority="5" stopIfTrue="1">
      <formula>MOD(ROW(),2)=0</formula>
    </cfRule>
    <cfRule type="expression" dxfId="144" priority="6" stopIfTrue="1">
      <formula>MOD(ROW(),2)&lt;&gt;0</formula>
    </cfRule>
  </conditionalFormatting>
  <conditionalFormatting sqref="B26:M43">
    <cfRule type="expression" dxfId="143" priority="7" stopIfTrue="1">
      <formula>MOD(ROW(),2)=0</formula>
    </cfRule>
    <cfRule type="expression" dxfId="142" priority="8" stopIfTrue="1">
      <formula>MOD(ROW(),2)&lt;&gt;0</formula>
    </cfRule>
  </conditionalFormatting>
  <pageMargins left="0.7" right="0.7" top="0.75" bottom="0.75" header="0.3" footer="0.3"/>
  <tableParts count="1">
    <tablePart r:id="rId1"/>
  </tableParts>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96A45A-7BC8-4448-B5B9-26F02C1C3FA1}">
  <sheetPr codeName="Sheet93"/>
  <dimension ref="A1:M73"/>
  <sheetViews>
    <sheetView showGridLines="0" workbookViewId="0">
      <selection activeCell="A6" sqref="A6"/>
    </sheetView>
  </sheetViews>
  <sheetFormatPr defaultRowHeight="12.5" x14ac:dyDescent="0.25"/>
  <cols>
    <col min="1" max="1" width="31.54296875" customWidth="1"/>
    <col min="2" max="13"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Redundancy - x-804</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173</v>
      </c>
      <c r="C8" s="49"/>
      <c r="D8" s="49"/>
      <c r="E8" s="49"/>
      <c r="F8" s="49"/>
      <c r="G8" s="49"/>
      <c r="H8" s="49"/>
      <c r="I8" s="49"/>
      <c r="J8" s="49"/>
      <c r="K8" s="49"/>
      <c r="L8" s="49"/>
      <c r="M8" s="49"/>
    </row>
    <row r="9" spans="1:13" x14ac:dyDescent="0.25">
      <c r="A9" s="40" t="s">
        <v>141</v>
      </c>
      <c r="B9" s="49" t="s">
        <v>444</v>
      </c>
      <c r="C9" s="49"/>
      <c r="D9" s="49"/>
      <c r="E9" s="49"/>
      <c r="F9" s="49"/>
      <c r="G9" s="49"/>
      <c r="H9" s="49"/>
      <c r="I9" s="49"/>
      <c r="J9" s="49"/>
      <c r="K9" s="49"/>
      <c r="L9" s="49"/>
      <c r="M9" s="49"/>
    </row>
    <row r="10" spans="1:13" x14ac:dyDescent="0.25">
      <c r="A10" s="40" t="s">
        <v>6</v>
      </c>
      <c r="B10" s="49" t="s">
        <v>448</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253</v>
      </c>
      <c r="C12" s="49"/>
      <c r="D12" s="49"/>
      <c r="E12" s="49"/>
      <c r="F12" s="49"/>
      <c r="G12" s="49"/>
      <c r="H12" s="49"/>
      <c r="I12" s="49"/>
      <c r="J12" s="49"/>
      <c r="K12" s="49"/>
      <c r="L12" s="49"/>
      <c r="M12" s="49"/>
    </row>
    <row r="13" spans="1:13" x14ac:dyDescent="0.25">
      <c r="A13" s="40" t="s">
        <v>494</v>
      </c>
      <c r="B13" s="49">
        <v>1</v>
      </c>
      <c r="C13" s="49"/>
      <c r="D13" s="49"/>
      <c r="E13" s="49"/>
      <c r="F13" s="49"/>
      <c r="G13" s="49"/>
      <c r="H13" s="49"/>
      <c r="I13" s="49"/>
      <c r="J13" s="49"/>
      <c r="K13" s="49"/>
      <c r="L13" s="49"/>
      <c r="M13" s="49"/>
    </row>
    <row r="14" spans="1:13" x14ac:dyDescent="0.25">
      <c r="A14" s="40" t="s">
        <v>145</v>
      </c>
      <c r="B14" s="49">
        <v>804</v>
      </c>
      <c r="C14" s="49"/>
      <c r="D14" s="49"/>
      <c r="E14" s="49"/>
      <c r="F14" s="49"/>
      <c r="G14" s="49"/>
      <c r="H14" s="49"/>
      <c r="I14" s="49"/>
      <c r="J14" s="49"/>
      <c r="K14" s="49"/>
      <c r="L14" s="49"/>
      <c r="M14" s="49"/>
    </row>
    <row r="15" spans="1:13" x14ac:dyDescent="0.25">
      <c r="A15" s="40" t="s">
        <v>495</v>
      </c>
      <c r="B15" s="49" t="s">
        <v>449</v>
      </c>
      <c r="C15" s="49"/>
      <c r="D15" s="49"/>
      <c r="E15" s="49"/>
      <c r="F15" s="49"/>
      <c r="G15" s="49"/>
      <c r="H15" s="49"/>
      <c r="I15" s="49"/>
      <c r="J15" s="49"/>
      <c r="K15" s="49"/>
      <c r="L15" s="49"/>
      <c r="M15" s="49"/>
    </row>
    <row r="16" spans="1:13" x14ac:dyDescent="0.25">
      <c r="A16" s="40" t="s">
        <v>147</v>
      </c>
      <c r="B16" s="49" t="s">
        <v>450</v>
      </c>
      <c r="C16" s="49"/>
      <c r="D16" s="49"/>
      <c r="E16" s="49"/>
      <c r="F16" s="49"/>
      <c r="G16" s="49"/>
      <c r="H16" s="49"/>
      <c r="I16" s="49"/>
      <c r="J16" s="49"/>
      <c r="K16" s="49"/>
      <c r="L16" s="49"/>
      <c r="M16" s="49"/>
    </row>
    <row r="17" spans="1:13" x14ac:dyDescent="0.25">
      <c r="A17" s="41" t="s">
        <v>496</v>
      </c>
      <c r="B17" s="49"/>
      <c r="C17" s="49"/>
      <c r="D17" s="49"/>
      <c r="E17" s="49"/>
      <c r="F17" s="49"/>
      <c r="G17" s="49"/>
      <c r="H17" s="49"/>
      <c r="I17" s="49"/>
      <c r="J17" s="49"/>
      <c r="K17" s="49"/>
      <c r="L17" s="49"/>
      <c r="M17" s="49"/>
    </row>
    <row r="18" spans="1:13" x14ac:dyDescent="0.25">
      <c r="A18" s="40" t="s">
        <v>149</v>
      </c>
      <c r="B18" s="50">
        <v>45135</v>
      </c>
      <c r="C18" s="50"/>
      <c r="D18" s="50"/>
      <c r="E18" s="50"/>
      <c r="F18" s="50"/>
      <c r="G18" s="50"/>
      <c r="H18" s="50"/>
      <c r="I18" s="50"/>
      <c r="J18" s="50"/>
      <c r="K18" s="50"/>
      <c r="L18" s="50"/>
      <c r="M18" s="50"/>
    </row>
    <row r="19" spans="1:13" x14ac:dyDescent="0.25">
      <c r="A19" s="40" t="s">
        <v>150</v>
      </c>
      <c r="B19" s="50">
        <v>45231</v>
      </c>
      <c r="C19" s="50"/>
      <c r="D19" s="50"/>
      <c r="E19" s="50"/>
      <c r="F19" s="50"/>
      <c r="G19" s="50"/>
      <c r="H19" s="50"/>
      <c r="I19" s="50"/>
      <c r="J19" s="50"/>
      <c r="K19" s="50"/>
      <c r="L19" s="50"/>
      <c r="M19" s="50"/>
    </row>
    <row r="20" spans="1:13" x14ac:dyDescent="0.25">
      <c r="A20" s="40" t="s">
        <v>151</v>
      </c>
      <c r="B20" s="49" t="s">
        <v>160</v>
      </c>
      <c r="C20" s="49"/>
      <c r="D20" s="49"/>
      <c r="E20" s="49"/>
      <c r="F20" s="49"/>
      <c r="G20" s="49"/>
      <c r="H20" s="49"/>
      <c r="I20" s="49"/>
      <c r="J20" s="49"/>
      <c r="K20" s="49"/>
      <c r="L20" s="49"/>
      <c r="M20" s="49"/>
    </row>
    <row r="21" spans="1:13" x14ac:dyDescent="0.25">
      <c r="A21" s="40" t="s">
        <v>497</v>
      </c>
      <c r="B21" s="49" t="s">
        <v>68</v>
      </c>
      <c r="C21" s="49"/>
      <c r="D21" s="49"/>
      <c r="E21" s="49"/>
      <c r="F21" s="49"/>
      <c r="G21" s="49"/>
      <c r="H21" s="49"/>
      <c r="I21" s="49"/>
      <c r="J21" s="49"/>
      <c r="K21" s="49"/>
      <c r="L21" s="49"/>
      <c r="M21" s="49"/>
    </row>
    <row r="23" spans="1:13" x14ac:dyDescent="0.25">
      <c r="A23" s="23" t="str">
        <f>HYPERLINK("#'Factor List'!A1", "Back to Factor List")</f>
        <v>Back to Factor List</v>
      </c>
      <c r="B23" s="23" t="str">
        <f>HYPERLINK("#'Assumptions'!A1", "Assumptions")</f>
        <v>Assumptions</v>
      </c>
    </row>
    <row r="26" spans="1:13" s="59" customFormat="1" ht="13" x14ac:dyDescent="0.25">
      <c r="A26" s="58" t="s">
        <v>546</v>
      </c>
      <c r="B26" s="58">
        <v>0</v>
      </c>
      <c r="C26" s="58">
        <v>1</v>
      </c>
      <c r="D26" s="58">
        <v>2</v>
      </c>
      <c r="E26" s="58">
        <v>3</v>
      </c>
      <c r="F26" s="58">
        <v>4</v>
      </c>
      <c r="G26" s="58">
        <v>5</v>
      </c>
      <c r="H26" s="58">
        <v>6</v>
      </c>
      <c r="I26" s="58">
        <v>7</v>
      </c>
      <c r="J26" s="58">
        <v>8</v>
      </c>
      <c r="K26" s="58">
        <v>9</v>
      </c>
      <c r="L26" s="58">
        <v>10</v>
      </c>
      <c r="M26" s="58">
        <v>11</v>
      </c>
    </row>
    <row r="27" spans="1:13" x14ac:dyDescent="0.25">
      <c r="A27" s="43">
        <v>55</v>
      </c>
      <c r="B27" s="44">
        <v>26.282</v>
      </c>
      <c r="C27" s="44">
        <v>26.234000000000002</v>
      </c>
      <c r="D27" s="44">
        <v>26.186</v>
      </c>
      <c r="E27" s="44">
        <v>26.138000000000002</v>
      </c>
      <c r="F27" s="44">
        <v>26.09</v>
      </c>
      <c r="G27" s="44">
        <v>26.042000000000002</v>
      </c>
      <c r="H27" s="44">
        <v>25.994</v>
      </c>
      <c r="I27" s="44">
        <v>25.946000000000002</v>
      </c>
      <c r="J27" s="44">
        <v>25.898</v>
      </c>
      <c r="K27" s="44">
        <v>25.85</v>
      </c>
      <c r="L27" s="44">
        <v>25.802</v>
      </c>
      <c r="M27" s="44">
        <v>25.754000000000001</v>
      </c>
    </row>
    <row r="28" spans="1:13" x14ac:dyDescent="0.25">
      <c r="A28" s="43">
        <v>56</v>
      </c>
      <c r="B28" s="44">
        <v>25.706</v>
      </c>
      <c r="C28" s="44">
        <v>25.657</v>
      </c>
      <c r="D28" s="44">
        <v>25.609000000000002</v>
      </c>
      <c r="E28" s="44">
        <v>25.56</v>
      </c>
      <c r="F28" s="44">
        <v>25.512</v>
      </c>
      <c r="G28" s="44">
        <v>25.463000000000001</v>
      </c>
      <c r="H28" s="44">
        <v>25.414999999999999</v>
      </c>
      <c r="I28" s="44">
        <v>25.366</v>
      </c>
      <c r="J28" s="44">
        <v>25.318000000000001</v>
      </c>
      <c r="K28" s="44">
        <v>25.268999999999998</v>
      </c>
      <c r="L28" s="44">
        <v>25.22</v>
      </c>
      <c r="M28" s="44">
        <v>25.172000000000001</v>
      </c>
    </row>
    <row r="29" spans="1:13" x14ac:dyDescent="0.25">
      <c r="A29" s="43">
        <v>57</v>
      </c>
      <c r="B29" s="44">
        <v>25.123000000000001</v>
      </c>
      <c r="C29" s="44">
        <v>25.074000000000002</v>
      </c>
      <c r="D29" s="44">
        <v>25.024999999999999</v>
      </c>
      <c r="E29" s="44">
        <v>24.975999999999999</v>
      </c>
      <c r="F29" s="44">
        <v>24.927</v>
      </c>
      <c r="G29" s="44">
        <v>24.878</v>
      </c>
      <c r="H29" s="44">
        <v>24.829000000000001</v>
      </c>
      <c r="I29" s="44">
        <v>24.78</v>
      </c>
      <c r="J29" s="44">
        <v>24.731000000000002</v>
      </c>
      <c r="K29" s="44">
        <v>24.681999999999999</v>
      </c>
      <c r="L29" s="44">
        <v>24.632000000000001</v>
      </c>
      <c r="M29" s="44">
        <v>24.582999999999998</v>
      </c>
    </row>
    <row r="30" spans="1:13" x14ac:dyDescent="0.25">
      <c r="A30" s="43">
        <v>58</v>
      </c>
      <c r="B30" s="44">
        <v>24.533999999999999</v>
      </c>
      <c r="C30" s="44">
        <v>24.484999999999999</v>
      </c>
      <c r="D30" s="44">
        <v>24.434999999999999</v>
      </c>
      <c r="E30" s="44">
        <v>24.385000000000002</v>
      </c>
      <c r="F30" s="44">
        <v>24.335999999999999</v>
      </c>
      <c r="G30" s="44">
        <v>24.286000000000001</v>
      </c>
      <c r="H30" s="44">
        <v>24.236000000000001</v>
      </c>
      <c r="I30" s="44">
        <v>24.186</v>
      </c>
      <c r="J30" s="44">
        <v>24.137</v>
      </c>
      <c r="K30" s="44">
        <v>24.087</v>
      </c>
      <c r="L30" s="44">
        <v>24.036999999999999</v>
      </c>
      <c r="M30" s="44">
        <v>23.988</v>
      </c>
    </row>
    <row r="31" spans="1:13" x14ac:dyDescent="0.25">
      <c r="A31" s="43">
        <v>59</v>
      </c>
      <c r="B31" s="44">
        <v>23.937999999999999</v>
      </c>
      <c r="C31" s="44">
        <v>23.888000000000002</v>
      </c>
      <c r="D31" s="44">
        <v>23.837</v>
      </c>
      <c r="E31" s="44">
        <v>23.786999999999999</v>
      </c>
      <c r="F31" s="44">
        <v>23.736999999999998</v>
      </c>
      <c r="G31" s="44">
        <v>23.687000000000001</v>
      </c>
      <c r="H31" s="44">
        <v>23.635999999999999</v>
      </c>
      <c r="I31" s="44">
        <v>23.585999999999999</v>
      </c>
      <c r="J31" s="44">
        <v>23.536000000000001</v>
      </c>
      <c r="K31" s="44">
        <v>23.486000000000001</v>
      </c>
      <c r="L31" s="44">
        <v>23.434999999999999</v>
      </c>
      <c r="M31" s="44">
        <v>23.385000000000002</v>
      </c>
    </row>
    <row r="32" spans="1:13" x14ac:dyDescent="0.25">
      <c r="A32" s="43">
        <v>60</v>
      </c>
      <c r="B32" s="44">
        <v>23.335000000000001</v>
      </c>
      <c r="C32" s="44">
        <v>23.283999999999999</v>
      </c>
      <c r="D32" s="44">
        <v>23.233000000000001</v>
      </c>
      <c r="E32" s="44">
        <v>23.181999999999999</v>
      </c>
      <c r="F32" s="44">
        <v>23.131</v>
      </c>
      <c r="G32" s="44">
        <v>23.08</v>
      </c>
      <c r="H32" s="44">
        <v>23.03</v>
      </c>
      <c r="I32" s="44">
        <v>22.978999999999999</v>
      </c>
      <c r="J32" s="44">
        <v>22.928000000000001</v>
      </c>
      <c r="K32" s="44">
        <v>22.876999999999999</v>
      </c>
      <c r="L32" s="44">
        <v>22.826000000000001</v>
      </c>
      <c r="M32" s="44">
        <v>22.774999999999999</v>
      </c>
    </row>
    <row r="33" spans="1:13" x14ac:dyDescent="0.25">
      <c r="A33" s="43">
        <v>61</v>
      </c>
      <c r="B33" s="44">
        <v>22.725000000000001</v>
      </c>
      <c r="C33" s="44">
        <v>22.672999999999998</v>
      </c>
      <c r="D33" s="44">
        <v>22.622</v>
      </c>
      <c r="E33" s="44">
        <v>22.57</v>
      </c>
      <c r="F33" s="44">
        <v>22.518999999999998</v>
      </c>
      <c r="G33" s="44">
        <v>22.468</v>
      </c>
      <c r="H33" s="44">
        <v>22.416</v>
      </c>
      <c r="I33" s="44">
        <v>22.364999999999998</v>
      </c>
      <c r="J33" s="44">
        <v>22.314</v>
      </c>
      <c r="K33" s="44">
        <v>22.262</v>
      </c>
      <c r="L33" s="44">
        <v>22.210999999999999</v>
      </c>
      <c r="M33" s="44">
        <v>22.158999999999999</v>
      </c>
    </row>
    <row r="34" spans="1:13" x14ac:dyDescent="0.25">
      <c r="A34" s="43">
        <v>62</v>
      </c>
      <c r="B34" s="44">
        <v>22.108000000000001</v>
      </c>
      <c r="C34" s="44">
        <v>22.056000000000001</v>
      </c>
      <c r="D34" s="44">
        <v>22.004000000000001</v>
      </c>
      <c r="E34" s="44">
        <v>21.952000000000002</v>
      </c>
      <c r="F34" s="44">
        <v>21.9</v>
      </c>
      <c r="G34" s="44">
        <v>21.847999999999999</v>
      </c>
      <c r="H34" s="44">
        <v>21.797000000000001</v>
      </c>
      <c r="I34" s="44">
        <v>21.745000000000001</v>
      </c>
      <c r="J34" s="44">
        <v>21.693000000000001</v>
      </c>
      <c r="K34" s="44">
        <v>21.640999999999998</v>
      </c>
      <c r="L34" s="44">
        <v>21.588999999999999</v>
      </c>
      <c r="M34" s="44">
        <v>21.536999999999999</v>
      </c>
    </row>
    <row r="35" spans="1:13" x14ac:dyDescent="0.25">
      <c r="A35" s="43">
        <v>63</v>
      </c>
      <c r="B35" s="44">
        <v>21.484999999999999</v>
      </c>
      <c r="C35" s="44">
        <v>21.433</v>
      </c>
      <c r="D35" s="44">
        <v>21.38</v>
      </c>
      <c r="E35" s="44">
        <v>21.327999999999999</v>
      </c>
      <c r="F35" s="44">
        <v>21.274999999999999</v>
      </c>
      <c r="G35" s="44">
        <v>21.222999999999999</v>
      </c>
      <c r="H35" s="44">
        <v>21.170999999999999</v>
      </c>
      <c r="I35" s="44">
        <v>21.117999999999999</v>
      </c>
      <c r="J35" s="44">
        <v>21.065999999999999</v>
      </c>
      <c r="K35" s="44">
        <v>21.013000000000002</v>
      </c>
      <c r="L35" s="44">
        <v>20.960999999999999</v>
      </c>
      <c r="M35" s="44">
        <v>20.908999999999999</v>
      </c>
    </row>
    <row r="36" spans="1:13" x14ac:dyDescent="0.25">
      <c r="A36" s="43">
        <v>64</v>
      </c>
      <c r="B36" s="44">
        <v>20.856000000000002</v>
      </c>
      <c r="C36" s="44">
        <v>20.803000000000001</v>
      </c>
      <c r="D36" s="44">
        <v>20.75</v>
      </c>
      <c r="E36" s="44">
        <v>20.696999999999999</v>
      </c>
      <c r="F36" s="44">
        <v>20.643999999999998</v>
      </c>
      <c r="G36" s="44">
        <v>20.591000000000001</v>
      </c>
      <c r="H36" s="44">
        <v>20.538</v>
      </c>
      <c r="I36" s="44">
        <v>20.484999999999999</v>
      </c>
      <c r="J36" s="44">
        <v>20.431999999999999</v>
      </c>
      <c r="K36" s="44">
        <v>20.379000000000001</v>
      </c>
      <c r="L36" s="44">
        <v>20.324999999999999</v>
      </c>
      <c r="M36" s="44">
        <v>20.271999999999998</v>
      </c>
    </row>
    <row r="37" spans="1:13" x14ac:dyDescent="0.25">
      <c r="A37" s="43">
        <v>65</v>
      </c>
      <c r="B37" s="44">
        <v>20.219000000000001</v>
      </c>
      <c r="C37" s="44">
        <v>20.166</v>
      </c>
      <c r="D37" s="44">
        <v>20.113</v>
      </c>
      <c r="E37" s="44">
        <v>20.059000000000001</v>
      </c>
      <c r="F37" s="44">
        <v>20.006</v>
      </c>
      <c r="G37" s="44">
        <v>19.952999999999999</v>
      </c>
      <c r="H37" s="44">
        <v>19.899000000000001</v>
      </c>
      <c r="I37" s="44">
        <v>19.846</v>
      </c>
      <c r="J37" s="44">
        <v>19.792999999999999</v>
      </c>
      <c r="K37" s="44">
        <v>19.739000000000001</v>
      </c>
      <c r="L37" s="44">
        <v>19.686</v>
      </c>
      <c r="M37" s="44">
        <v>19.632999999999999</v>
      </c>
    </row>
    <row r="38" spans="1:13" x14ac:dyDescent="0.25">
      <c r="A38" s="43">
        <v>66</v>
      </c>
      <c r="B38" s="44">
        <v>19.579999999999998</v>
      </c>
      <c r="C38" s="44">
        <v>19.526</v>
      </c>
      <c r="D38" s="44">
        <v>19.472000000000001</v>
      </c>
      <c r="E38" s="44">
        <v>19.417999999999999</v>
      </c>
      <c r="F38" s="44">
        <v>19.364000000000001</v>
      </c>
      <c r="G38" s="44">
        <v>19.311</v>
      </c>
      <c r="H38" s="44">
        <v>19.257000000000001</v>
      </c>
      <c r="I38" s="44">
        <v>19.202999999999999</v>
      </c>
      <c r="J38" s="44">
        <v>19.149000000000001</v>
      </c>
      <c r="K38" s="44">
        <v>19.096</v>
      </c>
      <c r="L38" s="44">
        <v>19.042000000000002</v>
      </c>
      <c r="M38" s="44">
        <v>18.988</v>
      </c>
    </row>
    <row r="39" spans="1:13" x14ac:dyDescent="0.25">
      <c r="A39" s="43">
        <v>67</v>
      </c>
      <c r="B39" s="44">
        <v>18.934000000000001</v>
      </c>
      <c r="C39" s="44">
        <v>18.88</v>
      </c>
      <c r="D39" s="44">
        <v>18.826000000000001</v>
      </c>
      <c r="E39" s="44">
        <v>18.771999999999998</v>
      </c>
      <c r="F39" s="44">
        <v>18.718</v>
      </c>
      <c r="G39" s="44">
        <v>18.664000000000001</v>
      </c>
      <c r="H39" s="44">
        <v>18.61</v>
      </c>
      <c r="I39" s="44">
        <v>18.555</v>
      </c>
      <c r="J39" s="44">
        <v>18.501000000000001</v>
      </c>
      <c r="K39" s="44">
        <v>18.446999999999999</v>
      </c>
      <c r="L39" s="44">
        <v>18.393000000000001</v>
      </c>
      <c r="M39" s="44">
        <v>18.338999999999999</v>
      </c>
    </row>
    <row r="40" spans="1:13" x14ac:dyDescent="0.25">
      <c r="A40" s="43">
        <v>68</v>
      </c>
      <c r="B40" s="44">
        <v>18.285</v>
      </c>
      <c r="C40" s="44">
        <v>18.23</v>
      </c>
      <c r="D40" s="44">
        <v>18.175999999999998</v>
      </c>
      <c r="E40" s="44">
        <v>18.120999999999999</v>
      </c>
      <c r="F40" s="44">
        <v>18.067</v>
      </c>
      <c r="G40" s="44">
        <v>18.012</v>
      </c>
      <c r="H40" s="44">
        <v>17.957999999999998</v>
      </c>
      <c r="I40" s="44">
        <v>17.902999999999999</v>
      </c>
      <c r="J40" s="44">
        <v>17.849</v>
      </c>
      <c r="K40" s="44">
        <v>17.794</v>
      </c>
      <c r="L40" s="44">
        <v>17.739999999999998</v>
      </c>
      <c r="M40" s="44">
        <v>17.684999999999999</v>
      </c>
    </row>
    <row r="41" spans="1:13" x14ac:dyDescent="0.25">
      <c r="A41" s="43">
        <v>69</v>
      </c>
      <c r="B41" s="44">
        <v>17.631</v>
      </c>
      <c r="C41" s="44">
        <v>17.571000000000002</v>
      </c>
      <c r="D41" s="44">
        <v>17.510999999999999</v>
      </c>
      <c r="E41" s="44">
        <v>17.451000000000001</v>
      </c>
      <c r="F41" s="44">
        <v>17.390999999999998</v>
      </c>
      <c r="G41" s="44">
        <v>17.331</v>
      </c>
      <c r="H41" s="44">
        <v>17.271000000000001</v>
      </c>
      <c r="I41" s="44">
        <v>17.210999999999999</v>
      </c>
      <c r="J41" s="44">
        <v>17.151</v>
      </c>
      <c r="K41" s="44">
        <v>17.091999999999999</v>
      </c>
      <c r="L41" s="44">
        <v>17.032</v>
      </c>
      <c r="M41" s="44">
        <v>16.972000000000001</v>
      </c>
    </row>
    <row r="42" spans="1:13" x14ac:dyDescent="0.25">
      <c r="A42" s="43">
        <v>70</v>
      </c>
      <c r="B42" s="44">
        <v>16.911999999999999</v>
      </c>
      <c r="C42" s="44">
        <v>16.856999999999999</v>
      </c>
      <c r="D42" s="44">
        <v>16.800999999999998</v>
      </c>
      <c r="E42" s="44">
        <v>16.745999999999999</v>
      </c>
      <c r="F42" s="44">
        <v>16.690999999999999</v>
      </c>
      <c r="G42" s="44">
        <v>16.635999999999999</v>
      </c>
      <c r="H42" s="44">
        <v>16.581</v>
      </c>
      <c r="I42" s="44">
        <v>16.524999999999999</v>
      </c>
      <c r="J42" s="44">
        <v>16.47</v>
      </c>
      <c r="K42" s="44">
        <v>16.414999999999999</v>
      </c>
      <c r="L42" s="44">
        <v>16.36</v>
      </c>
      <c r="M42" s="44">
        <v>16.305</v>
      </c>
    </row>
    <row r="43" spans="1:13" x14ac:dyDescent="0.25">
      <c r="A43" s="43">
        <v>71</v>
      </c>
      <c r="B43" s="44">
        <v>16.248999999999999</v>
      </c>
      <c r="C43" s="44">
        <v>16.193999999999999</v>
      </c>
      <c r="D43" s="44">
        <v>16.138999999999999</v>
      </c>
      <c r="E43" s="44">
        <v>16.084</v>
      </c>
      <c r="F43" s="44">
        <v>16.029</v>
      </c>
      <c r="G43" s="44">
        <v>15.974</v>
      </c>
      <c r="H43" s="44">
        <v>15.919</v>
      </c>
      <c r="I43" s="44">
        <v>15.863</v>
      </c>
      <c r="J43" s="44">
        <v>15.808</v>
      </c>
      <c r="K43" s="44">
        <v>15.753</v>
      </c>
      <c r="L43" s="44">
        <v>15.698</v>
      </c>
      <c r="M43" s="44">
        <v>15.643000000000001</v>
      </c>
    </row>
    <row r="44" spans="1:13" x14ac:dyDescent="0.25">
      <c r="A44" s="43">
        <v>72</v>
      </c>
      <c r="B44" s="44">
        <v>15.587999999999999</v>
      </c>
      <c r="C44" s="44">
        <v>15.532999999999999</v>
      </c>
      <c r="D44" s="44">
        <v>15.477</v>
      </c>
      <c r="E44" s="44">
        <v>15.422000000000001</v>
      </c>
      <c r="F44" s="44">
        <v>15.367000000000001</v>
      </c>
      <c r="G44" s="44">
        <v>15.311999999999999</v>
      </c>
      <c r="H44" s="44">
        <v>15.257</v>
      </c>
      <c r="I44" s="44">
        <v>15.201000000000001</v>
      </c>
      <c r="J44" s="44">
        <v>15.146000000000001</v>
      </c>
      <c r="K44" s="44">
        <v>15.090999999999999</v>
      </c>
      <c r="L44" s="44">
        <v>15.036</v>
      </c>
      <c r="M44" s="44">
        <v>14.981</v>
      </c>
    </row>
    <row r="45" spans="1:13" x14ac:dyDescent="0.25">
      <c r="A45" s="43">
        <v>73</v>
      </c>
      <c r="B45" s="44">
        <v>14.925000000000001</v>
      </c>
      <c r="C45" s="44">
        <v>14.87</v>
      </c>
      <c r="D45" s="44">
        <v>14.815</v>
      </c>
      <c r="E45" s="44">
        <v>14.76</v>
      </c>
      <c r="F45" s="44">
        <v>14.705</v>
      </c>
      <c r="G45" s="44">
        <v>14.648999999999999</v>
      </c>
      <c r="H45" s="44">
        <v>14.593999999999999</v>
      </c>
      <c r="I45" s="44">
        <v>14.539</v>
      </c>
      <c r="J45" s="44">
        <v>14.484</v>
      </c>
      <c r="K45" s="44">
        <v>14.428000000000001</v>
      </c>
      <c r="L45" s="44">
        <v>14.372999999999999</v>
      </c>
      <c r="M45" s="44">
        <v>14.318</v>
      </c>
    </row>
    <row r="46" spans="1:13" x14ac:dyDescent="0.25">
      <c r="A46" s="43">
        <v>74</v>
      </c>
      <c r="B46" s="44">
        <v>14.263</v>
      </c>
      <c r="C46" s="44">
        <v>14.199</v>
      </c>
      <c r="D46" s="44">
        <v>14.135</v>
      </c>
      <c r="E46" s="44">
        <v>14.071</v>
      </c>
      <c r="F46" s="44">
        <v>14.007</v>
      </c>
      <c r="G46" s="44">
        <v>13.944000000000001</v>
      </c>
      <c r="H46" s="44">
        <v>13.88</v>
      </c>
      <c r="I46" s="44">
        <v>13.816000000000001</v>
      </c>
      <c r="J46" s="44">
        <v>13.752000000000001</v>
      </c>
      <c r="K46" s="44">
        <v>13.688000000000001</v>
      </c>
      <c r="L46" s="44">
        <v>13.624000000000001</v>
      </c>
      <c r="M46" s="44">
        <v>13.561</v>
      </c>
    </row>
    <row r="47" spans="1:13" x14ac:dyDescent="0.25">
      <c r="A47" s="43">
        <v>75</v>
      </c>
      <c r="B47" s="44">
        <v>13.497</v>
      </c>
      <c r="C47" s="44">
        <v>13.442</v>
      </c>
      <c r="D47" s="44">
        <v>13.387</v>
      </c>
      <c r="E47" s="44">
        <v>13.332000000000001</v>
      </c>
      <c r="F47" s="44">
        <v>13.276999999999999</v>
      </c>
      <c r="G47" s="44">
        <v>13.223000000000001</v>
      </c>
      <c r="H47" s="44">
        <v>13.167999999999999</v>
      </c>
      <c r="I47" s="44">
        <v>13.113</v>
      </c>
      <c r="J47" s="44">
        <v>13.058</v>
      </c>
      <c r="K47" s="44">
        <v>13.003</v>
      </c>
      <c r="L47" s="44">
        <v>12.948</v>
      </c>
      <c r="M47" s="44">
        <v>12.894</v>
      </c>
    </row>
    <row r="48" spans="1:13" x14ac:dyDescent="0.25">
      <c r="A48" s="43">
        <v>76</v>
      </c>
      <c r="B48" s="44">
        <v>12.839</v>
      </c>
      <c r="C48" s="44">
        <v>12.784000000000001</v>
      </c>
      <c r="D48" s="44">
        <v>12.73</v>
      </c>
      <c r="E48" s="44">
        <v>12.675000000000001</v>
      </c>
      <c r="F48" s="44">
        <v>12.621</v>
      </c>
      <c r="G48" s="44">
        <v>12.566000000000001</v>
      </c>
      <c r="H48" s="44">
        <v>12.512</v>
      </c>
      <c r="I48" s="44">
        <v>12.457000000000001</v>
      </c>
      <c r="J48" s="44">
        <v>12.403</v>
      </c>
      <c r="K48" s="44">
        <v>12.348000000000001</v>
      </c>
      <c r="L48" s="44">
        <v>12.294</v>
      </c>
      <c r="M48" s="44">
        <v>12.24</v>
      </c>
    </row>
    <row r="49" spans="1:13" x14ac:dyDescent="0.25">
      <c r="A49" s="43">
        <v>77</v>
      </c>
      <c r="B49" s="44">
        <v>12.185</v>
      </c>
      <c r="C49" s="44">
        <v>12.131</v>
      </c>
      <c r="D49" s="44">
        <v>12.077</v>
      </c>
      <c r="E49" s="44">
        <v>12.023</v>
      </c>
      <c r="F49" s="44">
        <v>11.968999999999999</v>
      </c>
      <c r="G49" s="44">
        <v>11.914999999999999</v>
      </c>
      <c r="H49" s="44">
        <v>11.861000000000001</v>
      </c>
      <c r="I49" s="44">
        <v>11.807</v>
      </c>
      <c r="J49" s="44">
        <v>11.753</v>
      </c>
      <c r="K49" s="44">
        <v>11.699</v>
      </c>
      <c r="L49" s="44">
        <v>11.645</v>
      </c>
      <c r="M49" s="44">
        <v>11.590999999999999</v>
      </c>
    </row>
    <row r="50" spans="1:13" x14ac:dyDescent="0.25">
      <c r="A50" s="43">
        <v>78</v>
      </c>
      <c r="B50" s="44">
        <v>11.538</v>
      </c>
      <c r="C50" s="44">
        <v>11.484</v>
      </c>
      <c r="D50" s="44">
        <v>11.430999999999999</v>
      </c>
      <c r="E50" s="44">
        <v>11.378</v>
      </c>
      <c r="F50" s="44">
        <v>11.324</v>
      </c>
      <c r="G50" s="44">
        <v>11.271000000000001</v>
      </c>
      <c r="H50" s="44">
        <v>11.218</v>
      </c>
      <c r="I50" s="44">
        <v>11.164999999999999</v>
      </c>
      <c r="J50" s="44">
        <v>11.111000000000001</v>
      </c>
      <c r="K50" s="44">
        <v>11.058</v>
      </c>
      <c r="L50" s="44">
        <v>11.005000000000001</v>
      </c>
      <c r="M50" s="44">
        <v>10.952</v>
      </c>
    </row>
    <row r="51" spans="1:13" x14ac:dyDescent="0.25">
      <c r="A51" s="43">
        <v>79</v>
      </c>
      <c r="B51" s="44">
        <v>10.898</v>
      </c>
      <c r="C51" s="44">
        <v>10.835000000000001</v>
      </c>
      <c r="D51" s="44">
        <v>10.773</v>
      </c>
      <c r="E51" s="44">
        <v>10.71</v>
      </c>
      <c r="F51" s="44">
        <v>10.647</v>
      </c>
      <c r="G51" s="44">
        <v>10.584</v>
      </c>
      <c r="H51" s="44">
        <v>10.521000000000001</v>
      </c>
      <c r="I51" s="44">
        <v>10.458</v>
      </c>
      <c r="J51" s="44">
        <v>10.396000000000001</v>
      </c>
      <c r="K51" s="44">
        <v>10.333</v>
      </c>
      <c r="L51" s="44">
        <v>10.27</v>
      </c>
      <c r="M51" s="44">
        <v>10.207000000000001</v>
      </c>
    </row>
    <row r="52" spans="1:13" x14ac:dyDescent="0.25">
      <c r="A52" s="43">
        <v>80</v>
      </c>
      <c r="B52" s="44">
        <v>10.144</v>
      </c>
      <c r="C52" s="44">
        <v>10.093</v>
      </c>
      <c r="D52" s="44">
        <v>10.042</v>
      </c>
      <c r="E52" s="44">
        <v>9.9909999999999997</v>
      </c>
      <c r="F52" s="44">
        <v>9.94</v>
      </c>
      <c r="G52" s="44">
        <v>9.8889999999999993</v>
      </c>
      <c r="H52" s="44">
        <v>9.8379999999999992</v>
      </c>
      <c r="I52" s="44">
        <v>9.7870000000000008</v>
      </c>
      <c r="J52" s="44">
        <v>9.7360000000000007</v>
      </c>
      <c r="K52" s="44">
        <v>9.6850000000000005</v>
      </c>
      <c r="L52" s="44">
        <v>9.6340000000000003</v>
      </c>
      <c r="M52" s="44">
        <v>9.5830000000000002</v>
      </c>
    </row>
    <row r="53" spans="1:13" x14ac:dyDescent="0.25">
      <c r="A53" s="43">
        <v>81</v>
      </c>
      <c r="B53" s="44">
        <v>9.532</v>
      </c>
      <c r="C53" s="44">
        <v>9.4819999999999993</v>
      </c>
      <c r="D53" s="44">
        <v>9.4320000000000004</v>
      </c>
      <c r="E53" s="44">
        <v>9.3829999999999991</v>
      </c>
      <c r="F53" s="44">
        <v>9.3330000000000002</v>
      </c>
      <c r="G53" s="44">
        <v>9.2829999999999995</v>
      </c>
      <c r="H53" s="44">
        <v>9.234</v>
      </c>
      <c r="I53" s="44">
        <v>9.1839999999999993</v>
      </c>
      <c r="J53" s="44">
        <v>9.1340000000000003</v>
      </c>
      <c r="K53" s="44">
        <v>9.0839999999999996</v>
      </c>
      <c r="L53" s="44">
        <v>9.0350000000000001</v>
      </c>
      <c r="M53" s="44">
        <v>8.9849999999999994</v>
      </c>
    </row>
    <row r="54" spans="1:13" x14ac:dyDescent="0.25">
      <c r="A54" s="43">
        <v>82</v>
      </c>
      <c r="B54" s="44">
        <v>8.9350000000000005</v>
      </c>
      <c r="C54" s="44">
        <v>8.8870000000000005</v>
      </c>
      <c r="D54" s="44">
        <v>8.8390000000000004</v>
      </c>
      <c r="E54" s="44">
        <v>8.7910000000000004</v>
      </c>
      <c r="F54" s="44">
        <v>8.7420000000000009</v>
      </c>
      <c r="G54" s="44">
        <v>8.6940000000000008</v>
      </c>
      <c r="H54" s="44">
        <v>8.6460000000000008</v>
      </c>
      <c r="I54" s="44">
        <v>8.5980000000000008</v>
      </c>
      <c r="J54" s="44">
        <v>8.5489999999999995</v>
      </c>
      <c r="K54" s="44">
        <v>8.5009999999999994</v>
      </c>
      <c r="L54" s="44">
        <v>8.4529999999999994</v>
      </c>
      <c r="M54" s="44">
        <v>8.4049999999999994</v>
      </c>
    </row>
    <row r="55" spans="1:13" x14ac:dyDescent="0.25">
      <c r="A55" s="43">
        <v>83</v>
      </c>
      <c r="B55" s="44">
        <v>8.3559999999999999</v>
      </c>
      <c r="C55" s="44">
        <v>8.31</v>
      </c>
      <c r="D55" s="44">
        <v>8.2629999999999999</v>
      </c>
      <c r="E55" s="44">
        <v>8.2170000000000005</v>
      </c>
      <c r="F55" s="44">
        <v>8.17</v>
      </c>
      <c r="G55" s="44">
        <v>8.1229999999999993</v>
      </c>
      <c r="H55" s="44">
        <v>8.077</v>
      </c>
      <c r="I55" s="44">
        <v>8.0299999999999994</v>
      </c>
      <c r="J55" s="44">
        <v>7.984</v>
      </c>
      <c r="K55" s="44">
        <v>7.9370000000000003</v>
      </c>
      <c r="L55" s="44">
        <v>7.891</v>
      </c>
      <c r="M55" s="44">
        <v>7.8440000000000003</v>
      </c>
    </row>
    <row r="56" spans="1:13" x14ac:dyDescent="0.25">
      <c r="A56" s="43">
        <v>84</v>
      </c>
      <c r="B56" s="44">
        <v>7.7969999999999997</v>
      </c>
      <c r="C56" s="44">
        <v>7.7430000000000003</v>
      </c>
      <c r="D56" s="44">
        <v>7.6890000000000001</v>
      </c>
      <c r="E56" s="44">
        <v>7.6340000000000003</v>
      </c>
      <c r="F56" s="44">
        <v>7.58</v>
      </c>
      <c r="G56" s="44">
        <v>7.5250000000000004</v>
      </c>
      <c r="H56" s="44">
        <v>7.4710000000000001</v>
      </c>
      <c r="I56" s="44">
        <v>7.4160000000000004</v>
      </c>
      <c r="J56" s="44">
        <v>7.3620000000000001</v>
      </c>
      <c r="K56" s="44">
        <v>7.3079999999999998</v>
      </c>
      <c r="L56" s="44">
        <v>7.2530000000000001</v>
      </c>
      <c r="M56" s="44">
        <v>7.1989999999999998</v>
      </c>
    </row>
    <row r="57" spans="1:13" x14ac:dyDescent="0.25">
      <c r="A57" s="43">
        <v>85</v>
      </c>
      <c r="B57" s="44">
        <v>7.1440000000000001</v>
      </c>
      <c r="C57" s="44">
        <v>7.1020000000000003</v>
      </c>
      <c r="D57" s="44">
        <v>7.0590000000000002</v>
      </c>
      <c r="E57" s="44">
        <v>7.016</v>
      </c>
      <c r="F57" s="44">
        <v>6.9740000000000002</v>
      </c>
      <c r="G57" s="44">
        <v>6.931</v>
      </c>
      <c r="H57" s="44">
        <v>6.8879999999999999</v>
      </c>
      <c r="I57" s="44">
        <v>6.8460000000000001</v>
      </c>
      <c r="J57" s="44">
        <v>6.8029999999999999</v>
      </c>
      <c r="K57" s="44">
        <v>6.76</v>
      </c>
      <c r="L57" s="44">
        <v>6.718</v>
      </c>
      <c r="M57" s="44">
        <v>6.6749999999999998</v>
      </c>
    </row>
    <row r="58" spans="1:13" x14ac:dyDescent="0.25">
      <c r="A58" s="43">
        <v>86</v>
      </c>
      <c r="B58" s="44">
        <v>6.633</v>
      </c>
      <c r="C58" s="44">
        <v>6.5919999999999996</v>
      </c>
      <c r="D58" s="44">
        <v>6.5519999999999996</v>
      </c>
      <c r="E58" s="44">
        <v>6.5110000000000001</v>
      </c>
      <c r="F58" s="44">
        <v>6.4710000000000001</v>
      </c>
      <c r="G58" s="44">
        <v>6.43</v>
      </c>
      <c r="H58" s="44">
        <v>6.3890000000000002</v>
      </c>
      <c r="I58" s="44">
        <v>6.3490000000000002</v>
      </c>
      <c r="J58" s="44">
        <v>6.3079999999999998</v>
      </c>
      <c r="K58" s="44">
        <v>6.2679999999999998</v>
      </c>
      <c r="L58" s="44">
        <v>6.2270000000000003</v>
      </c>
      <c r="M58" s="44">
        <v>6.1870000000000003</v>
      </c>
    </row>
    <row r="59" spans="1:13" x14ac:dyDescent="0.25">
      <c r="A59" s="43">
        <v>87</v>
      </c>
      <c r="B59" s="44">
        <v>6.1459999999999999</v>
      </c>
      <c r="C59" s="44">
        <v>6.1079999999999997</v>
      </c>
      <c r="D59" s="44">
        <v>6.07</v>
      </c>
      <c r="E59" s="44">
        <v>6.032</v>
      </c>
      <c r="F59" s="44">
        <v>5.9939999999999998</v>
      </c>
      <c r="G59" s="44">
        <v>5.9550000000000001</v>
      </c>
      <c r="H59" s="44">
        <v>5.9169999999999998</v>
      </c>
      <c r="I59" s="44">
        <v>5.8789999999999996</v>
      </c>
      <c r="J59" s="44">
        <v>5.8410000000000002</v>
      </c>
      <c r="K59" s="44">
        <v>5.8019999999999996</v>
      </c>
      <c r="L59" s="44">
        <v>5.7640000000000002</v>
      </c>
      <c r="M59" s="44">
        <v>5.726</v>
      </c>
    </row>
    <row r="60" spans="1:13" x14ac:dyDescent="0.25">
      <c r="A60" s="43">
        <v>88</v>
      </c>
      <c r="B60" s="44">
        <v>5.6879999999999997</v>
      </c>
      <c r="C60" s="44">
        <v>5.6520000000000001</v>
      </c>
      <c r="D60" s="44">
        <v>5.6159999999999997</v>
      </c>
      <c r="E60" s="44">
        <v>5.58</v>
      </c>
      <c r="F60" s="44">
        <v>5.5439999999999996</v>
      </c>
      <c r="G60" s="44">
        <v>5.5090000000000003</v>
      </c>
      <c r="H60" s="44">
        <v>5.4729999999999999</v>
      </c>
      <c r="I60" s="44">
        <v>5.4370000000000003</v>
      </c>
      <c r="J60" s="44">
        <v>5.4009999999999998</v>
      </c>
      <c r="K60" s="44">
        <v>5.3650000000000002</v>
      </c>
      <c r="L60" s="44">
        <v>5.33</v>
      </c>
      <c r="M60" s="44">
        <v>5.2939999999999996</v>
      </c>
    </row>
    <row r="61" spans="1:13" x14ac:dyDescent="0.25">
      <c r="A61" s="43">
        <v>89</v>
      </c>
      <c r="B61" s="44">
        <v>5.258</v>
      </c>
      <c r="C61" s="44">
        <v>5.2169999999999996</v>
      </c>
      <c r="D61" s="44">
        <v>5.1749999999999998</v>
      </c>
      <c r="E61" s="44">
        <v>5.133</v>
      </c>
      <c r="F61" s="44">
        <v>5.0919999999999996</v>
      </c>
      <c r="G61" s="44">
        <v>5.05</v>
      </c>
      <c r="H61" s="44">
        <v>5.0090000000000003</v>
      </c>
      <c r="I61" s="44">
        <v>4.9669999999999996</v>
      </c>
      <c r="J61" s="44">
        <v>4.9260000000000002</v>
      </c>
      <c r="K61" s="44">
        <v>4.8840000000000003</v>
      </c>
      <c r="L61" s="44">
        <v>4.843</v>
      </c>
      <c r="M61" s="44">
        <v>4.8010000000000002</v>
      </c>
    </row>
    <row r="62" spans="1:13" x14ac:dyDescent="0.25">
      <c r="A62" s="43">
        <v>90</v>
      </c>
      <c r="B62" s="44">
        <v>4.76</v>
      </c>
      <c r="C62" s="44">
        <v>4.7290000000000001</v>
      </c>
      <c r="D62" s="44">
        <v>4.6980000000000004</v>
      </c>
      <c r="E62" s="44">
        <v>4.6669999999999998</v>
      </c>
      <c r="F62" s="44">
        <v>4.6369999999999996</v>
      </c>
      <c r="G62" s="44">
        <v>4.6059999999999999</v>
      </c>
      <c r="H62" s="44">
        <v>4.5750000000000002</v>
      </c>
      <c r="I62" s="44">
        <v>4.5439999999999996</v>
      </c>
      <c r="J62" s="44">
        <v>4.5140000000000002</v>
      </c>
      <c r="K62" s="44">
        <v>4.4829999999999997</v>
      </c>
      <c r="L62" s="44">
        <v>4.452</v>
      </c>
      <c r="M62" s="44">
        <v>4.4219999999999997</v>
      </c>
    </row>
    <row r="63" spans="1:13" x14ac:dyDescent="0.25">
      <c r="A63" s="43">
        <v>91</v>
      </c>
      <c r="B63" s="44">
        <v>4.391</v>
      </c>
      <c r="C63" s="44">
        <v>4.3630000000000004</v>
      </c>
      <c r="D63" s="44">
        <v>4.3339999999999996</v>
      </c>
      <c r="E63" s="44">
        <v>4.306</v>
      </c>
      <c r="F63" s="44">
        <v>4.2779999999999996</v>
      </c>
      <c r="G63" s="44">
        <v>4.25</v>
      </c>
      <c r="H63" s="44">
        <v>4.2210000000000001</v>
      </c>
      <c r="I63" s="44">
        <v>4.1929999999999996</v>
      </c>
      <c r="J63" s="44">
        <v>4.165</v>
      </c>
      <c r="K63" s="44">
        <v>4.1369999999999996</v>
      </c>
      <c r="L63" s="44">
        <v>4.1079999999999997</v>
      </c>
      <c r="M63" s="44">
        <v>4.08</v>
      </c>
    </row>
    <row r="64" spans="1:13" x14ac:dyDescent="0.25">
      <c r="A64" s="43">
        <v>92</v>
      </c>
      <c r="B64" s="44">
        <v>4.0519999999999996</v>
      </c>
      <c r="C64" s="44">
        <v>4.0259999999999998</v>
      </c>
      <c r="D64" s="44">
        <v>4</v>
      </c>
      <c r="E64" s="44">
        <v>3.9740000000000002</v>
      </c>
      <c r="F64" s="44">
        <v>3.948</v>
      </c>
      <c r="G64" s="44">
        <v>3.923</v>
      </c>
      <c r="H64" s="44">
        <v>3.8969999999999998</v>
      </c>
      <c r="I64" s="44">
        <v>3.871</v>
      </c>
      <c r="J64" s="44">
        <v>3.8450000000000002</v>
      </c>
      <c r="K64" s="44">
        <v>3.819</v>
      </c>
      <c r="L64" s="44">
        <v>3.7930000000000001</v>
      </c>
      <c r="M64" s="44">
        <v>3.7669999999999999</v>
      </c>
    </row>
    <row r="65" spans="1:13" x14ac:dyDescent="0.25">
      <c r="A65" s="43">
        <v>93</v>
      </c>
      <c r="B65" s="44">
        <v>3.742</v>
      </c>
      <c r="C65" s="44">
        <v>3.718</v>
      </c>
      <c r="D65" s="44">
        <v>3.6949999999999998</v>
      </c>
      <c r="E65" s="44">
        <v>3.6709999999999998</v>
      </c>
      <c r="F65" s="44">
        <v>3.6480000000000001</v>
      </c>
      <c r="G65" s="44">
        <v>3.6240000000000001</v>
      </c>
      <c r="H65" s="44">
        <v>3.601</v>
      </c>
      <c r="I65" s="44">
        <v>3.577</v>
      </c>
      <c r="J65" s="44">
        <v>3.5539999999999998</v>
      </c>
      <c r="K65" s="44">
        <v>3.53</v>
      </c>
      <c r="L65" s="44">
        <v>3.5070000000000001</v>
      </c>
      <c r="M65" s="44">
        <v>3.4830000000000001</v>
      </c>
    </row>
    <row r="66" spans="1:13" x14ac:dyDescent="0.25">
      <c r="A66" s="43">
        <v>94</v>
      </c>
      <c r="B66" s="44">
        <v>3.46</v>
      </c>
      <c r="C66" s="44">
        <v>3.4390000000000001</v>
      </c>
      <c r="D66" s="44">
        <v>3.4169999999999998</v>
      </c>
      <c r="E66" s="44">
        <v>3.3959999999999999</v>
      </c>
      <c r="F66" s="44">
        <v>3.3740000000000001</v>
      </c>
      <c r="G66" s="44">
        <v>3.3530000000000002</v>
      </c>
      <c r="H66" s="44">
        <v>3.3319999999999999</v>
      </c>
      <c r="I66" s="44">
        <v>3.31</v>
      </c>
      <c r="J66" s="44">
        <v>3.2890000000000001</v>
      </c>
      <c r="K66" s="44">
        <v>3.2669999999999999</v>
      </c>
      <c r="L66" s="44">
        <v>3.246</v>
      </c>
      <c r="M66" s="44">
        <v>3.2250000000000001</v>
      </c>
    </row>
    <row r="67" spans="1:13" x14ac:dyDescent="0.25">
      <c r="A67" s="43">
        <v>95</v>
      </c>
      <c r="B67" s="44">
        <v>3.2029999999999998</v>
      </c>
      <c r="C67" s="44">
        <v>3.1840000000000002</v>
      </c>
      <c r="D67" s="44">
        <v>3.165</v>
      </c>
      <c r="E67" s="44">
        <v>3.1459999999999999</v>
      </c>
      <c r="F67" s="44">
        <v>3.1269999999999998</v>
      </c>
      <c r="G67" s="44">
        <v>3.1070000000000002</v>
      </c>
      <c r="H67" s="44">
        <v>3.0880000000000001</v>
      </c>
      <c r="I67" s="44">
        <v>3.069</v>
      </c>
      <c r="J67" s="44">
        <v>3.05</v>
      </c>
      <c r="K67" s="44">
        <v>3.0310000000000001</v>
      </c>
      <c r="L67" s="44">
        <v>3.012</v>
      </c>
      <c r="M67" s="44">
        <v>2.9929999999999999</v>
      </c>
    </row>
    <row r="68" spans="1:13" x14ac:dyDescent="0.25">
      <c r="A68" s="43">
        <v>96</v>
      </c>
      <c r="B68" s="44">
        <v>2.9729999999999999</v>
      </c>
      <c r="C68" s="44">
        <v>2.956</v>
      </c>
      <c r="D68" s="44">
        <v>2.9390000000000001</v>
      </c>
      <c r="E68" s="44">
        <v>2.9220000000000002</v>
      </c>
      <c r="F68" s="44">
        <v>2.9049999999999998</v>
      </c>
      <c r="G68" s="44">
        <v>2.8879999999999999</v>
      </c>
      <c r="H68" s="44">
        <v>2.871</v>
      </c>
      <c r="I68" s="44">
        <v>2.8540000000000001</v>
      </c>
      <c r="J68" s="44">
        <v>2.8370000000000002</v>
      </c>
      <c r="K68" s="44">
        <v>2.82</v>
      </c>
      <c r="L68" s="44">
        <v>2.8029999999999999</v>
      </c>
      <c r="M68" s="44">
        <v>2.786</v>
      </c>
    </row>
    <row r="69" spans="1:13" x14ac:dyDescent="0.25">
      <c r="A69" s="43">
        <v>97</v>
      </c>
      <c r="B69" s="44">
        <v>2.7690000000000001</v>
      </c>
      <c r="C69" s="44">
        <v>2.754</v>
      </c>
      <c r="D69" s="44">
        <v>2.7389999999999999</v>
      </c>
      <c r="E69" s="44">
        <v>2.7240000000000002</v>
      </c>
      <c r="F69" s="44">
        <v>2.7090000000000001</v>
      </c>
      <c r="G69" s="44">
        <v>2.694</v>
      </c>
      <c r="H69" s="44">
        <v>2.6779999999999999</v>
      </c>
      <c r="I69" s="44">
        <v>2.6629999999999998</v>
      </c>
      <c r="J69" s="44">
        <v>2.6480000000000001</v>
      </c>
      <c r="K69" s="44">
        <v>2.633</v>
      </c>
      <c r="L69" s="44">
        <v>2.6179999999999999</v>
      </c>
      <c r="M69" s="44">
        <v>2.6030000000000002</v>
      </c>
    </row>
    <row r="70" spans="1:13" x14ac:dyDescent="0.25">
      <c r="A70" s="43">
        <v>98</v>
      </c>
      <c r="B70" s="44">
        <v>2.5880000000000001</v>
      </c>
      <c r="C70" s="44">
        <v>2.5750000000000002</v>
      </c>
      <c r="D70" s="44">
        <v>2.5619999999999998</v>
      </c>
      <c r="E70" s="44">
        <v>2.5489999999999999</v>
      </c>
      <c r="F70" s="44">
        <v>2.536</v>
      </c>
      <c r="G70" s="44">
        <v>2.524</v>
      </c>
      <c r="H70" s="44">
        <v>2.5110000000000001</v>
      </c>
      <c r="I70" s="44">
        <v>2.4980000000000002</v>
      </c>
      <c r="J70" s="44">
        <v>2.4849999999999999</v>
      </c>
      <c r="K70" s="44">
        <v>2.472</v>
      </c>
      <c r="L70" s="44">
        <v>2.4590000000000001</v>
      </c>
      <c r="M70" s="44">
        <v>2.4460000000000002</v>
      </c>
    </row>
    <row r="71" spans="1:13" x14ac:dyDescent="0.25">
      <c r="A71" s="43">
        <v>99</v>
      </c>
      <c r="B71" s="44">
        <v>2.4340000000000002</v>
      </c>
      <c r="C71" s="44">
        <v>2.4239999999999999</v>
      </c>
      <c r="D71" s="44">
        <v>2.4140000000000001</v>
      </c>
      <c r="E71" s="44">
        <v>2.4049999999999998</v>
      </c>
      <c r="F71" s="44">
        <v>2.395</v>
      </c>
      <c r="G71" s="44">
        <v>2.3849999999999998</v>
      </c>
      <c r="H71" s="44">
        <v>2.3759999999999999</v>
      </c>
      <c r="I71" s="44">
        <v>2.3660000000000001</v>
      </c>
      <c r="J71" s="44">
        <v>2.3559999999999999</v>
      </c>
      <c r="K71" s="44">
        <v>2.347</v>
      </c>
      <c r="L71" s="44">
        <v>2.3370000000000002</v>
      </c>
      <c r="M71" s="44">
        <v>2.327</v>
      </c>
    </row>
    <row r="72" spans="1:13" x14ac:dyDescent="0.25">
      <c r="A72" s="43">
        <v>100</v>
      </c>
      <c r="B72" s="44">
        <v>2.3180000000000001</v>
      </c>
      <c r="C72" s="44">
        <v>2.31</v>
      </c>
      <c r="D72" s="44">
        <v>2.3029999999999999</v>
      </c>
      <c r="E72" s="44">
        <v>2.2959999999999998</v>
      </c>
      <c r="F72" s="44">
        <v>2.2879999999999998</v>
      </c>
      <c r="G72" s="44">
        <v>2.2810000000000001</v>
      </c>
      <c r="H72" s="44">
        <v>2.274</v>
      </c>
      <c r="I72" s="44">
        <v>2.2669999999999999</v>
      </c>
      <c r="J72" s="44">
        <v>2.2589999999999999</v>
      </c>
      <c r="K72" s="44">
        <v>2.2519999999999998</v>
      </c>
      <c r="L72" s="44">
        <v>2.2450000000000001</v>
      </c>
      <c r="M72" s="44">
        <v>2.2370000000000001</v>
      </c>
    </row>
    <row r="73" spans="1:13" x14ac:dyDescent="0.25">
      <c r="A73" s="43">
        <v>101</v>
      </c>
      <c r="B73" s="44">
        <v>2.23</v>
      </c>
      <c r="C73" s="44"/>
      <c r="D73" s="44"/>
      <c r="E73" s="44"/>
      <c r="F73" s="44"/>
      <c r="G73" s="44"/>
      <c r="H73" s="44"/>
      <c r="I73" s="44"/>
      <c r="J73" s="44"/>
      <c r="K73" s="44"/>
      <c r="L73" s="44"/>
      <c r="M73" s="44"/>
    </row>
  </sheetData>
  <sheetProtection algorithmName="SHA-512" hashValue="HYqrOzRu1GYMnVR3IJwEBX//QhrUjhRoGpfis3M51iG3ZGu9OJ/N8o33wmw3gPUKSjHNNeyoPVGh83jfl9pGAA==" saltValue="PsZWn6NdwCi7+ql1aIWozw==" spinCount="100000" sheet="1" objects="1" scenarios="1"/>
  <conditionalFormatting sqref="A6:A21">
    <cfRule type="expression" dxfId="139" priority="1" stopIfTrue="1">
      <formula>MOD(ROW(),2)=0</formula>
    </cfRule>
    <cfRule type="expression" dxfId="138" priority="2" stopIfTrue="1">
      <formula>MOD(ROW(),2)&lt;&gt;0</formula>
    </cfRule>
  </conditionalFormatting>
  <conditionalFormatting sqref="B6:M21">
    <cfRule type="expression" dxfId="137" priority="3" stopIfTrue="1">
      <formula>MOD(ROW(),2)=0</formula>
    </cfRule>
    <cfRule type="expression" dxfId="136" priority="4" stopIfTrue="1">
      <formula>MOD(ROW(),2)&lt;&gt;0</formula>
    </cfRule>
  </conditionalFormatting>
  <conditionalFormatting sqref="A26:A73">
    <cfRule type="expression" dxfId="135" priority="5" stopIfTrue="1">
      <formula>MOD(ROW(),2)=0</formula>
    </cfRule>
    <cfRule type="expression" dxfId="134" priority="6" stopIfTrue="1">
      <formula>MOD(ROW(),2)&lt;&gt;0</formula>
    </cfRule>
  </conditionalFormatting>
  <conditionalFormatting sqref="B26:M73">
    <cfRule type="expression" dxfId="133" priority="7" stopIfTrue="1">
      <formula>MOD(ROW(),2)=0</formula>
    </cfRule>
    <cfRule type="expression" dxfId="132" priority="8" stopIfTrue="1">
      <formula>MOD(ROW(),2)&lt;&gt;0</formula>
    </cfRule>
  </conditionalFormatting>
  <pageMargins left="0.7" right="0.7" top="0.75" bottom="0.75" header="0.3" footer="0.3"/>
  <tableParts count="1">
    <tablePart r:id="rId1"/>
  </tableParts>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76007E-53C4-4518-82A7-74DBE6CDAA4E}">
  <sheetPr codeName="Sheet94"/>
  <dimension ref="A1:M37"/>
  <sheetViews>
    <sheetView showGridLines="0" workbookViewId="0">
      <selection activeCell="A6" sqref="A6"/>
    </sheetView>
  </sheetViews>
  <sheetFormatPr defaultRowHeight="12.5" x14ac:dyDescent="0.25"/>
  <cols>
    <col min="1" max="1" width="31.54296875" customWidth="1"/>
    <col min="2" max="13"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Redundancy - x-805</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173</v>
      </c>
      <c r="C8" s="49"/>
      <c r="D8" s="49"/>
      <c r="E8" s="49"/>
      <c r="F8" s="49"/>
      <c r="G8" s="49"/>
      <c r="H8" s="49"/>
      <c r="I8" s="49"/>
      <c r="J8" s="49"/>
      <c r="K8" s="49"/>
      <c r="L8" s="49"/>
      <c r="M8" s="49"/>
    </row>
    <row r="9" spans="1:13" x14ac:dyDescent="0.25">
      <c r="A9" s="40" t="s">
        <v>141</v>
      </c>
      <c r="B9" s="49" t="s">
        <v>444</v>
      </c>
      <c r="C9" s="49"/>
      <c r="D9" s="49"/>
      <c r="E9" s="49"/>
      <c r="F9" s="49"/>
      <c r="G9" s="49"/>
      <c r="H9" s="49"/>
      <c r="I9" s="49"/>
      <c r="J9" s="49"/>
      <c r="K9" s="49"/>
      <c r="L9" s="49"/>
      <c r="M9" s="49"/>
    </row>
    <row r="10" spans="1:13" x14ac:dyDescent="0.25">
      <c r="A10" s="40" t="s">
        <v>6</v>
      </c>
      <c r="B10" s="49" t="s">
        <v>451</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452</v>
      </c>
      <c r="C12" s="49"/>
      <c r="D12" s="49"/>
      <c r="E12" s="49"/>
      <c r="F12" s="49"/>
      <c r="G12" s="49"/>
      <c r="H12" s="49"/>
      <c r="I12" s="49"/>
      <c r="J12" s="49"/>
      <c r="K12" s="49"/>
      <c r="L12" s="49"/>
      <c r="M12" s="49"/>
    </row>
    <row r="13" spans="1:13" x14ac:dyDescent="0.25">
      <c r="A13" s="40" t="s">
        <v>494</v>
      </c>
      <c r="B13" s="49">
        <v>1</v>
      </c>
      <c r="C13" s="49"/>
      <c r="D13" s="49"/>
      <c r="E13" s="49"/>
      <c r="F13" s="49"/>
      <c r="G13" s="49"/>
      <c r="H13" s="49"/>
      <c r="I13" s="49"/>
      <c r="J13" s="49"/>
      <c r="K13" s="49"/>
      <c r="L13" s="49"/>
      <c r="M13" s="49"/>
    </row>
    <row r="14" spans="1:13" x14ac:dyDescent="0.25">
      <c r="A14" s="40" t="s">
        <v>145</v>
      </c>
      <c r="B14" s="49">
        <v>805</v>
      </c>
      <c r="C14" s="49"/>
      <c r="D14" s="49"/>
      <c r="E14" s="49"/>
      <c r="F14" s="49"/>
      <c r="G14" s="49"/>
      <c r="H14" s="49"/>
      <c r="I14" s="49"/>
      <c r="J14" s="49"/>
      <c r="K14" s="49"/>
      <c r="L14" s="49"/>
      <c r="M14" s="49"/>
    </row>
    <row r="15" spans="1:13" x14ac:dyDescent="0.25">
      <c r="A15" s="40" t="s">
        <v>495</v>
      </c>
      <c r="B15" s="49" t="s">
        <v>453</v>
      </c>
      <c r="C15" s="49"/>
      <c r="D15" s="49"/>
      <c r="E15" s="49"/>
      <c r="F15" s="49"/>
      <c r="G15" s="49"/>
      <c r="H15" s="49"/>
      <c r="I15" s="49"/>
      <c r="J15" s="49"/>
      <c r="K15" s="49"/>
      <c r="L15" s="49"/>
      <c r="M15" s="49"/>
    </row>
    <row r="16" spans="1:13" x14ac:dyDescent="0.25">
      <c r="A16" s="40" t="s">
        <v>147</v>
      </c>
      <c r="B16" s="49" t="s">
        <v>454</v>
      </c>
      <c r="C16" s="49"/>
      <c r="D16" s="49"/>
      <c r="E16" s="49"/>
      <c r="F16" s="49"/>
      <c r="G16" s="49"/>
      <c r="H16" s="49"/>
      <c r="I16" s="49"/>
      <c r="J16" s="49"/>
      <c r="K16" s="49"/>
      <c r="L16" s="49"/>
      <c r="M16" s="49"/>
    </row>
    <row r="17" spans="1:13" x14ac:dyDescent="0.25">
      <c r="A17" s="41" t="s">
        <v>496</v>
      </c>
      <c r="B17" s="49"/>
      <c r="C17" s="49"/>
      <c r="D17" s="49"/>
      <c r="E17" s="49"/>
      <c r="F17" s="49"/>
      <c r="G17" s="49"/>
      <c r="H17" s="49"/>
      <c r="I17" s="49"/>
      <c r="J17" s="49"/>
      <c r="K17" s="49"/>
      <c r="L17" s="49"/>
      <c r="M17" s="49"/>
    </row>
    <row r="18" spans="1:13" x14ac:dyDescent="0.25">
      <c r="A18" s="40" t="s">
        <v>149</v>
      </c>
      <c r="B18" s="50">
        <v>45135</v>
      </c>
      <c r="C18" s="50"/>
      <c r="D18" s="50"/>
      <c r="E18" s="50"/>
      <c r="F18" s="50"/>
      <c r="G18" s="50"/>
      <c r="H18" s="50"/>
      <c r="I18" s="50"/>
      <c r="J18" s="50"/>
      <c r="K18" s="50"/>
      <c r="L18" s="50"/>
      <c r="M18" s="50"/>
    </row>
    <row r="19" spans="1:13" x14ac:dyDescent="0.25">
      <c r="A19" s="40" t="s">
        <v>150</v>
      </c>
      <c r="B19" s="50">
        <v>45231</v>
      </c>
      <c r="C19" s="50"/>
      <c r="D19" s="50"/>
      <c r="E19" s="50"/>
      <c r="F19" s="50"/>
      <c r="G19" s="50"/>
      <c r="H19" s="50"/>
      <c r="I19" s="50"/>
      <c r="J19" s="50"/>
      <c r="K19" s="50"/>
      <c r="L19" s="50"/>
      <c r="M19" s="50"/>
    </row>
    <row r="20" spans="1:13" x14ac:dyDescent="0.25">
      <c r="A20" s="40" t="s">
        <v>151</v>
      </c>
      <c r="B20" s="49" t="s">
        <v>160</v>
      </c>
      <c r="C20" s="49"/>
      <c r="D20" s="49"/>
      <c r="E20" s="49"/>
      <c r="F20" s="49"/>
      <c r="G20" s="49"/>
      <c r="H20" s="49"/>
      <c r="I20" s="49"/>
      <c r="J20" s="49"/>
      <c r="K20" s="49"/>
      <c r="L20" s="49"/>
      <c r="M20" s="49"/>
    </row>
    <row r="21" spans="1:13" x14ac:dyDescent="0.25">
      <c r="A21" s="40" t="s">
        <v>497</v>
      </c>
      <c r="B21" s="49" t="s">
        <v>68</v>
      </c>
      <c r="C21" s="49"/>
      <c r="D21" s="49"/>
      <c r="E21" s="49"/>
      <c r="F21" s="49"/>
      <c r="G21" s="49"/>
      <c r="H21" s="49"/>
      <c r="I21" s="49"/>
      <c r="J21" s="49"/>
      <c r="K21" s="49"/>
      <c r="L21" s="49"/>
      <c r="M21" s="49"/>
    </row>
    <row r="23" spans="1:13" x14ac:dyDescent="0.25">
      <c r="A23" s="23" t="str">
        <f>HYPERLINK("#'Factor List'!A1", "Back to Factor List")</f>
        <v>Back to Factor List</v>
      </c>
      <c r="B23" s="23" t="str">
        <f>HYPERLINK("#'Assumptions'!A1", "Assumptions")</f>
        <v>Assumptions</v>
      </c>
    </row>
    <row r="26" spans="1:13" s="59" customFormat="1" ht="13" x14ac:dyDescent="0.25">
      <c r="A26" s="58" t="s">
        <v>548</v>
      </c>
      <c r="B26" s="58">
        <v>0</v>
      </c>
      <c r="C26" s="58">
        <v>1</v>
      </c>
      <c r="D26" s="58">
        <v>2</v>
      </c>
      <c r="E26" s="58">
        <v>3</v>
      </c>
      <c r="F26" s="58">
        <v>4</v>
      </c>
      <c r="G26" s="58">
        <v>5</v>
      </c>
      <c r="H26" s="58">
        <v>6</v>
      </c>
      <c r="I26" s="58">
        <v>7</v>
      </c>
      <c r="J26" s="58">
        <v>8</v>
      </c>
      <c r="K26" s="58">
        <v>9</v>
      </c>
      <c r="L26" s="58">
        <v>10</v>
      </c>
      <c r="M26" s="58">
        <v>11</v>
      </c>
    </row>
    <row r="27" spans="1:13" x14ac:dyDescent="0.25">
      <c r="A27" s="43">
        <v>0</v>
      </c>
      <c r="B27" s="44">
        <v>0</v>
      </c>
      <c r="C27" s="44">
        <v>1E-3</v>
      </c>
      <c r="D27" s="44">
        <v>3.0000000000000001E-3</v>
      </c>
      <c r="E27" s="44">
        <v>4.0000000000000001E-3</v>
      </c>
      <c r="F27" s="44">
        <v>6.0000000000000001E-3</v>
      </c>
      <c r="G27" s="44">
        <v>7.0000000000000001E-3</v>
      </c>
      <c r="H27" s="44">
        <v>8.0000000000000002E-3</v>
      </c>
      <c r="I27" s="44">
        <v>0.01</v>
      </c>
      <c r="J27" s="44">
        <v>1.0999999999999999E-2</v>
      </c>
      <c r="K27" s="44">
        <v>1.2999999999999999E-2</v>
      </c>
      <c r="L27" s="44">
        <v>1.4E-2</v>
      </c>
      <c r="M27" s="44">
        <v>1.4999999999999999E-2</v>
      </c>
    </row>
    <row r="28" spans="1:13" x14ac:dyDescent="0.25">
      <c r="A28" s="43">
        <v>1</v>
      </c>
      <c r="B28" s="44">
        <v>1.7000000000000001E-2</v>
      </c>
      <c r="C28" s="44">
        <v>1.7999999999999999E-2</v>
      </c>
      <c r="D28" s="44">
        <v>1.9E-2</v>
      </c>
      <c r="E28" s="44">
        <v>2.1000000000000001E-2</v>
      </c>
      <c r="F28" s="44">
        <v>2.1999999999999999E-2</v>
      </c>
      <c r="G28" s="44">
        <v>2.4E-2</v>
      </c>
      <c r="H28" s="44">
        <v>2.5000000000000001E-2</v>
      </c>
      <c r="I28" s="44">
        <v>2.5999999999999999E-2</v>
      </c>
      <c r="J28" s="44">
        <v>2.8000000000000001E-2</v>
      </c>
      <c r="K28" s="44">
        <v>2.9000000000000001E-2</v>
      </c>
      <c r="L28" s="44">
        <v>0.03</v>
      </c>
      <c r="M28" s="44">
        <v>3.2000000000000001E-2</v>
      </c>
    </row>
    <row r="29" spans="1:13" x14ac:dyDescent="0.25">
      <c r="A29" s="43">
        <v>2</v>
      </c>
      <c r="B29" s="44">
        <v>3.3000000000000002E-2</v>
      </c>
      <c r="C29" s="44">
        <v>3.4000000000000002E-2</v>
      </c>
      <c r="D29" s="44">
        <v>3.5999999999999997E-2</v>
      </c>
      <c r="E29" s="44">
        <v>3.6999999999999998E-2</v>
      </c>
      <c r="F29" s="44">
        <v>3.9E-2</v>
      </c>
      <c r="G29" s="44">
        <v>0.04</v>
      </c>
      <c r="H29" s="44">
        <v>4.1000000000000002E-2</v>
      </c>
      <c r="I29" s="44">
        <v>4.2999999999999997E-2</v>
      </c>
      <c r="J29" s="44">
        <v>4.3999999999999997E-2</v>
      </c>
      <c r="K29" s="44">
        <v>4.4999999999999998E-2</v>
      </c>
      <c r="L29" s="44">
        <v>4.7E-2</v>
      </c>
      <c r="M29" s="44">
        <v>4.8000000000000001E-2</v>
      </c>
    </row>
    <row r="30" spans="1:13" x14ac:dyDescent="0.25">
      <c r="A30" s="43">
        <v>3</v>
      </c>
      <c r="B30" s="44">
        <v>4.9000000000000002E-2</v>
      </c>
      <c r="C30" s="44">
        <v>5.0999999999999997E-2</v>
      </c>
      <c r="D30" s="44">
        <v>5.1999999999999998E-2</v>
      </c>
      <c r="E30" s="44">
        <v>5.2999999999999999E-2</v>
      </c>
      <c r="F30" s="44">
        <v>5.5E-2</v>
      </c>
      <c r="G30" s="44">
        <v>5.6000000000000001E-2</v>
      </c>
      <c r="H30" s="44">
        <v>5.7000000000000002E-2</v>
      </c>
      <c r="I30" s="44">
        <v>5.8999999999999997E-2</v>
      </c>
      <c r="J30" s="44">
        <v>0.06</v>
      </c>
      <c r="K30" s="44">
        <v>6.0999999999999999E-2</v>
      </c>
      <c r="L30" s="44">
        <v>6.3E-2</v>
      </c>
      <c r="M30" s="44">
        <v>6.4000000000000001E-2</v>
      </c>
    </row>
    <row r="31" spans="1:13" x14ac:dyDescent="0.25">
      <c r="A31" s="43">
        <v>4</v>
      </c>
      <c r="B31" s="44">
        <v>6.5000000000000002E-2</v>
      </c>
      <c r="C31" s="44">
        <v>6.7000000000000004E-2</v>
      </c>
      <c r="D31" s="44">
        <v>6.8000000000000005E-2</v>
      </c>
      <c r="E31" s="44">
        <v>6.9000000000000006E-2</v>
      </c>
      <c r="F31" s="44">
        <v>7.0000000000000007E-2</v>
      </c>
      <c r="G31" s="44">
        <v>7.1999999999999995E-2</v>
      </c>
      <c r="H31" s="44">
        <v>7.2999999999999995E-2</v>
      </c>
      <c r="I31" s="44">
        <v>7.3999999999999996E-2</v>
      </c>
      <c r="J31" s="44">
        <v>7.5999999999999998E-2</v>
      </c>
      <c r="K31" s="44">
        <v>7.6999999999999999E-2</v>
      </c>
      <c r="L31" s="44">
        <v>7.8E-2</v>
      </c>
      <c r="M31" s="44">
        <v>0.08</v>
      </c>
    </row>
    <row r="32" spans="1:13" x14ac:dyDescent="0.25">
      <c r="A32" s="43">
        <v>5</v>
      </c>
      <c r="B32" s="44">
        <v>8.1000000000000003E-2</v>
      </c>
      <c r="C32" s="44">
        <v>8.2000000000000003E-2</v>
      </c>
      <c r="D32" s="44">
        <v>8.3000000000000004E-2</v>
      </c>
      <c r="E32" s="44">
        <v>8.5000000000000006E-2</v>
      </c>
      <c r="F32" s="44">
        <v>8.5999999999999993E-2</v>
      </c>
      <c r="G32" s="44">
        <v>8.6999999999999994E-2</v>
      </c>
      <c r="H32" s="44">
        <v>8.8999999999999996E-2</v>
      </c>
      <c r="I32" s="44">
        <v>0.09</v>
      </c>
      <c r="J32" s="44">
        <v>9.0999999999999998E-2</v>
      </c>
      <c r="K32" s="44">
        <v>9.1999999999999998E-2</v>
      </c>
      <c r="L32" s="44">
        <v>9.4E-2</v>
      </c>
      <c r="M32" s="44">
        <v>9.5000000000000001E-2</v>
      </c>
    </row>
    <row r="33" spans="1:13" x14ac:dyDescent="0.25">
      <c r="A33" s="43">
        <v>6</v>
      </c>
      <c r="B33" s="44">
        <v>9.6000000000000002E-2</v>
      </c>
      <c r="C33" s="44">
        <v>9.7000000000000003E-2</v>
      </c>
      <c r="D33" s="44">
        <v>9.9000000000000005E-2</v>
      </c>
      <c r="E33" s="44">
        <v>0.1</v>
      </c>
      <c r="F33" s="44">
        <v>0.10100000000000001</v>
      </c>
      <c r="G33" s="44">
        <v>0.10199999999999999</v>
      </c>
      <c r="H33" s="44">
        <v>0.104</v>
      </c>
      <c r="I33" s="44">
        <v>0.105</v>
      </c>
      <c r="J33" s="44">
        <v>0.106</v>
      </c>
      <c r="K33" s="44">
        <v>0.108</v>
      </c>
      <c r="L33" s="44">
        <v>0.109</v>
      </c>
      <c r="M33" s="44">
        <v>0.11</v>
      </c>
    </row>
    <row r="34" spans="1:13" x14ac:dyDescent="0.25">
      <c r="A34" s="43">
        <v>7</v>
      </c>
      <c r="B34" s="44">
        <v>0.111</v>
      </c>
      <c r="C34" s="44">
        <v>0.113</v>
      </c>
      <c r="D34" s="44">
        <v>0.114</v>
      </c>
      <c r="E34" s="44">
        <v>0.115</v>
      </c>
      <c r="F34" s="44">
        <v>0.11600000000000001</v>
      </c>
      <c r="G34" s="44">
        <v>0.11700000000000001</v>
      </c>
      <c r="H34" s="44">
        <v>0.11899999999999999</v>
      </c>
      <c r="I34" s="44">
        <v>0.12</v>
      </c>
      <c r="J34" s="44">
        <v>0.121</v>
      </c>
      <c r="K34" s="44">
        <v>0.122</v>
      </c>
      <c r="L34" s="44">
        <v>0.124</v>
      </c>
      <c r="M34" s="44">
        <v>0.125</v>
      </c>
    </row>
    <row r="35" spans="1:13" x14ac:dyDescent="0.25">
      <c r="A35" s="43">
        <v>8</v>
      </c>
      <c r="B35" s="44">
        <v>0.126</v>
      </c>
      <c r="C35" s="44">
        <v>0.127</v>
      </c>
      <c r="D35" s="44">
        <v>0.129</v>
      </c>
      <c r="E35" s="44">
        <v>0.13</v>
      </c>
      <c r="F35" s="44">
        <v>0.13100000000000001</v>
      </c>
      <c r="G35" s="44">
        <v>0.13200000000000001</v>
      </c>
      <c r="H35" s="44">
        <v>0.13300000000000001</v>
      </c>
      <c r="I35" s="44">
        <v>0.13500000000000001</v>
      </c>
      <c r="J35" s="44">
        <v>0.13600000000000001</v>
      </c>
      <c r="K35" s="44">
        <v>0.13700000000000001</v>
      </c>
      <c r="L35" s="44">
        <v>0.13800000000000001</v>
      </c>
      <c r="M35" s="44">
        <v>0.14000000000000001</v>
      </c>
    </row>
    <row r="36" spans="1:13" x14ac:dyDescent="0.25">
      <c r="A36" s="43">
        <v>9</v>
      </c>
      <c r="B36" s="44">
        <v>0.14099999999999999</v>
      </c>
      <c r="C36" s="44">
        <v>0.14199999999999999</v>
      </c>
      <c r="D36" s="44">
        <v>0.14299999999999999</v>
      </c>
      <c r="E36" s="44">
        <v>0.14399999999999999</v>
      </c>
      <c r="F36" s="44">
        <v>0.14599999999999999</v>
      </c>
      <c r="G36" s="44">
        <v>0.14699999999999999</v>
      </c>
      <c r="H36" s="44">
        <v>0.14799999999999999</v>
      </c>
      <c r="I36" s="44">
        <v>0.14899999999999999</v>
      </c>
      <c r="J36" s="44">
        <v>0.15</v>
      </c>
      <c r="K36" s="44">
        <v>0.152</v>
      </c>
      <c r="L36" s="44">
        <v>0.153</v>
      </c>
      <c r="M36" s="44">
        <v>0.154</v>
      </c>
    </row>
    <row r="37" spans="1:13" x14ac:dyDescent="0.25">
      <c r="A37" s="43">
        <v>10</v>
      </c>
      <c r="B37" s="44">
        <v>0.155</v>
      </c>
      <c r="C37" s="44"/>
      <c r="D37" s="44"/>
      <c r="E37" s="44"/>
      <c r="F37" s="44"/>
      <c r="G37" s="44"/>
      <c r="H37" s="44"/>
      <c r="I37" s="44"/>
      <c r="J37" s="44"/>
      <c r="K37" s="44"/>
      <c r="L37" s="44"/>
      <c r="M37" s="44"/>
    </row>
  </sheetData>
  <sheetProtection algorithmName="SHA-512" hashValue="2D189aDblRDnI2dJ59HYMIDWTXW92OeE7ZI1Kl2ooCbuu9MCNZtgOVqAkb3XsuFHQ2e+RT+VtzSLE540/teSdw==" saltValue="Oxsw7ZPy1Meb6fNfzjfl5w==" spinCount="100000" sheet="1" objects="1" scenarios="1"/>
  <conditionalFormatting sqref="A6:A21">
    <cfRule type="expression" dxfId="129" priority="1" stopIfTrue="1">
      <formula>MOD(ROW(),2)=0</formula>
    </cfRule>
    <cfRule type="expression" dxfId="128" priority="2" stopIfTrue="1">
      <formula>MOD(ROW(),2)&lt;&gt;0</formula>
    </cfRule>
  </conditionalFormatting>
  <conditionalFormatting sqref="B6:M21">
    <cfRule type="expression" dxfId="127" priority="3" stopIfTrue="1">
      <formula>MOD(ROW(),2)=0</formula>
    </cfRule>
    <cfRule type="expression" dxfId="126" priority="4" stopIfTrue="1">
      <formula>MOD(ROW(),2)&lt;&gt;0</formula>
    </cfRule>
  </conditionalFormatting>
  <conditionalFormatting sqref="A26:A37">
    <cfRule type="expression" dxfId="125" priority="5" stopIfTrue="1">
      <formula>MOD(ROW(),2)=0</formula>
    </cfRule>
    <cfRule type="expression" dxfId="124" priority="6" stopIfTrue="1">
      <formula>MOD(ROW(),2)&lt;&gt;0</formula>
    </cfRule>
  </conditionalFormatting>
  <conditionalFormatting sqref="B26:M37">
    <cfRule type="expression" dxfId="123" priority="7" stopIfTrue="1">
      <formula>MOD(ROW(),2)=0</formula>
    </cfRule>
    <cfRule type="expression" dxfId="122" priority="8" stopIfTrue="1">
      <formula>MOD(ROW(),2)&lt;&gt;0</formula>
    </cfRule>
  </conditionalFormatting>
  <pageMargins left="0.7" right="0.7" top="0.75" bottom="0.75" header="0.3" footer="0.3"/>
  <tableParts count="1">
    <tablePart r:id="rId1"/>
  </tableParts>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A7E37E-AD11-4E54-B5B5-3206F27B5FD8}">
  <sheetPr codeName="Sheet95"/>
  <dimension ref="A1:M32"/>
  <sheetViews>
    <sheetView showGridLines="0" workbookViewId="0">
      <selection activeCell="A6" sqref="A6"/>
    </sheetView>
  </sheetViews>
  <sheetFormatPr defaultRowHeight="12.5" x14ac:dyDescent="0.25"/>
  <cols>
    <col min="1" max="1" width="31.54296875" customWidth="1"/>
    <col min="2" max="13"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Redundancy - x-806</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173</v>
      </c>
      <c r="C8" s="49"/>
      <c r="D8" s="49"/>
      <c r="E8" s="49"/>
      <c r="F8" s="49"/>
      <c r="G8" s="49"/>
      <c r="H8" s="49"/>
      <c r="I8" s="49"/>
      <c r="J8" s="49"/>
      <c r="K8" s="49"/>
      <c r="L8" s="49"/>
      <c r="M8" s="49"/>
    </row>
    <row r="9" spans="1:13" x14ac:dyDescent="0.25">
      <c r="A9" s="40" t="s">
        <v>141</v>
      </c>
      <c r="B9" s="49" t="s">
        <v>444</v>
      </c>
      <c r="C9" s="49"/>
      <c r="D9" s="49"/>
      <c r="E9" s="49"/>
      <c r="F9" s="49"/>
      <c r="G9" s="49"/>
      <c r="H9" s="49"/>
      <c r="I9" s="49"/>
      <c r="J9" s="49"/>
      <c r="K9" s="49"/>
      <c r="L9" s="49"/>
      <c r="M9" s="49"/>
    </row>
    <row r="10" spans="1:13" x14ac:dyDescent="0.25">
      <c r="A10" s="40" t="s">
        <v>6</v>
      </c>
      <c r="B10" s="49" t="s">
        <v>455</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253</v>
      </c>
      <c r="C12" s="49"/>
      <c r="D12" s="49"/>
      <c r="E12" s="49"/>
      <c r="F12" s="49"/>
      <c r="G12" s="49"/>
      <c r="H12" s="49"/>
      <c r="I12" s="49"/>
      <c r="J12" s="49"/>
      <c r="K12" s="49"/>
      <c r="L12" s="49"/>
      <c r="M12" s="49"/>
    </row>
    <row r="13" spans="1:13" x14ac:dyDescent="0.25">
      <c r="A13" s="40" t="s">
        <v>494</v>
      </c>
      <c r="B13" s="49">
        <v>1</v>
      </c>
      <c r="C13" s="49"/>
      <c r="D13" s="49"/>
      <c r="E13" s="49"/>
      <c r="F13" s="49"/>
      <c r="G13" s="49"/>
      <c r="H13" s="49"/>
      <c r="I13" s="49"/>
      <c r="J13" s="49"/>
      <c r="K13" s="49"/>
      <c r="L13" s="49"/>
      <c r="M13" s="49"/>
    </row>
    <row r="14" spans="1:13" x14ac:dyDescent="0.25">
      <c r="A14" s="40" t="s">
        <v>145</v>
      </c>
      <c r="B14" s="49">
        <v>806</v>
      </c>
      <c r="C14" s="49"/>
      <c r="D14" s="49"/>
      <c r="E14" s="49"/>
      <c r="F14" s="49"/>
      <c r="G14" s="49"/>
      <c r="H14" s="49"/>
      <c r="I14" s="49"/>
      <c r="J14" s="49"/>
      <c r="K14" s="49"/>
      <c r="L14" s="49"/>
      <c r="M14" s="49"/>
    </row>
    <row r="15" spans="1:13" x14ac:dyDescent="0.25">
      <c r="A15" s="40" t="s">
        <v>495</v>
      </c>
      <c r="B15" s="49" t="s">
        <v>456</v>
      </c>
      <c r="C15" s="49"/>
      <c r="D15" s="49"/>
      <c r="E15" s="49"/>
      <c r="F15" s="49"/>
      <c r="G15" s="49"/>
      <c r="H15" s="49"/>
      <c r="I15" s="49"/>
      <c r="J15" s="49"/>
      <c r="K15" s="49"/>
      <c r="L15" s="49"/>
      <c r="M15" s="49"/>
    </row>
    <row r="16" spans="1:13" x14ac:dyDescent="0.25">
      <c r="A16" s="40" t="s">
        <v>147</v>
      </c>
      <c r="B16" s="49" t="s">
        <v>457</v>
      </c>
      <c r="C16" s="49"/>
      <c r="D16" s="49"/>
      <c r="E16" s="49"/>
      <c r="F16" s="49"/>
      <c r="G16" s="49"/>
      <c r="H16" s="49"/>
      <c r="I16" s="49"/>
      <c r="J16" s="49"/>
      <c r="K16" s="49"/>
      <c r="L16" s="49"/>
      <c r="M16" s="49"/>
    </row>
    <row r="17" spans="1:13" x14ac:dyDescent="0.25">
      <c r="A17" s="41" t="s">
        <v>496</v>
      </c>
      <c r="B17" s="49"/>
      <c r="C17" s="49"/>
      <c r="D17" s="49"/>
      <c r="E17" s="49"/>
      <c r="F17" s="49"/>
      <c r="G17" s="49"/>
      <c r="H17" s="49"/>
      <c r="I17" s="49"/>
      <c r="J17" s="49"/>
      <c r="K17" s="49"/>
      <c r="L17" s="49"/>
      <c r="M17" s="49"/>
    </row>
    <row r="18" spans="1:13" x14ac:dyDescent="0.25">
      <c r="A18" s="40" t="s">
        <v>149</v>
      </c>
      <c r="B18" s="50">
        <v>45135</v>
      </c>
      <c r="C18" s="50"/>
      <c r="D18" s="50"/>
      <c r="E18" s="50"/>
      <c r="F18" s="50"/>
      <c r="G18" s="50"/>
      <c r="H18" s="50"/>
      <c r="I18" s="50"/>
      <c r="J18" s="50"/>
      <c r="K18" s="50"/>
      <c r="L18" s="50"/>
      <c r="M18" s="50"/>
    </row>
    <row r="19" spans="1:13" x14ac:dyDescent="0.25">
      <c r="A19" s="40" t="s">
        <v>150</v>
      </c>
      <c r="B19" s="50">
        <v>45231</v>
      </c>
      <c r="C19" s="50"/>
      <c r="D19" s="50"/>
      <c r="E19" s="50"/>
      <c r="F19" s="50"/>
      <c r="G19" s="50"/>
      <c r="H19" s="50"/>
      <c r="I19" s="50"/>
      <c r="J19" s="50"/>
      <c r="K19" s="50"/>
      <c r="L19" s="50"/>
      <c r="M19" s="50"/>
    </row>
    <row r="20" spans="1:13" x14ac:dyDescent="0.25">
      <c r="A20" s="40" t="s">
        <v>151</v>
      </c>
      <c r="B20" s="49" t="s">
        <v>160</v>
      </c>
      <c r="C20" s="49"/>
      <c r="D20" s="49"/>
      <c r="E20" s="49"/>
      <c r="F20" s="49"/>
      <c r="G20" s="49"/>
      <c r="H20" s="49"/>
      <c r="I20" s="49"/>
      <c r="J20" s="49"/>
      <c r="K20" s="49"/>
      <c r="L20" s="49"/>
      <c r="M20" s="49"/>
    </row>
    <row r="21" spans="1:13" x14ac:dyDescent="0.25">
      <c r="A21" s="40" t="s">
        <v>497</v>
      </c>
      <c r="B21" s="49" t="s">
        <v>68</v>
      </c>
      <c r="C21" s="49"/>
      <c r="D21" s="49"/>
      <c r="E21" s="49"/>
      <c r="F21" s="49"/>
      <c r="G21" s="49"/>
      <c r="H21" s="49"/>
      <c r="I21" s="49"/>
      <c r="J21" s="49"/>
      <c r="K21" s="49"/>
      <c r="L21" s="49"/>
      <c r="M21" s="49"/>
    </row>
    <row r="23" spans="1:13" x14ac:dyDescent="0.25">
      <c r="A23" s="23" t="str">
        <f>HYPERLINK("#'Factor List'!A1", "Back to Factor List")</f>
        <v>Back to Factor List</v>
      </c>
      <c r="B23" s="23" t="str">
        <f>HYPERLINK("#'Assumptions'!A1", "Assumptions")</f>
        <v>Assumptions</v>
      </c>
    </row>
    <row r="26" spans="1:13" s="59" customFormat="1" ht="13" x14ac:dyDescent="0.25">
      <c r="A26" s="58" t="s">
        <v>546</v>
      </c>
      <c r="B26" s="58">
        <v>0</v>
      </c>
      <c r="C26" s="58">
        <v>1</v>
      </c>
      <c r="D26" s="58">
        <v>2</v>
      </c>
      <c r="E26" s="58">
        <v>3</v>
      </c>
      <c r="F26" s="58">
        <v>4</v>
      </c>
      <c r="G26" s="58">
        <v>5</v>
      </c>
      <c r="H26" s="58">
        <v>6</v>
      </c>
      <c r="I26" s="58">
        <v>7</v>
      </c>
      <c r="J26" s="58">
        <v>8</v>
      </c>
      <c r="K26" s="58">
        <v>9</v>
      </c>
      <c r="L26" s="58">
        <v>10</v>
      </c>
      <c r="M26" s="58">
        <v>11</v>
      </c>
    </row>
    <row r="27" spans="1:13" x14ac:dyDescent="0.25">
      <c r="A27" s="43">
        <v>50</v>
      </c>
      <c r="B27" s="44">
        <v>8.6999999999999994E-2</v>
      </c>
      <c r="C27" s="44">
        <v>8.5000000000000006E-2</v>
      </c>
      <c r="D27" s="44">
        <v>8.4000000000000005E-2</v>
      </c>
      <c r="E27" s="44">
        <v>8.3000000000000004E-2</v>
      </c>
      <c r="F27" s="44">
        <v>8.1000000000000003E-2</v>
      </c>
      <c r="G27" s="44">
        <v>0.08</v>
      </c>
      <c r="H27" s="44">
        <v>7.9000000000000001E-2</v>
      </c>
      <c r="I27" s="44">
        <v>7.8E-2</v>
      </c>
      <c r="J27" s="44">
        <v>7.5999999999999998E-2</v>
      </c>
      <c r="K27" s="44">
        <v>7.4999999999999997E-2</v>
      </c>
      <c r="L27" s="44">
        <v>7.3999999999999996E-2</v>
      </c>
      <c r="M27" s="44">
        <v>7.1999999999999995E-2</v>
      </c>
    </row>
    <row r="28" spans="1:13" x14ac:dyDescent="0.25">
      <c r="A28" s="43">
        <v>51</v>
      </c>
      <c r="B28" s="44">
        <v>7.0999999999999994E-2</v>
      </c>
      <c r="C28" s="44">
        <v>7.0000000000000007E-2</v>
      </c>
      <c r="D28" s="44">
        <v>6.8000000000000005E-2</v>
      </c>
      <c r="E28" s="44">
        <v>6.7000000000000004E-2</v>
      </c>
      <c r="F28" s="44">
        <v>6.6000000000000003E-2</v>
      </c>
      <c r="G28" s="44">
        <v>6.4000000000000001E-2</v>
      </c>
      <c r="H28" s="44">
        <v>6.3E-2</v>
      </c>
      <c r="I28" s="44">
        <v>6.2E-2</v>
      </c>
      <c r="J28" s="44">
        <v>0.06</v>
      </c>
      <c r="K28" s="44">
        <v>5.8999999999999997E-2</v>
      </c>
      <c r="L28" s="44">
        <v>5.8000000000000003E-2</v>
      </c>
      <c r="M28" s="44">
        <v>5.6000000000000001E-2</v>
      </c>
    </row>
    <row r="29" spans="1:13" x14ac:dyDescent="0.25">
      <c r="A29" s="43">
        <v>52</v>
      </c>
      <c r="B29" s="44">
        <v>5.5E-2</v>
      </c>
      <c r="C29" s="44">
        <v>5.2999999999999999E-2</v>
      </c>
      <c r="D29" s="44">
        <v>5.1999999999999998E-2</v>
      </c>
      <c r="E29" s="44">
        <v>5.0999999999999997E-2</v>
      </c>
      <c r="F29" s="44">
        <v>4.9000000000000002E-2</v>
      </c>
      <c r="G29" s="44">
        <v>4.8000000000000001E-2</v>
      </c>
      <c r="H29" s="44">
        <v>4.5999999999999999E-2</v>
      </c>
      <c r="I29" s="44">
        <v>4.4999999999999998E-2</v>
      </c>
      <c r="J29" s="44">
        <v>4.2999999999999997E-2</v>
      </c>
      <c r="K29" s="44">
        <v>4.2000000000000003E-2</v>
      </c>
      <c r="L29" s="44">
        <v>0.04</v>
      </c>
      <c r="M29" s="44">
        <v>3.9E-2</v>
      </c>
    </row>
    <row r="30" spans="1:13" x14ac:dyDescent="0.25">
      <c r="A30" s="43">
        <v>53</v>
      </c>
      <c r="B30" s="44">
        <v>3.7999999999999999E-2</v>
      </c>
      <c r="C30" s="44">
        <v>3.5999999999999997E-2</v>
      </c>
      <c r="D30" s="44">
        <v>3.4000000000000002E-2</v>
      </c>
      <c r="E30" s="44">
        <v>3.3000000000000002E-2</v>
      </c>
      <c r="F30" s="44">
        <v>3.1E-2</v>
      </c>
      <c r="G30" s="44">
        <v>0.03</v>
      </c>
      <c r="H30" s="44">
        <v>2.8000000000000001E-2</v>
      </c>
      <c r="I30" s="44">
        <v>2.7E-2</v>
      </c>
      <c r="J30" s="44">
        <v>2.5000000000000001E-2</v>
      </c>
      <c r="K30" s="44">
        <v>2.4E-2</v>
      </c>
      <c r="L30" s="44">
        <v>2.1999999999999999E-2</v>
      </c>
      <c r="M30" s="44">
        <v>2.1000000000000001E-2</v>
      </c>
    </row>
    <row r="31" spans="1:13" x14ac:dyDescent="0.25">
      <c r="A31" s="43">
        <v>54</v>
      </c>
      <c r="B31" s="44">
        <v>1.9E-2</v>
      </c>
      <c r="C31" s="44">
        <v>1.7999999999999999E-2</v>
      </c>
      <c r="D31" s="44">
        <v>1.6E-2</v>
      </c>
      <c r="E31" s="44">
        <v>1.4E-2</v>
      </c>
      <c r="F31" s="44">
        <v>1.2999999999999999E-2</v>
      </c>
      <c r="G31" s="44">
        <v>1.0999999999999999E-2</v>
      </c>
      <c r="H31" s="44">
        <v>0.01</v>
      </c>
      <c r="I31" s="44">
        <v>8.0000000000000002E-3</v>
      </c>
      <c r="J31" s="44">
        <v>6.0000000000000001E-3</v>
      </c>
      <c r="K31" s="44">
        <v>5.0000000000000001E-3</v>
      </c>
      <c r="L31" s="44">
        <v>3.0000000000000001E-3</v>
      </c>
      <c r="M31" s="44">
        <v>2E-3</v>
      </c>
    </row>
    <row r="32" spans="1:13" x14ac:dyDescent="0.25">
      <c r="A32" s="43">
        <v>55</v>
      </c>
      <c r="B32" s="44">
        <v>0</v>
      </c>
      <c r="C32" s="44"/>
      <c r="D32" s="44"/>
      <c r="E32" s="44"/>
      <c r="F32" s="44"/>
      <c r="G32" s="44"/>
      <c r="H32" s="44"/>
      <c r="I32" s="44"/>
      <c r="J32" s="44"/>
      <c r="K32" s="44"/>
      <c r="L32" s="44"/>
      <c r="M32" s="44"/>
    </row>
  </sheetData>
  <sheetProtection algorithmName="SHA-512" hashValue="YczcX2oqTmgl5TkhL2Il2NHU8Kfqb8djwA7hyIBqMz78db5j/2qg/bnrrFKgBoLBLIpgigrk99mjDx/w6YqXtQ==" saltValue="5vqLMFdZ5qSxIPhqtjt4MA==" spinCount="100000" sheet="1" objects="1" scenarios="1"/>
  <conditionalFormatting sqref="A6:A21">
    <cfRule type="expression" dxfId="119" priority="1" stopIfTrue="1">
      <formula>MOD(ROW(),2)=0</formula>
    </cfRule>
    <cfRule type="expression" dxfId="118" priority="2" stopIfTrue="1">
      <formula>MOD(ROW(),2)&lt;&gt;0</formula>
    </cfRule>
  </conditionalFormatting>
  <conditionalFormatting sqref="B6:M21">
    <cfRule type="expression" dxfId="117" priority="3" stopIfTrue="1">
      <formula>MOD(ROW(),2)=0</formula>
    </cfRule>
    <cfRule type="expression" dxfId="116" priority="4" stopIfTrue="1">
      <formula>MOD(ROW(),2)&lt;&gt;0</formula>
    </cfRule>
  </conditionalFormatting>
  <conditionalFormatting sqref="A26:A32">
    <cfRule type="expression" dxfId="115" priority="5" stopIfTrue="1">
      <formula>MOD(ROW(),2)=0</formula>
    </cfRule>
    <cfRule type="expression" dxfId="114" priority="6" stopIfTrue="1">
      <formula>MOD(ROW(),2)&lt;&gt;0</formula>
    </cfRule>
  </conditionalFormatting>
  <conditionalFormatting sqref="B26:M32">
    <cfRule type="expression" dxfId="113" priority="7" stopIfTrue="1">
      <formula>MOD(ROW(),2)=0</formula>
    </cfRule>
    <cfRule type="expression" dxfId="112" priority="8" stopIfTrue="1">
      <formula>MOD(ROW(),2)&lt;&gt;0</formula>
    </cfRule>
  </conditionalFormatting>
  <pageMargins left="0.7" right="0.7" top="0.75" bottom="0.75" header="0.3" footer="0.3"/>
  <tableParts count="1">
    <tablePart r:id="rId1"/>
  </tableParts>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D2C249-CC02-48FA-B15D-A87C31B81492}">
  <sheetPr codeName="Sheet96"/>
  <dimension ref="A1:AB32"/>
  <sheetViews>
    <sheetView showGridLines="0" workbookViewId="0">
      <selection activeCell="A6" sqref="A6"/>
    </sheetView>
  </sheetViews>
  <sheetFormatPr defaultRowHeight="12.5" x14ac:dyDescent="0.25"/>
  <cols>
    <col min="1" max="1" width="31.54296875" customWidth="1"/>
    <col min="2" max="13" width="22.54296875" customWidth="1"/>
    <col min="16" max="16" width="31.54296875" customWidth="1"/>
    <col min="17" max="28" width="22.54296875" customWidth="1"/>
  </cols>
  <sheetData>
    <row r="1" spans="1:28" s="1" customFormat="1" ht="20" x14ac:dyDescent="0.4">
      <c r="A1" s="2" t="s">
        <v>0</v>
      </c>
    </row>
    <row r="2" spans="1:28" s="1" customFormat="1" ht="15.5" x14ac:dyDescent="0.35">
      <c r="A2" s="30" t="s">
        <v>1</v>
      </c>
      <c r="B2" s="3" t="str">
        <f>wb_title</f>
        <v>NHS_EW - Consolidated Factor Spreadsheet</v>
      </c>
    </row>
    <row r="3" spans="1:28" s="1" customFormat="1" ht="15.5" x14ac:dyDescent="0.35">
      <c r="A3" s="30" t="s">
        <v>2</v>
      </c>
      <c r="B3" s="3" t="str">
        <f>TABLE_FACTOR_TYPE_1 &amp; " - x-" &amp; TABLE_SERIES_NUMBER_1</f>
        <v>Redundancy - x-807</v>
      </c>
    </row>
    <row r="6" spans="1:28" x14ac:dyDescent="0.25">
      <c r="A6" s="40" t="s">
        <v>491</v>
      </c>
      <c r="B6" s="49" t="s">
        <v>492</v>
      </c>
      <c r="C6" s="49"/>
      <c r="D6" s="49"/>
      <c r="E6" s="49"/>
      <c r="F6" s="49"/>
      <c r="G6" s="49"/>
      <c r="H6" s="49"/>
      <c r="I6" s="49"/>
      <c r="J6" s="49"/>
      <c r="K6" s="49"/>
      <c r="L6" s="49"/>
      <c r="M6" s="49"/>
      <c r="P6" s="40" t="s">
        <v>491</v>
      </c>
      <c r="Q6" s="49" t="s">
        <v>492</v>
      </c>
      <c r="R6" s="49"/>
      <c r="S6" s="49"/>
      <c r="T6" s="49"/>
      <c r="U6" s="49"/>
      <c r="V6" s="49"/>
      <c r="W6" s="49"/>
      <c r="X6" s="49"/>
      <c r="Y6" s="49"/>
      <c r="Z6" s="49"/>
      <c r="AA6" s="49"/>
      <c r="AB6" s="49"/>
    </row>
    <row r="7" spans="1:28" x14ac:dyDescent="0.25">
      <c r="A7" s="40" t="s">
        <v>493</v>
      </c>
      <c r="B7" s="49" t="s">
        <v>31</v>
      </c>
      <c r="C7" s="49"/>
      <c r="D7" s="49"/>
      <c r="E7" s="49"/>
      <c r="F7" s="49"/>
      <c r="G7" s="49"/>
      <c r="H7" s="49"/>
      <c r="I7" s="49"/>
      <c r="J7" s="49"/>
      <c r="K7" s="49"/>
      <c r="L7" s="49"/>
      <c r="M7" s="49"/>
      <c r="P7" s="40" t="s">
        <v>493</v>
      </c>
      <c r="Q7" s="49" t="s">
        <v>31</v>
      </c>
      <c r="R7" s="49"/>
      <c r="S7" s="49"/>
      <c r="T7" s="49"/>
      <c r="U7" s="49"/>
      <c r="V7" s="49"/>
      <c r="W7" s="49"/>
      <c r="X7" s="49"/>
      <c r="Y7" s="49"/>
      <c r="Z7" s="49"/>
      <c r="AA7" s="49"/>
      <c r="AB7" s="49"/>
    </row>
    <row r="8" spans="1:28" x14ac:dyDescent="0.25">
      <c r="A8" s="40" t="s">
        <v>140</v>
      </c>
      <c r="B8" s="49" t="s">
        <v>173</v>
      </c>
      <c r="C8" s="49"/>
      <c r="D8" s="49"/>
      <c r="E8" s="49"/>
      <c r="F8" s="49"/>
      <c r="G8" s="49"/>
      <c r="H8" s="49"/>
      <c r="I8" s="49"/>
      <c r="J8" s="49"/>
      <c r="K8" s="49"/>
      <c r="L8" s="49"/>
      <c r="M8" s="49"/>
      <c r="P8" s="40" t="s">
        <v>140</v>
      </c>
      <c r="Q8" s="49" t="s">
        <v>173</v>
      </c>
      <c r="R8" s="49"/>
      <c r="S8" s="49"/>
      <c r="T8" s="49"/>
      <c r="U8" s="49"/>
      <c r="V8" s="49"/>
      <c r="W8" s="49"/>
      <c r="X8" s="49"/>
      <c r="Y8" s="49"/>
      <c r="Z8" s="49"/>
      <c r="AA8" s="49"/>
      <c r="AB8" s="49"/>
    </row>
    <row r="9" spans="1:28" x14ac:dyDescent="0.25">
      <c r="A9" s="40" t="s">
        <v>141</v>
      </c>
      <c r="B9" s="49" t="s">
        <v>444</v>
      </c>
      <c r="C9" s="49"/>
      <c r="D9" s="49"/>
      <c r="E9" s="49"/>
      <c r="F9" s="49"/>
      <c r="G9" s="49"/>
      <c r="H9" s="49"/>
      <c r="I9" s="49"/>
      <c r="J9" s="49"/>
      <c r="K9" s="49"/>
      <c r="L9" s="49"/>
      <c r="M9" s="49"/>
      <c r="P9" s="40" t="s">
        <v>141</v>
      </c>
      <c r="Q9" s="49" t="s">
        <v>444</v>
      </c>
      <c r="R9" s="49"/>
      <c r="S9" s="49"/>
      <c r="T9" s="49"/>
      <c r="U9" s="49"/>
      <c r="V9" s="49"/>
      <c r="W9" s="49"/>
      <c r="X9" s="49"/>
      <c r="Y9" s="49"/>
      <c r="Z9" s="49"/>
      <c r="AA9" s="49"/>
      <c r="AB9" s="49"/>
    </row>
    <row r="10" spans="1:28" x14ac:dyDescent="0.25">
      <c r="A10" s="40" t="s">
        <v>6</v>
      </c>
      <c r="B10" s="49" t="s">
        <v>458</v>
      </c>
      <c r="C10" s="49"/>
      <c r="D10" s="49"/>
      <c r="E10" s="49"/>
      <c r="F10" s="49"/>
      <c r="G10" s="49"/>
      <c r="H10" s="49"/>
      <c r="I10" s="49"/>
      <c r="J10" s="49"/>
      <c r="K10" s="49"/>
      <c r="L10" s="49"/>
      <c r="M10" s="49"/>
      <c r="P10" s="40" t="s">
        <v>6</v>
      </c>
      <c r="Q10" s="49" t="s">
        <v>461</v>
      </c>
      <c r="R10" s="49"/>
      <c r="S10" s="49"/>
      <c r="T10" s="49"/>
      <c r="U10" s="49"/>
      <c r="V10" s="49"/>
      <c r="W10" s="49"/>
      <c r="X10" s="49"/>
      <c r="Y10" s="49"/>
      <c r="Z10" s="49"/>
      <c r="AA10" s="49"/>
      <c r="AB10" s="49"/>
    </row>
    <row r="11" spans="1:28" x14ac:dyDescent="0.25">
      <c r="A11" s="40" t="s">
        <v>142</v>
      </c>
      <c r="B11" s="49" t="s">
        <v>205</v>
      </c>
      <c r="C11" s="49"/>
      <c r="D11" s="49"/>
      <c r="E11" s="49"/>
      <c r="F11" s="49"/>
      <c r="G11" s="49"/>
      <c r="H11" s="49"/>
      <c r="I11" s="49"/>
      <c r="J11" s="49"/>
      <c r="K11" s="49"/>
      <c r="L11" s="49"/>
      <c r="M11" s="49"/>
      <c r="P11" s="40" t="s">
        <v>142</v>
      </c>
      <c r="Q11" s="49" t="s">
        <v>205</v>
      </c>
      <c r="R11" s="49"/>
      <c r="S11" s="49"/>
      <c r="T11" s="49"/>
      <c r="U11" s="49"/>
      <c r="V11" s="49"/>
      <c r="W11" s="49"/>
      <c r="X11" s="49"/>
      <c r="Y11" s="49"/>
      <c r="Z11" s="49"/>
      <c r="AA11" s="49"/>
      <c r="AB11" s="49"/>
    </row>
    <row r="12" spans="1:28" x14ac:dyDescent="0.25">
      <c r="A12" s="40" t="s">
        <v>143</v>
      </c>
      <c r="B12" s="49" t="s">
        <v>253</v>
      </c>
      <c r="C12" s="49"/>
      <c r="D12" s="49"/>
      <c r="E12" s="49"/>
      <c r="F12" s="49"/>
      <c r="G12" s="49"/>
      <c r="H12" s="49"/>
      <c r="I12" s="49"/>
      <c r="J12" s="49"/>
      <c r="K12" s="49"/>
      <c r="L12" s="49"/>
      <c r="M12" s="49"/>
      <c r="P12" s="40" t="s">
        <v>143</v>
      </c>
      <c r="Q12" s="49" t="s">
        <v>253</v>
      </c>
      <c r="R12" s="49"/>
      <c r="S12" s="49"/>
      <c r="T12" s="49"/>
      <c r="U12" s="49"/>
      <c r="V12" s="49"/>
      <c r="W12" s="49"/>
      <c r="X12" s="49"/>
      <c r="Y12" s="49"/>
      <c r="Z12" s="49"/>
      <c r="AA12" s="49"/>
      <c r="AB12" s="49"/>
    </row>
    <row r="13" spans="1:28" x14ac:dyDescent="0.25">
      <c r="A13" s="40" t="s">
        <v>494</v>
      </c>
      <c r="B13" s="49">
        <v>1</v>
      </c>
      <c r="C13" s="49"/>
      <c r="D13" s="49"/>
      <c r="E13" s="49"/>
      <c r="F13" s="49"/>
      <c r="G13" s="49"/>
      <c r="H13" s="49"/>
      <c r="I13" s="49"/>
      <c r="J13" s="49"/>
      <c r="K13" s="49"/>
      <c r="L13" s="49"/>
      <c r="M13" s="49"/>
      <c r="P13" s="40" t="s">
        <v>494</v>
      </c>
      <c r="Q13" s="49">
        <v>1</v>
      </c>
      <c r="R13" s="49"/>
      <c r="S13" s="49"/>
      <c r="T13" s="49"/>
      <c r="U13" s="49"/>
      <c r="V13" s="49"/>
      <c r="W13" s="49"/>
      <c r="X13" s="49"/>
      <c r="Y13" s="49"/>
      <c r="Z13" s="49"/>
      <c r="AA13" s="49"/>
      <c r="AB13" s="49"/>
    </row>
    <row r="14" spans="1:28" x14ac:dyDescent="0.25">
      <c r="A14" s="40" t="s">
        <v>145</v>
      </c>
      <c r="B14" s="49">
        <v>807</v>
      </c>
      <c r="C14" s="49"/>
      <c r="D14" s="49"/>
      <c r="E14" s="49"/>
      <c r="F14" s="49"/>
      <c r="G14" s="49"/>
      <c r="H14" s="49"/>
      <c r="I14" s="49"/>
      <c r="J14" s="49"/>
      <c r="K14" s="49"/>
      <c r="L14" s="49"/>
      <c r="M14" s="49"/>
      <c r="P14" s="40" t="s">
        <v>145</v>
      </c>
      <c r="Q14" s="49">
        <v>807</v>
      </c>
      <c r="R14" s="49"/>
      <c r="S14" s="49"/>
      <c r="T14" s="49"/>
      <c r="U14" s="49"/>
      <c r="V14" s="49"/>
      <c r="W14" s="49"/>
      <c r="X14" s="49"/>
      <c r="Y14" s="49"/>
      <c r="Z14" s="49"/>
      <c r="AA14" s="49"/>
      <c r="AB14" s="49"/>
    </row>
    <row r="15" spans="1:28" x14ac:dyDescent="0.25">
      <c r="A15" s="40" t="s">
        <v>495</v>
      </c>
      <c r="B15" s="49" t="s">
        <v>459</v>
      </c>
      <c r="C15" s="49"/>
      <c r="D15" s="49"/>
      <c r="E15" s="49"/>
      <c r="F15" s="49"/>
      <c r="G15" s="49"/>
      <c r="H15" s="49"/>
      <c r="I15" s="49"/>
      <c r="J15" s="49"/>
      <c r="K15" s="49"/>
      <c r="L15" s="49"/>
      <c r="M15" s="49"/>
      <c r="P15" s="40" t="s">
        <v>495</v>
      </c>
      <c r="Q15" s="49" t="s">
        <v>462</v>
      </c>
      <c r="R15" s="49"/>
      <c r="S15" s="49"/>
      <c r="T15" s="49"/>
      <c r="U15" s="49"/>
      <c r="V15" s="49"/>
      <c r="W15" s="49"/>
      <c r="X15" s="49"/>
      <c r="Y15" s="49"/>
      <c r="Z15" s="49"/>
      <c r="AA15" s="49"/>
      <c r="AB15" s="49"/>
    </row>
    <row r="16" spans="1:28" x14ac:dyDescent="0.25">
      <c r="A16" s="40" t="s">
        <v>147</v>
      </c>
      <c r="B16" s="49" t="s">
        <v>460</v>
      </c>
      <c r="C16" s="49"/>
      <c r="D16" s="49"/>
      <c r="E16" s="49"/>
      <c r="F16" s="49"/>
      <c r="G16" s="49"/>
      <c r="H16" s="49"/>
      <c r="I16" s="49"/>
      <c r="J16" s="49"/>
      <c r="K16" s="49"/>
      <c r="L16" s="49"/>
      <c r="M16" s="49"/>
      <c r="P16" s="40" t="s">
        <v>147</v>
      </c>
      <c r="Q16" s="49" t="s">
        <v>463</v>
      </c>
      <c r="R16" s="49"/>
      <c r="S16" s="49"/>
      <c r="T16" s="49"/>
      <c r="U16" s="49"/>
      <c r="V16" s="49"/>
      <c r="W16" s="49"/>
      <c r="X16" s="49"/>
      <c r="Y16" s="49"/>
      <c r="Z16" s="49"/>
      <c r="AA16" s="49"/>
      <c r="AB16" s="49"/>
    </row>
    <row r="17" spans="1:28" x14ac:dyDescent="0.25">
      <c r="A17" s="41" t="s">
        <v>496</v>
      </c>
      <c r="B17" s="49"/>
      <c r="C17" s="49"/>
      <c r="D17" s="49"/>
      <c r="E17" s="49"/>
      <c r="F17" s="49"/>
      <c r="G17" s="49"/>
      <c r="H17" s="49"/>
      <c r="I17" s="49"/>
      <c r="J17" s="49"/>
      <c r="K17" s="49"/>
      <c r="L17" s="49"/>
      <c r="M17" s="49"/>
      <c r="P17" s="41" t="s">
        <v>496</v>
      </c>
      <c r="Q17" s="49"/>
      <c r="R17" s="49"/>
      <c r="S17" s="49"/>
      <c r="T17" s="49"/>
      <c r="U17" s="49"/>
      <c r="V17" s="49"/>
      <c r="W17" s="49"/>
      <c r="X17" s="49"/>
      <c r="Y17" s="49"/>
      <c r="Z17" s="49"/>
      <c r="AA17" s="49"/>
      <c r="AB17" s="49"/>
    </row>
    <row r="18" spans="1:28" x14ac:dyDescent="0.25">
      <c r="A18" s="40" t="s">
        <v>149</v>
      </c>
      <c r="B18" s="50">
        <v>45135</v>
      </c>
      <c r="C18" s="50"/>
      <c r="D18" s="50"/>
      <c r="E18" s="50"/>
      <c r="F18" s="50"/>
      <c r="G18" s="50"/>
      <c r="H18" s="50"/>
      <c r="I18" s="50"/>
      <c r="J18" s="50"/>
      <c r="K18" s="50"/>
      <c r="L18" s="50"/>
      <c r="M18" s="50"/>
      <c r="P18" s="40" t="s">
        <v>149</v>
      </c>
      <c r="Q18" s="50">
        <v>45135</v>
      </c>
      <c r="R18" s="50"/>
      <c r="S18" s="50"/>
      <c r="T18" s="50"/>
      <c r="U18" s="50"/>
      <c r="V18" s="50"/>
      <c r="W18" s="50"/>
      <c r="X18" s="50"/>
      <c r="Y18" s="50"/>
      <c r="Z18" s="50"/>
      <c r="AA18" s="50"/>
      <c r="AB18" s="50"/>
    </row>
    <row r="19" spans="1:28" x14ac:dyDescent="0.25">
      <c r="A19" s="40" t="s">
        <v>150</v>
      </c>
      <c r="B19" s="50">
        <v>45231</v>
      </c>
      <c r="C19" s="50"/>
      <c r="D19" s="50"/>
      <c r="E19" s="50"/>
      <c r="F19" s="50"/>
      <c r="G19" s="50"/>
      <c r="H19" s="50"/>
      <c r="I19" s="50"/>
      <c r="J19" s="50"/>
      <c r="K19" s="50"/>
      <c r="L19" s="50"/>
      <c r="M19" s="50"/>
      <c r="P19" s="40" t="s">
        <v>150</v>
      </c>
      <c r="Q19" s="50">
        <v>45231</v>
      </c>
      <c r="R19" s="50"/>
      <c r="S19" s="50"/>
      <c r="T19" s="50"/>
      <c r="U19" s="50"/>
      <c r="V19" s="50"/>
      <c r="W19" s="50"/>
      <c r="X19" s="50"/>
      <c r="Y19" s="50"/>
      <c r="Z19" s="50"/>
      <c r="AA19" s="50"/>
      <c r="AB19" s="50"/>
    </row>
    <row r="20" spans="1:28" x14ac:dyDescent="0.25">
      <c r="A20" s="40" t="s">
        <v>151</v>
      </c>
      <c r="B20" s="49" t="s">
        <v>160</v>
      </c>
      <c r="C20" s="49"/>
      <c r="D20" s="49"/>
      <c r="E20" s="49"/>
      <c r="F20" s="49"/>
      <c r="G20" s="49"/>
      <c r="H20" s="49"/>
      <c r="I20" s="49"/>
      <c r="J20" s="49"/>
      <c r="K20" s="49"/>
      <c r="L20" s="49"/>
      <c r="M20" s="49"/>
      <c r="P20" s="40" t="s">
        <v>151</v>
      </c>
      <c r="Q20" s="49" t="s">
        <v>160</v>
      </c>
      <c r="R20" s="49"/>
      <c r="S20" s="49"/>
      <c r="T20" s="49"/>
      <c r="U20" s="49"/>
      <c r="V20" s="49"/>
      <c r="W20" s="49"/>
      <c r="X20" s="49"/>
      <c r="Y20" s="49"/>
      <c r="Z20" s="49"/>
      <c r="AA20" s="49"/>
      <c r="AB20" s="49"/>
    </row>
    <row r="21" spans="1:28" x14ac:dyDescent="0.25">
      <c r="A21" s="40" t="s">
        <v>497</v>
      </c>
      <c r="B21" s="49" t="s">
        <v>68</v>
      </c>
      <c r="C21" s="49"/>
      <c r="D21" s="49"/>
      <c r="E21" s="49"/>
      <c r="F21" s="49"/>
      <c r="G21" s="49"/>
      <c r="H21" s="49"/>
      <c r="I21" s="49"/>
      <c r="J21" s="49"/>
      <c r="K21" s="49"/>
      <c r="L21" s="49"/>
      <c r="M21" s="49"/>
      <c r="P21" s="40" t="s">
        <v>497</v>
      </c>
      <c r="Q21" s="49" t="s">
        <v>68</v>
      </c>
      <c r="R21" s="49"/>
      <c r="S21" s="49"/>
      <c r="T21" s="49"/>
      <c r="U21" s="49"/>
      <c r="V21" s="49"/>
      <c r="W21" s="49"/>
      <c r="X21" s="49"/>
      <c r="Y21" s="49"/>
      <c r="Z21" s="49"/>
      <c r="AA21" s="49"/>
      <c r="AB21" s="49"/>
    </row>
    <row r="23" spans="1:28" x14ac:dyDescent="0.25">
      <c r="A23" s="23" t="str">
        <f>HYPERLINK("#'Factor List'!A1", "Back to Factor List")</f>
        <v>Back to Factor List</v>
      </c>
      <c r="B23" s="23" t="str">
        <f>HYPERLINK("#'Assumptions'!A1", "Assumptions")</f>
        <v>Assumptions</v>
      </c>
    </row>
    <row r="26" spans="1:28" s="59" customFormat="1" ht="13" x14ac:dyDescent="0.25">
      <c r="A26" s="58" t="s">
        <v>546</v>
      </c>
      <c r="B26" s="58">
        <v>0</v>
      </c>
      <c r="C26" s="58">
        <v>1</v>
      </c>
      <c r="D26" s="58">
        <v>2</v>
      </c>
      <c r="E26" s="58">
        <v>3</v>
      </c>
      <c r="F26" s="58">
        <v>4</v>
      </c>
      <c r="G26" s="58">
        <v>5</v>
      </c>
      <c r="H26" s="58">
        <v>6</v>
      </c>
      <c r="I26" s="58">
        <v>7</v>
      </c>
      <c r="J26" s="58">
        <v>8</v>
      </c>
      <c r="K26" s="58">
        <v>9</v>
      </c>
      <c r="L26" s="58">
        <v>10</v>
      </c>
      <c r="M26" s="58">
        <v>11</v>
      </c>
      <c r="P26" s="58" t="s">
        <v>546</v>
      </c>
      <c r="Q26" s="58">
        <v>0</v>
      </c>
      <c r="R26" s="58">
        <v>1</v>
      </c>
      <c r="S26" s="58">
        <v>2</v>
      </c>
      <c r="T26" s="58">
        <v>3</v>
      </c>
      <c r="U26" s="58">
        <v>4</v>
      </c>
      <c r="V26" s="58">
        <v>5</v>
      </c>
      <c r="W26" s="58">
        <v>6</v>
      </c>
      <c r="X26" s="58">
        <v>7</v>
      </c>
      <c r="Y26" s="58">
        <v>8</v>
      </c>
      <c r="Z26" s="58">
        <v>9</v>
      </c>
      <c r="AA26" s="58">
        <v>10</v>
      </c>
      <c r="AB26" s="58">
        <v>11</v>
      </c>
    </row>
    <row r="27" spans="1:28" x14ac:dyDescent="0.25">
      <c r="A27" s="43">
        <v>50</v>
      </c>
      <c r="B27" s="44">
        <v>23.457999999999998</v>
      </c>
      <c r="C27" s="44">
        <v>23.489000000000001</v>
      </c>
      <c r="D27" s="44">
        <v>23.521000000000001</v>
      </c>
      <c r="E27" s="44">
        <v>23.553000000000001</v>
      </c>
      <c r="F27" s="44">
        <v>23.585000000000001</v>
      </c>
      <c r="G27" s="44">
        <v>23.617000000000001</v>
      </c>
      <c r="H27" s="44">
        <v>23.648</v>
      </c>
      <c r="I27" s="44">
        <v>23.68</v>
      </c>
      <c r="J27" s="44">
        <v>23.712</v>
      </c>
      <c r="K27" s="44">
        <v>23.744</v>
      </c>
      <c r="L27" s="44">
        <v>23.776</v>
      </c>
      <c r="M27" s="44">
        <v>23.806999999999999</v>
      </c>
      <c r="P27" s="43">
        <v>50</v>
      </c>
      <c r="Q27" s="44">
        <v>-1.2E-2</v>
      </c>
      <c r="R27" s="44">
        <v>-1.0999999999999999E-2</v>
      </c>
      <c r="S27" s="44">
        <v>-0.01</v>
      </c>
      <c r="T27" s="44">
        <v>-8.0000000000000002E-3</v>
      </c>
      <c r="U27" s="44">
        <v>-7.0000000000000001E-3</v>
      </c>
      <c r="V27" s="44">
        <v>-5.0000000000000001E-3</v>
      </c>
      <c r="W27" s="44">
        <v>-4.0000000000000001E-3</v>
      </c>
      <c r="X27" s="44">
        <v>-3.0000000000000001E-3</v>
      </c>
      <c r="Y27" s="44">
        <v>-1E-3</v>
      </c>
      <c r="Z27" s="44">
        <v>0</v>
      </c>
      <c r="AA27" s="44">
        <v>2E-3</v>
      </c>
      <c r="AB27" s="44">
        <v>3.0000000000000001E-3</v>
      </c>
    </row>
    <row r="28" spans="1:28" x14ac:dyDescent="0.25">
      <c r="A28" s="43">
        <v>51</v>
      </c>
      <c r="B28" s="44">
        <v>23.838999999999999</v>
      </c>
      <c r="C28" s="44">
        <v>23.872</v>
      </c>
      <c r="D28" s="44">
        <v>23.904</v>
      </c>
      <c r="E28" s="44">
        <v>23.937000000000001</v>
      </c>
      <c r="F28" s="44">
        <v>23.969000000000001</v>
      </c>
      <c r="G28" s="44">
        <v>24.001999999999999</v>
      </c>
      <c r="H28" s="44">
        <v>24.033999999999999</v>
      </c>
      <c r="I28" s="44">
        <v>24.067</v>
      </c>
      <c r="J28" s="44">
        <v>24.099</v>
      </c>
      <c r="K28" s="44">
        <v>24.132000000000001</v>
      </c>
      <c r="L28" s="44">
        <v>24.164000000000001</v>
      </c>
      <c r="M28" s="44">
        <v>24.196000000000002</v>
      </c>
      <c r="P28" s="43">
        <v>51</v>
      </c>
      <c r="Q28" s="44">
        <v>4.0000000000000001E-3</v>
      </c>
      <c r="R28" s="44">
        <v>6.0000000000000001E-3</v>
      </c>
      <c r="S28" s="44">
        <v>7.0000000000000001E-3</v>
      </c>
      <c r="T28" s="44">
        <v>8.9999999999999993E-3</v>
      </c>
      <c r="U28" s="44">
        <v>0.01</v>
      </c>
      <c r="V28" s="44">
        <v>1.2E-2</v>
      </c>
      <c r="W28" s="44">
        <v>1.2999999999999999E-2</v>
      </c>
      <c r="X28" s="44">
        <v>1.4999999999999999E-2</v>
      </c>
      <c r="Y28" s="44">
        <v>1.6E-2</v>
      </c>
      <c r="Z28" s="44">
        <v>1.7999999999999999E-2</v>
      </c>
      <c r="AA28" s="44">
        <v>1.9E-2</v>
      </c>
      <c r="AB28" s="44">
        <v>2.1000000000000001E-2</v>
      </c>
    </row>
    <row r="29" spans="1:28" x14ac:dyDescent="0.25">
      <c r="A29" s="43">
        <v>52</v>
      </c>
      <c r="B29" s="44">
        <v>24.228999999999999</v>
      </c>
      <c r="C29" s="44">
        <v>24.262</v>
      </c>
      <c r="D29" s="44">
        <v>24.295000000000002</v>
      </c>
      <c r="E29" s="44">
        <v>24.329000000000001</v>
      </c>
      <c r="F29" s="44">
        <v>24.361999999999998</v>
      </c>
      <c r="G29" s="44">
        <v>24.395</v>
      </c>
      <c r="H29" s="44">
        <v>24.428000000000001</v>
      </c>
      <c r="I29" s="44">
        <v>24.462</v>
      </c>
      <c r="J29" s="44">
        <v>24.495000000000001</v>
      </c>
      <c r="K29" s="44">
        <v>24.527999999999999</v>
      </c>
      <c r="L29" s="44">
        <v>24.561</v>
      </c>
      <c r="M29" s="44">
        <v>24.594999999999999</v>
      </c>
      <c r="P29" s="43">
        <v>52</v>
      </c>
      <c r="Q29" s="44">
        <v>2.1999999999999999E-2</v>
      </c>
      <c r="R29" s="44">
        <v>2.4E-2</v>
      </c>
      <c r="S29" s="44">
        <v>2.5000000000000001E-2</v>
      </c>
      <c r="T29" s="44">
        <v>2.7E-2</v>
      </c>
      <c r="U29" s="44">
        <v>2.8000000000000001E-2</v>
      </c>
      <c r="V29" s="44">
        <v>0.03</v>
      </c>
      <c r="W29" s="44">
        <v>3.1E-2</v>
      </c>
      <c r="X29" s="44">
        <v>3.3000000000000002E-2</v>
      </c>
      <c r="Y29" s="44">
        <v>3.4000000000000002E-2</v>
      </c>
      <c r="Z29" s="44">
        <v>3.5999999999999997E-2</v>
      </c>
      <c r="AA29" s="44">
        <v>3.7999999999999999E-2</v>
      </c>
      <c r="AB29" s="44">
        <v>3.9E-2</v>
      </c>
    </row>
    <row r="30" spans="1:28" x14ac:dyDescent="0.25">
      <c r="A30" s="43">
        <v>53</v>
      </c>
      <c r="B30" s="44">
        <v>24.628</v>
      </c>
      <c r="C30" s="44">
        <v>24.661999999999999</v>
      </c>
      <c r="D30" s="44">
        <v>24.696000000000002</v>
      </c>
      <c r="E30" s="44">
        <v>24.73</v>
      </c>
      <c r="F30" s="44">
        <v>24.763999999999999</v>
      </c>
      <c r="G30" s="44">
        <v>24.797999999999998</v>
      </c>
      <c r="H30" s="44">
        <v>24.832000000000001</v>
      </c>
      <c r="I30" s="44">
        <v>24.866</v>
      </c>
      <c r="J30" s="44">
        <v>24.9</v>
      </c>
      <c r="K30" s="44">
        <v>24.934000000000001</v>
      </c>
      <c r="L30" s="44">
        <v>24.968</v>
      </c>
      <c r="M30" s="44">
        <v>25.001999999999999</v>
      </c>
      <c r="P30" s="43">
        <v>53</v>
      </c>
      <c r="Q30" s="44">
        <v>4.1000000000000002E-2</v>
      </c>
      <c r="R30" s="44">
        <v>4.2000000000000003E-2</v>
      </c>
      <c r="S30" s="44">
        <v>4.3999999999999997E-2</v>
      </c>
      <c r="T30" s="44">
        <v>4.5999999999999999E-2</v>
      </c>
      <c r="U30" s="44">
        <v>4.7E-2</v>
      </c>
      <c r="V30" s="44">
        <v>4.9000000000000002E-2</v>
      </c>
      <c r="W30" s="44">
        <v>0.05</v>
      </c>
      <c r="X30" s="44">
        <v>5.1999999999999998E-2</v>
      </c>
      <c r="Y30" s="44">
        <v>5.3999999999999999E-2</v>
      </c>
      <c r="Z30" s="44">
        <v>5.5E-2</v>
      </c>
      <c r="AA30" s="44">
        <v>5.7000000000000002E-2</v>
      </c>
      <c r="AB30" s="44">
        <v>5.8999999999999997E-2</v>
      </c>
    </row>
    <row r="31" spans="1:28" x14ac:dyDescent="0.25">
      <c r="A31" s="43">
        <v>54</v>
      </c>
      <c r="B31" s="44">
        <v>25.036000000000001</v>
      </c>
      <c r="C31" s="44">
        <v>25.071000000000002</v>
      </c>
      <c r="D31" s="44">
        <v>25.106000000000002</v>
      </c>
      <c r="E31" s="44">
        <v>25.140999999999998</v>
      </c>
      <c r="F31" s="44">
        <v>25.175999999999998</v>
      </c>
      <c r="G31" s="44">
        <v>25.21</v>
      </c>
      <c r="H31" s="44">
        <v>25.245000000000001</v>
      </c>
      <c r="I31" s="44">
        <v>25.28</v>
      </c>
      <c r="J31" s="44">
        <v>25.315000000000001</v>
      </c>
      <c r="K31" s="44">
        <v>25.35</v>
      </c>
      <c r="L31" s="44">
        <v>25.385000000000002</v>
      </c>
      <c r="M31" s="44">
        <v>25.42</v>
      </c>
      <c r="P31" s="43">
        <v>54</v>
      </c>
      <c r="Q31" s="44">
        <v>0.06</v>
      </c>
      <c r="R31" s="44">
        <v>6.2E-2</v>
      </c>
      <c r="S31" s="44">
        <v>6.4000000000000001E-2</v>
      </c>
      <c r="T31" s="44">
        <v>6.5000000000000002E-2</v>
      </c>
      <c r="U31" s="44">
        <v>6.7000000000000004E-2</v>
      </c>
      <c r="V31" s="44">
        <v>6.9000000000000006E-2</v>
      </c>
      <c r="W31" s="44">
        <v>7.0999999999999994E-2</v>
      </c>
      <c r="X31" s="44">
        <v>7.1999999999999995E-2</v>
      </c>
      <c r="Y31" s="44">
        <v>7.3999999999999996E-2</v>
      </c>
      <c r="Z31" s="44">
        <v>7.5999999999999998E-2</v>
      </c>
      <c r="AA31" s="44">
        <v>7.6999999999999999E-2</v>
      </c>
      <c r="AB31" s="44">
        <v>7.9000000000000001E-2</v>
      </c>
    </row>
    <row r="32" spans="1:28" x14ac:dyDescent="0.25">
      <c r="A32" s="43">
        <v>55</v>
      </c>
      <c r="B32" s="44">
        <v>25.454000000000001</v>
      </c>
      <c r="C32" s="44"/>
      <c r="D32" s="44"/>
      <c r="E32" s="44"/>
      <c r="F32" s="44"/>
      <c r="G32" s="44"/>
      <c r="H32" s="44"/>
      <c r="I32" s="44"/>
      <c r="J32" s="44"/>
      <c r="K32" s="44"/>
      <c r="L32" s="44"/>
      <c r="M32" s="44"/>
      <c r="P32" s="43">
        <v>55</v>
      </c>
      <c r="Q32" s="44">
        <v>8.1000000000000003E-2</v>
      </c>
      <c r="R32" s="44"/>
      <c r="S32" s="44"/>
      <c r="T32" s="44"/>
      <c r="U32" s="44"/>
      <c r="V32" s="44"/>
      <c r="W32" s="44"/>
      <c r="X32" s="44"/>
      <c r="Y32" s="44"/>
      <c r="Z32" s="44"/>
      <c r="AA32" s="44"/>
      <c r="AB32" s="44"/>
    </row>
  </sheetData>
  <sheetProtection algorithmName="SHA-512" hashValue="TSSWA/4yLBH5NI6b0+6TXBAmFRIoTNtRFtBKImvSArb/Oklorx9XtKdRa48rC12P5gc9VyM6DSTYp51kgbvQLQ==" saltValue="7pB4ytQcpdo+bYBvKRHrug==" spinCount="100000" sheet="1" objects="1" scenarios="1"/>
  <conditionalFormatting sqref="A6:A21">
    <cfRule type="expression" dxfId="109" priority="5" stopIfTrue="1">
      <formula>MOD(ROW(),2)=0</formula>
    </cfRule>
    <cfRule type="expression" dxfId="108" priority="6" stopIfTrue="1">
      <formula>MOD(ROW(),2)&lt;&gt;0</formula>
    </cfRule>
  </conditionalFormatting>
  <conditionalFormatting sqref="B6:M21">
    <cfRule type="expression" dxfId="107" priority="7" stopIfTrue="1">
      <formula>MOD(ROW(),2)=0</formula>
    </cfRule>
    <cfRule type="expression" dxfId="106" priority="8" stopIfTrue="1">
      <formula>MOD(ROW(),2)&lt;&gt;0</formula>
    </cfRule>
  </conditionalFormatting>
  <conditionalFormatting sqref="A26:A32">
    <cfRule type="expression" dxfId="105" priority="9" stopIfTrue="1">
      <formula>MOD(ROW(),2)=0</formula>
    </cfRule>
    <cfRule type="expression" dxfId="104" priority="10" stopIfTrue="1">
      <formula>MOD(ROW(),2)&lt;&gt;0</formula>
    </cfRule>
  </conditionalFormatting>
  <conditionalFormatting sqref="B26:M32">
    <cfRule type="expression" dxfId="103" priority="11" stopIfTrue="1">
      <formula>MOD(ROW(),2)=0</formula>
    </cfRule>
    <cfRule type="expression" dxfId="102" priority="12" stopIfTrue="1">
      <formula>MOD(ROW(),2)&lt;&gt;0</formula>
    </cfRule>
  </conditionalFormatting>
  <conditionalFormatting sqref="P6:P21">
    <cfRule type="expression" dxfId="101" priority="13" stopIfTrue="1">
      <formula>MOD(ROW(),2)=0</formula>
    </cfRule>
    <cfRule type="expression" dxfId="100" priority="14" stopIfTrue="1">
      <formula>MOD(ROW(),2)&lt;&gt;0</formula>
    </cfRule>
  </conditionalFormatting>
  <conditionalFormatting sqref="Q6:AB21">
    <cfRule type="expression" dxfId="99" priority="15" stopIfTrue="1">
      <formula>MOD(ROW(),2)=0</formula>
    </cfRule>
    <cfRule type="expression" dxfId="98" priority="16" stopIfTrue="1">
      <formula>MOD(ROW(),2)&lt;&gt;0</formula>
    </cfRule>
  </conditionalFormatting>
  <conditionalFormatting sqref="P26:P32">
    <cfRule type="expression" dxfId="97" priority="17" stopIfTrue="1">
      <formula>MOD(ROW(),2)=0</formula>
    </cfRule>
    <cfRule type="expression" dxfId="96" priority="18" stopIfTrue="1">
      <formula>MOD(ROW(),2)&lt;&gt;0</formula>
    </cfRule>
  </conditionalFormatting>
  <conditionalFormatting sqref="Q26:AB32">
    <cfRule type="expression" dxfId="95" priority="19" stopIfTrue="1">
      <formula>MOD(ROW(),2)=0</formula>
    </cfRule>
    <cfRule type="expression" dxfId="94" priority="20" stopIfTrue="1">
      <formula>MOD(ROW(),2)&lt;&gt;0</formula>
    </cfRule>
  </conditionalFormatting>
  <pageMargins left="0.7" right="0.7" top="0.75" bottom="0.75" header="0.3" footer="0.3"/>
  <tableParts count="2">
    <tablePart r:id="rId1"/>
    <tablePart r:id="rId2"/>
  </tableParts>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81037E-4C4C-4BB4-A5BF-AAB94CE124F1}">
  <sheetPr codeName="Sheet97"/>
  <dimension ref="A1:M40"/>
  <sheetViews>
    <sheetView showGridLines="0" workbookViewId="0">
      <selection activeCell="A6" sqref="A6"/>
    </sheetView>
  </sheetViews>
  <sheetFormatPr defaultRowHeight="12.5" x14ac:dyDescent="0.25"/>
  <cols>
    <col min="1" max="1" width="31.54296875" customWidth="1"/>
    <col min="2" max="13"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Redundancy - x-808</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153</v>
      </c>
      <c r="C8" s="49"/>
      <c r="D8" s="49"/>
      <c r="E8" s="49"/>
      <c r="F8" s="49"/>
      <c r="G8" s="49"/>
      <c r="H8" s="49"/>
      <c r="I8" s="49"/>
      <c r="J8" s="49"/>
      <c r="K8" s="49"/>
      <c r="L8" s="49"/>
      <c r="M8" s="49"/>
    </row>
    <row r="9" spans="1:13" x14ac:dyDescent="0.25">
      <c r="A9" s="40" t="s">
        <v>141</v>
      </c>
      <c r="B9" s="49" t="s">
        <v>444</v>
      </c>
      <c r="C9" s="49"/>
      <c r="D9" s="49"/>
      <c r="E9" s="49"/>
      <c r="F9" s="49"/>
      <c r="G9" s="49"/>
      <c r="H9" s="49"/>
      <c r="I9" s="49"/>
      <c r="J9" s="49"/>
      <c r="K9" s="49"/>
      <c r="L9" s="49"/>
      <c r="M9" s="49"/>
    </row>
    <row r="10" spans="1:13" x14ac:dyDescent="0.25">
      <c r="A10" s="40" t="s">
        <v>6</v>
      </c>
      <c r="B10" s="49" t="s">
        <v>464</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253</v>
      </c>
      <c r="C12" s="49"/>
      <c r="D12" s="49"/>
      <c r="E12" s="49"/>
      <c r="F12" s="49"/>
      <c r="G12" s="49"/>
      <c r="H12" s="49"/>
      <c r="I12" s="49"/>
      <c r="J12" s="49"/>
      <c r="K12" s="49"/>
      <c r="L12" s="49"/>
      <c r="M12" s="49"/>
    </row>
    <row r="13" spans="1:13" x14ac:dyDescent="0.25">
      <c r="A13" s="40" t="s">
        <v>494</v>
      </c>
      <c r="B13" s="49">
        <v>0</v>
      </c>
      <c r="C13" s="49"/>
      <c r="D13" s="49"/>
      <c r="E13" s="49"/>
      <c r="F13" s="49"/>
      <c r="G13" s="49"/>
      <c r="H13" s="49"/>
      <c r="I13" s="49"/>
      <c r="J13" s="49"/>
      <c r="K13" s="49"/>
      <c r="L13" s="49"/>
      <c r="M13" s="49"/>
    </row>
    <row r="14" spans="1:13" x14ac:dyDescent="0.25">
      <c r="A14" s="40" t="s">
        <v>145</v>
      </c>
      <c r="B14" s="49">
        <v>808</v>
      </c>
      <c r="C14" s="49"/>
      <c r="D14" s="49"/>
      <c r="E14" s="49"/>
      <c r="F14" s="49"/>
      <c r="G14" s="49"/>
      <c r="H14" s="49"/>
      <c r="I14" s="49"/>
      <c r="J14" s="49"/>
      <c r="K14" s="49"/>
      <c r="L14" s="49"/>
      <c r="M14" s="49"/>
    </row>
    <row r="15" spans="1:13" x14ac:dyDescent="0.25">
      <c r="A15" s="40" t="s">
        <v>495</v>
      </c>
      <c r="B15" s="49" t="s">
        <v>465</v>
      </c>
      <c r="C15" s="49"/>
      <c r="D15" s="49"/>
      <c r="E15" s="49"/>
      <c r="F15" s="49"/>
      <c r="G15" s="49"/>
      <c r="H15" s="49"/>
      <c r="I15" s="49"/>
      <c r="J15" s="49"/>
      <c r="K15" s="49"/>
      <c r="L15" s="49"/>
      <c r="M15" s="49"/>
    </row>
    <row r="16" spans="1:13" x14ac:dyDescent="0.25">
      <c r="A16" s="40" t="s">
        <v>147</v>
      </c>
      <c r="B16" s="49" t="s">
        <v>447</v>
      </c>
      <c r="C16" s="49"/>
      <c r="D16" s="49"/>
      <c r="E16" s="49"/>
      <c r="F16" s="49"/>
      <c r="G16" s="49"/>
      <c r="H16" s="49"/>
      <c r="I16" s="49"/>
      <c r="J16" s="49"/>
      <c r="K16" s="49"/>
      <c r="L16" s="49"/>
      <c r="M16" s="49"/>
    </row>
    <row r="17" spans="1:13" x14ac:dyDescent="0.25">
      <c r="A17" s="41" t="s">
        <v>496</v>
      </c>
      <c r="B17" s="49"/>
      <c r="C17" s="49"/>
      <c r="D17" s="49"/>
      <c r="E17" s="49"/>
      <c r="F17" s="49"/>
      <c r="G17" s="49"/>
      <c r="H17" s="49"/>
      <c r="I17" s="49"/>
      <c r="J17" s="49"/>
      <c r="K17" s="49"/>
      <c r="L17" s="49"/>
      <c r="M17" s="49"/>
    </row>
    <row r="18" spans="1:13" x14ac:dyDescent="0.25">
      <c r="A18" s="40" t="s">
        <v>149</v>
      </c>
      <c r="B18" s="50">
        <v>45135</v>
      </c>
      <c r="C18" s="50"/>
      <c r="D18" s="50"/>
      <c r="E18" s="50"/>
      <c r="F18" s="50"/>
      <c r="G18" s="50"/>
      <c r="H18" s="50"/>
      <c r="I18" s="50"/>
      <c r="J18" s="50"/>
      <c r="K18" s="50"/>
      <c r="L18" s="50"/>
      <c r="M18" s="50"/>
    </row>
    <row r="19" spans="1:13" x14ac:dyDescent="0.25">
      <c r="A19" s="40" t="s">
        <v>150</v>
      </c>
      <c r="B19" s="50">
        <v>45231</v>
      </c>
      <c r="C19" s="50"/>
      <c r="D19" s="50"/>
      <c r="E19" s="50"/>
      <c r="F19" s="50"/>
      <c r="G19" s="50"/>
      <c r="H19" s="50"/>
      <c r="I19" s="50"/>
      <c r="J19" s="50"/>
      <c r="K19" s="50"/>
      <c r="L19" s="50"/>
      <c r="M19" s="50"/>
    </row>
    <row r="20" spans="1:13" x14ac:dyDescent="0.25">
      <c r="A20" s="40" t="s">
        <v>151</v>
      </c>
      <c r="B20" s="49" t="s">
        <v>160</v>
      </c>
      <c r="C20" s="49"/>
      <c r="D20" s="49"/>
      <c r="E20" s="49"/>
      <c r="F20" s="49"/>
      <c r="G20" s="49"/>
      <c r="H20" s="49"/>
      <c r="I20" s="49"/>
      <c r="J20" s="49"/>
      <c r="K20" s="49"/>
      <c r="L20" s="49"/>
      <c r="M20" s="49"/>
    </row>
    <row r="21" spans="1:13" x14ac:dyDescent="0.25">
      <c r="A21" s="40" t="s">
        <v>497</v>
      </c>
      <c r="B21" s="49" t="s">
        <v>68</v>
      </c>
      <c r="C21" s="49"/>
      <c r="D21" s="49"/>
      <c r="E21" s="49"/>
      <c r="F21" s="49"/>
      <c r="G21" s="49"/>
      <c r="H21" s="49"/>
      <c r="I21" s="49"/>
      <c r="J21" s="49"/>
      <c r="K21" s="49"/>
      <c r="L21" s="49"/>
      <c r="M21" s="49"/>
    </row>
    <row r="23" spans="1:13" x14ac:dyDescent="0.25">
      <c r="A23" s="23" t="str">
        <f>HYPERLINK("#'Factor List'!A1", "Back to Factor List")</f>
        <v>Back to Factor List</v>
      </c>
      <c r="B23" s="23" t="str">
        <f>HYPERLINK("#'Assumptions'!A1", "Assumptions")</f>
        <v>Assumptions</v>
      </c>
    </row>
    <row r="26" spans="1:13" s="59" customFormat="1" ht="13" x14ac:dyDescent="0.25">
      <c r="A26" s="58" t="s">
        <v>546</v>
      </c>
      <c r="B26" s="58">
        <v>0</v>
      </c>
      <c r="C26" s="58">
        <v>1</v>
      </c>
      <c r="D26" s="58">
        <v>2</v>
      </c>
      <c r="E26" s="58">
        <v>3</v>
      </c>
      <c r="F26" s="58">
        <v>4</v>
      </c>
      <c r="G26" s="58">
        <v>5</v>
      </c>
      <c r="H26" s="58">
        <v>6</v>
      </c>
      <c r="I26" s="58">
        <v>7</v>
      </c>
      <c r="J26" s="58">
        <v>8</v>
      </c>
      <c r="K26" s="58">
        <v>9</v>
      </c>
      <c r="L26" s="58">
        <v>10</v>
      </c>
      <c r="M26" s="58">
        <v>11</v>
      </c>
    </row>
    <row r="27" spans="1:13" x14ac:dyDescent="0.25">
      <c r="A27" s="43">
        <v>55</v>
      </c>
      <c r="B27" s="44">
        <v>25.436</v>
      </c>
      <c r="C27" s="44">
        <v>25.387</v>
      </c>
      <c r="D27" s="44">
        <v>25.338999999999999</v>
      </c>
      <c r="E27" s="44">
        <v>25.29</v>
      </c>
      <c r="F27" s="44">
        <v>25.241</v>
      </c>
      <c r="G27" s="44">
        <v>25.193000000000001</v>
      </c>
      <c r="H27" s="44">
        <v>25.143999999999998</v>
      </c>
      <c r="I27" s="44">
        <v>25.096</v>
      </c>
      <c r="J27" s="44">
        <v>25.047000000000001</v>
      </c>
      <c r="K27" s="44">
        <v>24.998000000000001</v>
      </c>
      <c r="L27" s="44">
        <v>24.95</v>
      </c>
      <c r="M27" s="44">
        <v>24.901</v>
      </c>
    </row>
    <row r="28" spans="1:13" x14ac:dyDescent="0.25">
      <c r="A28" s="43">
        <v>56</v>
      </c>
      <c r="B28" s="44">
        <v>24.853000000000002</v>
      </c>
      <c r="C28" s="44">
        <v>24.803000000000001</v>
      </c>
      <c r="D28" s="44">
        <v>24.754000000000001</v>
      </c>
      <c r="E28" s="44">
        <v>24.704999999999998</v>
      </c>
      <c r="F28" s="44">
        <v>24.655999999999999</v>
      </c>
      <c r="G28" s="44">
        <v>24.606999999999999</v>
      </c>
      <c r="H28" s="44">
        <v>24.558</v>
      </c>
      <c r="I28" s="44">
        <v>24.509</v>
      </c>
      <c r="J28" s="44">
        <v>24.46</v>
      </c>
      <c r="K28" s="44">
        <v>24.411000000000001</v>
      </c>
      <c r="L28" s="44">
        <v>24.361999999999998</v>
      </c>
      <c r="M28" s="44">
        <v>24.312999999999999</v>
      </c>
    </row>
    <row r="29" spans="1:13" x14ac:dyDescent="0.25">
      <c r="A29" s="43">
        <v>57</v>
      </c>
      <c r="B29" s="44">
        <v>24.263000000000002</v>
      </c>
      <c r="C29" s="44">
        <v>24.213999999999999</v>
      </c>
      <c r="D29" s="44">
        <v>24.164000000000001</v>
      </c>
      <c r="E29" s="44">
        <v>24.114999999999998</v>
      </c>
      <c r="F29" s="44">
        <v>24.065000000000001</v>
      </c>
      <c r="G29" s="44">
        <v>24.015000000000001</v>
      </c>
      <c r="H29" s="44">
        <v>23.966000000000001</v>
      </c>
      <c r="I29" s="44">
        <v>23.916</v>
      </c>
      <c r="J29" s="44">
        <v>23.867000000000001</v>
      </c>
      <c r="K29" s="44">
        <v>23.817</v>
      </c>
      <c r="L29" s="44">
        <v>23.766999999999999</v>
      </c>
      <c r="M29" s="44">
        <v>23.718</v>
      </c>
    </row>
    <row r="30" spans="1:13" x14ac:dyDescent="0.25">
      <c r="A30" s="43">
        <v>58</v>
      </c>
      <c r="B30" s="44">
        <v>23.667999999999999</v>
      </c>
      <c r="C30" s="44">
        <v>23.617999999999999</v>
      </c>
      <c r="D30" s="44">
        <v>23.568000000000001</v>
      </c>
      <c r="E30" s="44">
        <v>23.518000000000001</v>
      </c>
      <c r="F30" s="44">
        <v>23.468</v>
      </c>
      <c r="G30" s="44">
        <v>23.417000000000002</v>
      </c>
      <c r="H30" s="44">
        <v>23.367000000000001</v>
      </c>
      <c r="I30" s="44">
        <v>23.317</v>
      </c>
      <c r="J30" s="44">
        <v>23.266999999999999</v>
      </c>
      <c r="K30" s="44">
        <v>23.216999999999999</v>
      </c>
      <c r="L30" s="44">
        <v>23.166</v>
      </c>
      <c r="M30" s="44">
        <v>23.116</v>
      </c>
    </row>
    <row r="31" spans="1:13" x14ac:dyDescent="0.25">
      <c r="A31" s="43">
        <v>59</v>
      </c>
      <c r="B31" s="44">
        <v>23.065999999999999</v>
      </c>
      <c r="C31" s="44">
        <v>23.015000000000001</v>
      </c>
      <c r="D31" s="44">
        <v>22.965</v>
      </c>
      <c r="E31" s="44">
        <v>22.914000000000001</v>
      </c>
      <c r="F31" s="44">
        <v>22.863</v>
      </c>
      <c r="G31" s="44">
        <v>22.812999999999999</v>
      </c>
      <c r="H31" s="44">
        <v>22.762</v>
      </c>
      <c r="I31" s="44">
        <v>22.710999999999999</v>
      </c>
      <c r="J31" s="44">
        <v>22.66</v>
      </c>
      <c r="K31" s="44">
        <v>22.61</v>
      </c>
      <c r="L31" s="44">
        <v>22.559000000000001</v>
      </c>
      <c r="M31" s="44">
        <v>22.507999999999999</v>
      </c>
    </row>
    <row r="32" spans="1:13" x14ac:dyDescent="0.25">
      <c r="A32" s="43">
        <v>60</v>
      </c>
      <c r="B32" s="44">
        <v>22.457999999999998</v>
      </c>
      <c r="C32" s="44">
        <v>22.405999999999999</v>
      </c>
      <c r="D32" s="44">
        <v>22.355</v>
      </c>
      <c r="E32" s="44">
        <v>22.303999999999998</v>
      </c>
      <c r="F32" s="44">
        <v>22.253</v>
      </c>
      <c r="G32" s="44">
        <v>22.201000000000001</v>
      </c>
      <c r="H32" s="44">
        <v>22.15</v>
      </c>
      <c r="I32" s="44">
        <v>22.099</v>
      </c>
      <c r="J32" s="44">
        <v>22.047999999999998</v>
      </c>
      <c r="K32" s="44">
        <v>21.995999999999999</v>
      </c>
      <c r="L32" s="44">
        <v>21.945</v>
      </c>
      <c r="M32" s="44">
        <v>21.893999999999998</v>
      </c>
    </row>
    <row r="33" spans="1:13" x14ac:dyDescent="0.25">
      <c r="A33" s="43">
        <v>61</v>
      </c>
      <c r="B33" s="44">
        <v>21.843</v>
      </c>
      <c r="C33" s="44">
        <v>21.791</v>
      </c>
      <c r="D33" s="44">
        <v>21.739000000000001</v>
      </c>
      <c r="E33" s="44">
        <v>21.687000000000001</v>
      </c>
      <c r="F33" s="44">
        <v>21.635999999999999</v>
      </c>
      <c r="G33" s="44">
        <v>21.584</v>
      </c>
      <c r="H33" s="44">
        <v>21.532</v>
      </c>
      <c r="I33" s="44">
        <v>21.48</v>
      </c>
      <c r="J33" s="44">
        <v>21.428999999999998</v>
      </c>
      <c r="K33" s="44">
        <v>21.376999999999999</v>
      </c>
      <c r="L33" s="44">
        <v>21.324999999999999</v>
      </c>
      <c r="M33" s="44">
        <v>21.273</v>
      </c>
    </row>
    <row r="34" spans="1:13" x14ac:dyDescent="0.25">
      <c r="A34" s="43">
        <v>62</v>
      </c>
      <c r="B34" s="44">
        <v>21.222000000000001</v>
      </c>
      <c r="C34" s="44">
        <v>21.169</v>
      </c>
      <c r="D34" s="44">
        <v>21.117000000000001</v>
      </c>
      <c r="E34" s="44">
        <v>21.065000000000001</v>
      </c>
      <c r="F34" s="44">
        <v>21.013000000000002</v>
      </c>
      <c r="G34" s="44">
        <v>20.960999999999999</v>
      </c>
      <c r="H34" s="44">
        <v>20.908000000000001</v>
      </c>
      <c r="I34" s="44">
        <v>20.856000000000002</v>
      </c>
      <c r="J34" s="44">
        <v>20.803999999999998</v>
      </c>
      <c r="K34" s="44">
        <v>20.751999999999999</v>
      </c>
      <c r="L34" s="44">
        <v>20.7</v>
      </c>
      <c r="M34" s="44">
        <v>20.646999999999998</v>
      </c>
    </row>
    <row r="35" spans="1:13" x14ac:dyDescent="0.25">
      <c r="A35" s="43">
        <v>63</v>
      </c>
      <c r="B35" s="44">
        <v>20.594999999999999</v>
      </c>
      <c r="C35" s="44">
        <v>20.542000000000002</v>
      </c>
      <c r="D35" s="44">
        <v>20.49</v>
      </c>
      <c r="E35" s="44">
        <v>20.437000000000001</v>
      </c>
      <c r="F35" s="44">
        <v>20.384</v>
      </c>
      <c r="G35" s="44">
        <v>20.332000000000001</v>
      </c>
      <c r="H35" s="44">
        <v>20.279</v>
      </c>
      <c r="I35" s="44">
        <v>20.227</v>
      </c>
      <c r="J35" s="44">
        <v>20.173999999999999</v>
      </c>
      <c r="K35" s="44">
        <v>20.120999999999999</v>
      </c>
      <c r="L35" s="44">
        <v>20.068999999999999</v>
      </c>
      <c r="M35" s="44">
        <v>20.015999999999998</v>
      </c>
    </row>
    <row r="36" spans="1:13" x14ac:dyDescent="0.25">
      <c r="A36" s="43">
        <v>64</v>
      </c>
      <c r="B36" s="44">
        <v>19.963000000000001</v>
      </c>
      <c r="C36" s="44">
        <v>19.91</v>
      </c>
      <c r="D36" s="44">
        <v>19.856999999999999</v>
      </c>
      <c r="E36" s="44">
        <v>19.803999999999998</v>
      </c>
      <c r="F36" s="44">
        <v>19.751000000000001</v>
      </c>
      <c r="G36" s="44">
        <v>19.698</v>
      </c>
      <c r="H36" s="44">
        <v>19.645</v>
      </c>
      <c r="I36" s="44">
        <v>19.591999999999999</v>
      </c>
      <c r="J36" s="44">
        <v>19.539000000000001</v>
      </c>
      <c r="K36" s="44">
        <v>19.486000000000001</v>
      </c>
      <c r="L36" s="44">
        <v>19.433</v>
      </c>
      <c r="M36" s="44">
        <v>19.38</v>
      </c>
    </row>
    <row r="37" spans="1:13" x14ac:dyDescent="0.25">
      <c r="A37" s="43">
        <v>65</v>
      </c>
      <c r="B37" s="44">
        <v>19.327000000000002</v>
      </c>
      <c r="C37" s="44">
        <v>19.273</v>
      </c>
      <c r="D37" s="44">
        <v>19.22</v>
      </c>
      <c r="E37" s="44">
        <v>19.167000000000002</v>
      </c>
      <c r="F37" s="44">
        <v>19.113</v>
      </c>
      <c r="G37" s="44">
        <v>19.059999999999999</v>
      </c>
      <c r="H37" s="44">
        <v>19.006</v>
      </c>
      <c r="I37" s="44">
        <v>18.952999999999999</v>
      </c>
      <c r="J37" s="44">
        <v>18.899000000000001</v>
      </c>
      <c r="K37" s="44">
        <v>18.846</v>
      </c>
      <c r="L37" s="44">
        <v>18.792999999999999</v>
      </c>
      <c r="M37" s="44">
        <v>18.739000000000001</v>
      </c>
    </row>
    <row r="38" spans="1:13" x14ac:dyDescent="0.25">
      <c r="A38" s="43">
        <v>66</v>
      </c>
      <c r="B38" s="44">
        <v>18.686</v>
      </c>
      <c r="C38" s="44">
        <v>18.632000000000001</v>
      </c>
      <c r="D38" s="44">
        <v>18.577999999999999</v>
      </c>
      <c r="E38" s="44">
        <v>18.524000000000001</v>
      </c>
      <c r="F38" s="44">
        <v>18.47</v>
      </c>
      <c r="G38" s="44">
        <v>18.417000000000002</v>
      </c>
      <c r="H38" s="44">
        <v>18.363</v>
      </c>
      <c r="I38" s="44">
        <v>18.309000000000001</v>
      </c>
      <c r="J38" s="44">
        <v>18.254999999999999</v>
      </c>
      <c r="K38" s="44">
        <v>18.201000000000001</v>
      </c>
      <c r="L38" s="44">
        <v>18.148</v>
      </c>
      <c r="M38" s="44">
        <v>18.094000000000001</v>
      </c>
    </row>
    <row r="39" spans="1:13" x14ac:dyDescent="0.25">
      <c r="A39" s="43">
        <v>67</v>
      </c>
      <c r="B39" s="44">
        <v>18.04</v>
      </c>
      <c r="C39" s="44">
        <v>17.986000000000001</v>
      </c>
      <c r="D39" s="44">
        <v>17.931999999999999</v>
      </c>
      <c r="E39" s="44">
        <v>17.878</v>
      </c>
      <c r="F39" s="44">
        <v>17.823</v>
      </c>
      <c r="G39" s="44">
        <v>17.768999999999998</v>
      </c>
      <c r="H39" s="44">
        <v>17.715</v>
      </c>
      <c r="I39" s="44">
        <v>17.661000000000001</v>
      </c>
      <c r="J39" s="44">
        <v>17.606999999999999</v>
      </c>
      <c r="K39" s="44">
        <v>17.553000000000001</v>
      </c>
      <c r="L39" s="44">
        <v>17.498999999999999</v>
      </c>
      <c r="M39" s="44">
        <v>17.445</v>
      </c>
    </row>
    <row r="40" spans="1:13" x14ac:dyDescent="0.25">
      <c r="A40" s="43">
        <v>68</v>
      </c>
      <c r="B40" s="44">
        <v>17.39</v>
      </c>
      <c r="C40" s="44"/>
      <c r="D40" s="44"/>
      <c r="E40" s="44"/>
      <c r="F40" s="44"/>
      <c r="G40" s="44"/>
      <c r="H40" s="44"/>
      <c r="I40" s="44"/>
      <c r="J40" s="44"/>
      <c r="K40" s="44"/>
      <c r="L40" s="44"/>
      <c r="M40" s="44"/>
    </row>
  </sheetData>
  <sheetProtection algorithmName="SHA-512" hashValue="8Qw0uiKvOY4k4jOdk3U91ug71QLohUXSV+8pJ5dQI6Wg+SdPWQWTX/PVaNEuhBzwDV3kp+d1oCGrSNHMBecZdA==" saltValue="RWBwWK5WbxKpiktjLM2VFg==" spinCount="100000" sheet="1" objects="1" scenarios="1"/>
  <conditionalFormatting sqref="A6:A21">
    <cfRule type="expression" dxfId="89" priority="1" stopIfTrue="1">
      <formula>MOD(ROW(),2)=0</formula>
    </cfRule>
    <cfRule type="expression" dxfId="88" priority="2" stopIfTrue="1">
      <formula>MOD(ROW(),2)&lt;&gt;0</formula>
    </cfRule>
  </conditionalFormatting>
  <conditionalFormatting sqref="B6:M21">
    <cfRule type="expression" dxfId="87" priority="3" stopIfTrue="1">
      <formula>MOD(ROW(),2)=0</formula>
    </cfRule>
    <cfRule type="expression" dxfId="86" priority="4" stopIfTrue="1">
      <formula>MOD(ROW(),2)&lt;&gt;0</formula>
    </cfRule>
  </conditionalFormatting>
  <conditionalFormatting sqref="A26:A40">
    <cfRule type="expression" dxfId="85" priority="5" stopIfTrue="1">
      <formula>MOD(ROW(),2)=0</formula>
    </cfRule>
    <cfRule type="expression" dxfId="84" priority="6" stopIfTrue="1">
      <formula>MOD(ROW(),2)&lt;&gt;0</formula>
    </cfRule>
  </conditionalFormatting>
  <conditionalFormatting sqref="B26:M40">
    <cfRule type="expression" dxfId="83" priority="7" stopIfTrue="1">
      <formula>MOD(ROW(),2)=0</formula>
    </cfRule>
    <cfRule type="expression" dxfId="82" priority="8" stopIfTrue="1">
      <formula>MOD(ROW(),2)&lt;&gt;0</formula>
    </cfRule>
  </conditionalFormatting>
  <pageMargins left="0.7" right="0.7" top="0.75" bottom="0.75" header="0.3" footer="0.3"/>
  <tableParts count="1">
    <tablePart r:id="rId1"/>
  </tableParts>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3861F-E114-4E84-AA20-C8AEAD49080F}">
  <sheetPr codeName="Sheet98"/>
  <dimension ref="A1:M67"/>
  <sheetViews>
    <sheetView showGridLines="0" workbookViewId="0">
      <selection activeCell="A6" sqref="A6"/>
    </sheetView>
  </sheetViews>
  <sheetFormatPr defaultRowHeight="12.5" x14ac:dyDescent="0.25"/>
  <cols>
    <col min="1" max="1" width="31.54296875" customWidth="1"/>
    <col min="2" max="13"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Abatement - x-809</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173</v>
      </c>
      <c r="C8" s="49"/>
      <c r="D8" s="49"/>
      <c r="E8" s="49"/>
      <c r="F8" s="49"/>
      <c r="G8" s="49"/>
      <c r="H8" s="49"/>
      <c r="I8" s="49"/>
      <c r="J8" s="49"/>
      <c r="K8" s="49"/>
      <c r="L8" s="49"/>
      <c r="M8" s="49"/>
    </row>
    <row r="9" spans="1:13" x14ac:dyDescent="0.25">
      <c r="A9" s="40" t="s">
        <v>141</v>
      </c>
      <c r="B9" s="49" t="s">
        <v>466</v>
      </c>
      <c r="C9" s="49"/>
      <c r="D9" s="49"/>
      <c r="E9" s="49"/>
      <c r="F9" s="49"/>
      <c r="G9" s="49"/>
      <c r="H9" s="49"/>
      <c r="I9" s="49"/>
      <c r="J9" s="49"/>
      <c r="K9" s="49"/>
      <c r="L9" s="49"/>
      <c r="M9" s="49"/>
    </row>
    <row r="10" spans="1:13" x14ac:dyDescent="0.25">
      <c r="A10" s="40" t="s">
        <v>6</v>
      </c>
      <c r="B10" s="49" t="s">
        <v>467</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468</v>
      </c>
      <c r="C12" s="49"/>
      <c r="D12" s="49"/>
      <c r="E12" s="49"/>
      <c r="F12" s="49"/>
      <c r="G12" s="49"/>
      <c r="H12" s="49"/>
      <c r="I12" s="49"/>
      <c r="J12" s="49"/>
      <c r="K12" s="49"/>
      <c r="L12" s="49"/>
      <c r="M12" s="49"/>
    </row>
    <row r="13" spans="1:13" x14ac:dyDescent="0.25">
      <c r="A13" s="40" t="s">
        <v>494</v>
      </c>
      <c r="B13" s="49">
        <v>1</v>
      </c>
      <c r="C13" s="49"/>
      <c r="D13" s="49"/>
      <c r="E13" s="49"/>
      <c r="F13" s="49"/>
      <c r="G13" s="49"/>
      <c r="H13" s="49"/>
      <c r="I13" s="49"/>
      <c r="J13" s="49"/>
      <c r="K13" s="49"/>
      <c r="L13" s="49"/>
      <c r="M13" s="49"/>
    </row>
    <row r="14" spans="1:13" x14ac:dyDescent="0.25">
      <c r="A14" s="40" t="s">
        <v>145</v>
      </c>
      <c r="B14" s="49">
        <v>809</v>
      </c>
      <c r="C14" s="49"/>
      <c r="D14" s="49"/>
      <c r="E14" s="49"/>
      <c r="F14" s="49"/>
      <c r="G14" s="49"/>
      <c r="H14" s="49"/>
      <c r="I14" s="49"/>
      <c r="J14" s="49"/>
      <c r="K14" s="49"/>
      <c r="L14" s="49"/>
      <c r="M14" s="49"/>
    </row>
    <row r="15" spans="1:13" x14ac:dyDescent="0.25">
      <c r="A15" s="40" t="s">
        <v>495</v>
      </c>
      <c r="B15" s="49" t="s">
        <v>469</v>
      </c>
      <c r="C15" s="49"/>
      <c r="D15" s="49"/>
      <c r="E15" s="49"/>
      <c r="F15" s="49"/>
      <c r="G15" s="49"/>
      <c r="H15" s="49"/>
      <c r="I15" s="49"/>
      <c r="J15" s="49"/>
      <c r="K15" s="49"/>
      <c r="L15" s="49"/>
      <c r="M15" s="49"/>
    </row>
    <row r="16" spans="1:13" x14ac:dyDescent="0.25">
      <c r="A16" s="40" t="s">
        <v>147</v>
      </c>
      <c r="B16" s="49" t="s">
        <v>470</v>
      </c>
      <c r="C16" s="49"/>
      <c r="D16" s="49"/>
      <c r="E16" s="49"/>
      <c r="F16" s="49"/>
      <c r="G16" s="49"/>
      <c r="H16" s="49"/>
      <c r="I16" s="49"/>
      <c r="J16" s="49"/>
      <c r="K16" s="49"/>
      <c r="L16" s="49"/>
      <c r="M16" s="49"/>
    </row>
    <row r="17" spans="1:13" x14ac:dyDescent="0.25">
      <c r="A17" s="41" t="s">
        <v>496</v>
      </c>
      <c r="B17" s="49"/>
      <c r="C17" s="49"/>
      <c r="D17" s="49"/>
      <c r="E17" s="49"/>
      <c r="F17" s="49"/>
      <c r="G17" s="49"/>
      <c r="H17" s="49"/>
      <c r="I17" s="49"/>
      <c r="J17" s="49"/>
      <c r="K17" s="49"/>
      <c r="L17" s="49"/>
      <c r="M17" s="49"/>
    </row>
    <row r="18" spans="1:13" x14ac:dyDescent="0.25">
      <c r="A18" s="40" t="s">
        <v>149</v>
      </c>
      <c r="B18" s="50">
        <v>45135</v>
      </c>
      <c r="C18" s="50"/>
      <c r="D18" s="50"/>
      <c r="E18" s="50"/>
      <c r="F18" s="50"/>
      <c r="G18" s="50"/>
      <c r="H18" s="50"/>
      <c r="I18" s="50"/>
      <c r="J18" s="50"/>
      <c r="K18" s="50"/>
      <c r="L18" s="50"/>
      <c r="M18" s="50"/>
    </row>
    <row r="19" spans="1:13" x14ac:dyDescent="0.25">
      <c r="A19" s="40" t="s">
        <v>150</v>
      </c>
      <c r="B19" s="50">
        <v>45170</v>
      </c>
      <c r="C19" s="50"/>
      <c r="D19" s="50"/>
      <c r="E19" s="50"/>
      <c r="F19" s="50"/>
      <c r="G19" s="50"/>
      <c r="H19" s="50"/>
      <c r="I19" s="50"/>
      <c r="J19" s="50"/>
      <c r="K19" s="50"/>
      <c r="L19" s="50"/>
      <c r="M19" s="50"/>
    </row>
    <row r="20" spans="1:13" x14ac:dyDescent="0.25">
      <c r="A20" s="40" t="s">
        <v>151</v>
      </c>
      <c r="B20" s="49" t="s">
        <v>160</v>
      </c>
      <c r="C20" s="49"/>
      <c r="D20" s="49"/>
      <c r="E20" s="49"/>
      <c r="F20" s="49"/>
      <c r="G20" s="49"/>
      <c r="H20" s="49"/>
      <c r="I20" s="49"/>
      <c r="J20" s="49"/>
      <c r="K20" s="49"/>
      <c r="L20" s="49"/>
      <c r="M20" s="49"/>
    </row>
    <row r="21" spans="1:13" x14ac:dyDescent="0.25">
      <c r="A21" s="40" t="s">
        <v>497</v>
      </c>
      <c r="B21" s="49" t="s">
        <v>68</v>
      </c>
      <c r="C21" s="49"/>
      <c r="D21" s="49"/>
      <c r="E21" s="49"/>
      <c r="F21" s="49"/>
      <c r="G21" s="49"/>
      <c r="H21" s="49"/>
      <c r="I21" s="49"/>
      <c r="J21" s="49"/>
      <c r="K21" s="49"/>
      <c r="L21" s="49"/>
      <c r="M21" s="49"/>
    </row>
    <row r="23" spans="1:13" x14ac:dyDescent="0.25">
      <c r="A23" s="23" t="str">
        <f>HYPERLINK("#'Factor List'!A1", "Back to Factor List")</f>
        <v>Back to Factor List</v>
      </c>
      <c r="B23" s="23" t="str">
        <f>HYPERLINK("#'Assumptions'!A1", "Assumptions")</f>
        <v>Assumptions</v>
      </c>
    </row>
    <row r="26" spans="1:13" s="59" customFormat="1" ht="13" x14ac:dyDescent="0.25">
      <c r="A26" s="58" t="s">
        <v>546</v>
      </c>
      <c r="B26" s="58">
        <v>0</v>
      </c>
      <c r="C26" s="58">
        <v>1</v>
      </c>
      <c r="D26" s="58">
        <v>2</v>
      </c>
      <c r="E26" s="58">
        <v>3</v>
      </c>
      <c r="F26" s="58">
        <v>4</v>
      </c>
      <c r="G26" s="58">
        <v>5</v>
      </c>
      <c r="H26" s="58">
        <v>6</v>
      </c>
      <c r="I26" s="58">
        <v>7</v>
      </c>
      <c r="J26" s="58">
        <v>8</v>
      </c>
      <c r="K26" s="58">
        <v>9</v>
      </c>
      <c r="L26" s="58">
        <v>10</v>
      </c>
      <c r="M26" s="58">
        <v>11</v>
      </c>
    </row>
    <row r="27" spans="1:13" x14ac:dyDescent="0.25">
      <c r="A27" s="43">
        <v>20</v>
      </c>
      <c r="B27" s="44">
        <v>0.29599999999999999</v>
      </c>
      <c r="C27" s="44">
        <v>0.29699999999999999</v>
      </c>
      <c r="D27" s="44">
        <v>0.29699999999999999</v>
      </c>
      <c r="E27" s="44">
        <v>0.29799999999999999</v>
      </c>
      <c r="F27" s="44">
        <v>0.29799999999999999</v>
      </c>
      <c r="G27" s="44">
        <v>0.29899999999999999</v>
      </c>
      <c r="H27" s="44">
        <v>0.29899999999999999</v>
      </c>
      <c r="I27" s="44">
        <v>0.3</v>
      </c>
      <c r="J27" s="44">
        <v>0.30099999999999999</v>
      </c>
      <c r="K27" s="44">
        <v>0.30099999999999999</v>
      </c>
      <c r="L27" s="44">
        <v>0.30199999999999999</v>
      </c>
      <c r="M27" s="44">
        <v>0.30199999999999999</v>
      </c>
    </row>
    <row r="28" spans="1:13" x14ac:dyDescent="0.25">
      <c r="A28" s="43">
        <v>21</v>
      </c>
      <c r="B28" s="44">
        <v>0.30299999999999999</v>
      </c>
      <c r="C28" s="44">
        <v>0.30299999999999999</v>
      </c>
      <c r="D28" s="44">
        <v>0.30399999999999999</v>
      </c>
      <c r="E28" s="44">
        <v>0.30499999999999999</v>
      </c>
      <c r="F28" s="44">
        <v>0.30499999999999999</v>
      </c>
      <c r="G28" s="44">
        <v>0.30599999999999999</v>
      </c>
      <c r="H28" s="44">
        <v>0.30599999999999999</v>
      </c>
      <c r="I28" s="44">
        <v>0.307</v>
      </c>
      <c r="J28" s="44">
        <v>0.308</v>
      </c>
      <c r="K28" s="44">
        <v>0.308</v>
      </c>
      <c r="L28" s="44">
        <v>0.309</v>
      </c>
      <c r="M28" s="44">
        <v>0.309</v>
      </c>
    </row>
    <row r="29" spans="1:13" x14ac:dyDescent="0.25">
      <c r="A29" s="43">
        <v>22</v>
      </c>
      <c r="B29" s="44">
        <v>0.31</v>
      </c>
      <c r="C29" s="44">
        <v>0.311</v>
      </c>
      <c r="D29" s="44">
        <v>0.311</v>
      </c>
      <c r="E29" s="44">
        <v>0.312</v>
      </c>
      <c r="F29" s="44">
        <v>0.312</v>
      </c>
      <c r="G29" s="44">
        <v>0.313</v>
      </c>
      <c r="H29" s="44">
        <v>0.314</v>
      </c>
      <c r="I29" s="44">
        <v>0.314</v>
      </c>
      <c r="J29" s="44">
        <v>0.315</v>
      </c>
      <c r="K29" s="44">
        <v>0.315</v>
      </c>
      <c r="L29" s="44">
        <v>0.316</v>
      </c>
      <c r="M29" s="44">
        <v>0.317</v>
      </c>
    </row>
    <row r="30" spans="1:13" x14ac:dyDescent="0.25">
      <c r="A30" s="43">
        <v>23</v>
      </c>
      <c r="B30" s="44">
        <v>0.317</v>
      </c>
      <c r="C30" s="44">
        <v>0.318</v>
      </c>
      <c r="D30" s="44">
        <v>0.31900000000000001</v>
      </c>
      <c r="E30" s="44">
        <v>0.31900000000000001</v>
      </c>
      <c r="F30" s="44">
        <v>0.32</v>
      </c>
      <c r="G30" s="44">
        <v>0.32</v>
      </c>
      <c r="H30" s="44">
        <v>0.32100000000000001</v>
      </c>
      <c r="I30" s="44">
        <v>0.32200000000000001</v>
      </c>
      <c r="J30" s="44">
        <v>0.32200000000000001</v>
      </c>
      <c r="K30" s="44">
        <v>0.32300000000000001</v>
      </c>
      <c r="L30" s="44">
        <v>0.32400000000000001</v>
      </c>
      <c r="M30" s="44">
        <v>0.32400000000000001</v>
      </c>
    </row>
    <row r="31" spans="1:13" x14ac:dyDescent="0.25">
      <c r="A31" s="43">
        <v>24</v>
      </c>
      <c r="B31" s="44">
        <v>0.32500000000000001</v>
      </c>
      <c r="C31" s="44">
        <v>0.32600000000000001</v>
      </c>
      <c r="D31" s="44">
        <v>0.32600000000000001</v>
      </c>
      <c r="E31" s="44">
        <v>0.32700000000000001</v>
      </c>
      <c r="F31" s="44">
        <v>0.32800000000000001</v>
      </c>
      <c r="G31" s="44">
        <v>0.32800000000000001</v>
      </c>
      <c r="H31" s="44">
        <v>0.32900000000000001</v>
      </c>
      <c r="I31" s="44">
        <v>0.33</v>
      </c>
      <c r="J31" s="44">
        <v>0.33</v>
      </c>
      <c r="K31" s="44">
        <v>0.33100000000000002</v>
      </c>
      <c r="L31" s="44">
        <v>0.33100000000000002</v>
      </c>
      <c r="M31" s="44">
        <v>0.33200000000000002</v>
      </c>
    </row>
    <row r="32" spans="1:13" x14ac:dyDescent="0.25">
      <c r="A32" s="43">
        <v>25</v>
      </c>
      <c r="B32" s="44">
        <v>0.33300000000000002</v>
      </c>
      <c r="C32" s="44">
        <v>0.33300000000000002</v>
      </c>
      <c r="D32" s="44">
        <v>0.33400000000000002</v>
      </c>
      <c r="E32" s="44">
        <v>0.33500000000000002</v>
      </c>
      <c r="F32" s="44">
        <v>0.33600000000000002</v>
      </c>
      <c r="G32" s="44">
        <v>0.33600000000000002</v>
      </c>
      <c r="H32" s="44">
        <v>0.33700000000000002</v>
      </c>
      <c r="I32" s="44">
        <v>0.33800000000000002</v>
      </c>
      <c r="J32" s="44">
        <v>0.33800000000000002</v>
      </c>
      <c r="K32" s="44">
        <v>0.33900000000000002</v>
      </c>
      <c r="L32" s="44">
        <v>0.34</v>
      </c>
      <c r="M32" s="44">
        <v>0.34</v>
      </c>
    </row>
    <row r="33" spans="1:13" x14ac:dyDescent="0.25">
      <c r="A33" s="43">
        <v>26</v>
      </c>
      <c r="B33" s="44">
        <v>0.34100000000000003</v>
      </c>
      <c r="C33" s="44">
        <v>0.34200000000000003</v>
      </c>
      <c r="D33" s="44">
        <v>0.34200000000000003</v>
      </c>
      <c r="E33" s="44">
        <v>0.34300000000000003</v>
      </c>
      <c r="F33" s="44">
        <v>0.34399999999999997</v>
      </c>
      <c r="G33" s="44">
        <v>0.34399999999999997</v>
      </c>
      <c r="H33" s="44">
        <v>0.34499999999999997</v>
      </c>
      <c r="I33" s="44">
        <v>0.34599999999999997</v>
      </c>
      <c r="J33" s="44">
        <v>0.34699999999999998</v>
      </c>
      <c r="K33" s="44">
        <v>0.34699999999999998</v>
      </c>
      <c r="L33" s="44">
        <v>0.34799999999999998</v>
      </c>
      <c r="M33" s="44">
        <v>0.34899999999999998</v>
      </c>
    </row>
    <row r="34" spans="1:13" x14ac:dyDescent="0.25">
      <c r="A34" s="43">
        <v>27</v>
      </c>
      <c r="B34" s="44">
        <v>0.34899999999999998</v>
      </c>
      <c r="C34" s="44">
        <v>0.35</v>
      </c>
      <c r="D34" s="44">
        <v>0.35099999999999998</v>
      </c>
      <c r="E34" s="44">
        <v>0.35199999999999998</v>
      </c>
      <c r="F34" s="44">
        <v>0.35199999999999998</v>
      </c>
      <c r="G34" s="44">
        <v>0.35299999999999998</v>
      </c>
      <c r="H34" s="44">
        <v>0.35399999999999998</v>
      </c>
      <c r="I34" s="44">
        <v>0.35399999999999998</v>
      </c>
      <c r="J34" s="44">
        <v>0.35499999999999998</v>
      </c>
      <c r="K34" s="44">
        <v>0.35599999999999998</v>
      </c>
      <c r="L34" s="44">
        <v>0.35699999999999998</v>
      </c>
      <c r="M34" s="44">
        <v>0.35699999999999998</v>
      </c>
    </row>
    <row r="35" spans="1:13" x14ac:dyDescent="0.25">
      <c r="A35" s="43">
        <v>28</v>
      </c>
      <c r="B35" s="44">
        <v>0.35799999999999998</v>
      </c>
      <c r="C35" s="44">
        <v>0.35899999999999999</v>
      </c>
      <c r="D35" s="44">
        <v>0.36</v>
      </c>
      <c r="E35" s="44">
        <v>0.36</v>
      </c>
      <c r="F35" s="44">
        <v>0.36099999999999999</v>
      </c>
      <c r="G35" s="44">
        <v>0.36199999999999999</v>
      </c>
      <c r="H35" s="44">
        <v>0.36299999999999999</v>
      </c>
      <c r="I35" s="44">
        <v>0.36299999999999999</v>
      </c>
      <c r="J35" s="44">
        <v>0.36399999999999999</v>
      </c>
      <c r="K35" s="44">
        <v>0.36499999999999999</v>
      </c>
      <c r="L35" s="44">
        <v>0.36599999999999999</v>
      </c>
      <c r="M35" s="44">
        <v>0.36599999999999999</v>
      </c>
    </row>
    <row r="36" spans="1:13" x14ac:dyDescent="0.25">
      <c r="A36" s="43">
        <v>29</v>
      </c>
      <c r="B36" s="44">
        <v>0.36699999999999999</v>
      </c>
      <c r="C36" s="44">
        <v>0.36799999999999999</v>
      </c>
      <c r="D36" s="44">
        <v>0.36899999999999999</v>
      </c>
      <c r="E36" s="44">
        <v>0.36899999999999999</v>
      </c>
      <c r="F36" s="44">
        <v>0.37</v>
      </c>
      <c r="G36" s="44">
        <v>0.371</v>
      </c>
      <c r="H36" s="44">
        <v>0.372</v>
      </c>
      <c r="I36" s="44">
        <v>0.373</v>
      </c>
      <c r="J36" s="44">
        <v>0.373</v>
      </c>
      <c r="K36" s="44">
        <v>0.374</v>
      </c>
      <c r="L36" s="44">
        <v>0.375</v>
      </c>
      <c r="M36" s="44">
        <v>0.376</v>
      </c>
    </row>
    <row r="37" spans="1:13" x14ac:dyDescent="0.25">
      <c r="A37" s="43">
        <v>30</v>
      </c>
      <c r="B37" s="44">
        <v>0.377</v>
      </c>
      <c r="C37" s="44">
        <v>0.377</v>
      </c>
      <c r="D37" s="44">
        <v>0.378</v>
      </c>
      <c r="E37" s="44">
        <v>0.379</v>
      </c>
      <c r="F37" s="44">
        <v>0.38</v>
      </c>
      <c r="G37" s="44">
        <v>0.38100000000000001</v>
      </c>
      <c r="H37" s="44">
        <v>0.38100000000000001</v>
      </c>
      <c r="I37" s="44">
        <v>0.38200000000000001</v>
      </c>
      <c r="J37" s="44">
        <v>0.38300000000000001</v>
      </c>
      <c r="K37" s="44">
        <v>0.38400000000000001</v>
      </c>
      <c r="L37" s="44">
        <v>0.38500000000000001</v>
      </c>
      <c r="M37" s="44">
        <v>0.38500000000000001</v>
      </c>
    </row>
    <row r="38" spans="1:13" x14ac:dyDescent="0.25">
      <c r="A38" s="43">
        <v>31</v>
      </c>
      <c r="B38" s="44">
        <v>0.38600000000000001</v>
      </c>
      <c r="C38" s="44">
        <v>0.38700000000000001</v>
      </c>
      <c r="D38" s="44">
        <v>0.38800000000000001</v>
      </c>
      <c r="E38" s="44">
        <v>0.38900000000000001</v>
      </c>
      <c r="F38" s="44">
        <v>0.39</v>
      </c>
      <c r="G38" s="44">
        <v>0.39</v>
      </c>
      <c r="H38" s="44">
        <v>0.39100000000000001</v>
      </c>
      <c r="I38" s="44">
        <v>0.39200000000000002</v>
      </c>
      <c r="J38" s="44">
        <v>0.39300000000000002</v>
      </c>
      <c r="K38" s="44">
        <v>0.39400000000000002</v>
      </c>
      <c r="L38" s="44">
        <v>0.39500000000000002</v>
      </c>
      <c r="M38" s="44">
        <v>0.39600000000000002</v>
      </c>
    </row>
    <row r="39" spans="1:13" x14ac:dyDescent="0.25">
      <c r="A39" s="43">
        <v>32</v>
      </c>
      <c r="B39" s="44">
        <v>0.39600000000000002</v>
      </c>
      <c r="C39" s="44">
        <v>0.39700000000000002</v>
      </c>
      <c r="D39" s="44">
        <v>0.39800000000000002</v>
      </c>
      <c r="E39" s="44">
        <v>0.39900000000000002</v>
      </c>
      <c r="F39" s="44">
        <v>0.4</v>
      </c>
      <c r="G39" s="44">
        <v>0.40100000000000002</v>
      </c>
      <c r="H39" s="44">
        <v>0.40200000000000002</v>
      </c>
      <c r="I39" s="44">
        <v>0.40200000000000002</v>
      </c>
      <c r="J39" s="44">
        <v>0.40300000000000002</v>
      </c>
      <c r="K39" s="44">
        <v>0.40400000000000003</v>
      </c>
      <c r="L39" s="44">
        <v>0.40500000000000003</v>
      </c>
      <c r="M39" s="44">
        <v>0.40600000000000003</v>
      </c>
    </row>
    <row r="40" spans="1:13" x14ac:dyDescent="0.25">
      <c r="A40" s="43">
        <v>33</v>
      </c>
      <c r="B40" s="44">
        <v>0.40699999999999997</v>
      </c>
      <c r="C40" s="44">
        <v>0.40799999999999997</v>
      </c>
      <c r="D40" s="44">
        <v>0.40899999999999997</v>
      </c>
      <c r="E40" s="44">
        <v>0.41</v>
      </c>
      <c r="F40" s="44">
        <v>0.41</v>
      </c>
      <c r="G40" s="44">
        <v>0.41099999999999998</v>
      </c>
      <c r="H40" s="44">
        <v>0.41199999999999998</v>
      </c>
      <c r="I40" s="44">
        <v>0.41299999999999998</v>
      </c>
      <c r="J40" s="44">
        <v>0.41399999999999998</v>
      </c>
      <c r="K40" s="44">
        <v>0.41499999999999998</v>
      </c>
      <c r="L40" s="44">
        <v>0.41599999999999998</v>
      </c>
      <c r="M40" s="44">
        <v>0.41699999999999998</v>
      </c>
    </row>
    <row r="41" spans="1:13" x14ac:dyDescent="0.25">
      <c r="A41" s="43">
        <v>34</v>
      </c>
      <c r="B41" s="44">
        <v>0.41799999999999998</v>
      </c>
      <c r="C41" s="44">
        <v>0.41899999999999998</v>
      </c>
      <c r="D41" s="44">
        <v>0.42</v>
      </c>
      <c r="E41" s="44">
        <v>0.42099999999999999</v>
      </c>
      <c r="F41" s="44">
        <v>0.42199999999999999</v>
      </c>
      <c r="G41" s="44">
        <v>0.42299999999999999</v>
      </c>
      <c r="H41" s="44">
        <v>0.42299999999999999</v>
      </c>
      <c r="I41" s="44">
        <v>0.42399999999999999</v>
      </c>
      <c r="J41" s="44">
        <v>0.42499999999999999</v>
      </c>
      <c r="K41" s="44">
        <v>0.42599999999999999</v>
      </c>
      <c r="L41" s="44">
        <v>0.42699999999999999</v>
      </c>
      <c r="M41" s="44">
        <v>0.42799999999999999</v>
      </c>
    </row>
    <row r="42" spans="1:13" x14ac:dyDescent="0.25">
      <c r="A42" s="43">
        <v>35</v>
      </c>
      <c r="B42" s="44">
        <v>0.42899999999999999</v>
      </c>
      <c r="C42" s="44">
        <v>0.43</v>
      </c>
      <c r="D42" s="44">
        <v>0.43099999999999999</v>
      </c>
      <c r="E42" s="44">
        <v>0.432</v>
      </c>
      <c r="F42" s="44">
        <v>0.433</v>
      </c>
      <c r="G42" s="44">
        <v>0.434</v>
      </c>
      <c r="H42" s="44">
        <v>0.435</v>
      </c>
      <c r="I42" s="44">
        <v>0.436</v>
      </c>
      <c r="J42" s="44">
        <v>0.437</v>
      </c>
      <c r="K42" s="44">
        <v>0.438</v>
      </c>
      <c r="L42" s="44">
        <v>0.439</v>
      </c>
      <c r="M42" s="44">
        <v>0.44</v>
      </c>
    </row>
    <row r="43" spans="1:13" x14ac:dyDescent="0.25">
      <c r="A43" s="43">
        <v>36</v>
      </c>
      <c r="B43" s="44">
        <v>0.441</v>
      </c>
      <c r="C43" s="44">
        <v>0.442</v>
      </c>
      <c r="D43" s="44">
        <v>0.443</v>
      </c>
      <c r="E43" s="44">
        <v>0.44400000000000001</v>
      </c>
      <c r="F43" s="44">
        <v>0.44500000000000001</v>
      </c>
      <c r="G43" s="44">
        <v>0.44600000000000001</v>
      </c>
      <c r="H43" s="44">
        <v>0.44700000000000001</v>
      </c>
      <c r="I43" s="44">
        <v>0.44800000000000001</v>
      </c>
      <c r="J43" s="44">
        <v>0.44900000000000001</v>
      </c>
      <c r="K43" s="44">
        <v>0.45</v>
      </c>
      <c r="L43" s="44">
        <v>0.45100000000000001</v>
      </c>
      <c r="M43" s="44">
        <v>0.45200000000000001</v>
      </c>
    </row>
    <row r="44" spans="1:13" x14ac:dyDescent="0.25">
      <c r="A44" s="43">
        <v>37</v>
      </c>
      <c r="B44" s="44">
        <v>0.45300000000000001</v>
      </c>
      <c r="C44" s="44">
        <v>0.45400000000000001</v>
      </c>
      <c r="D44" s="44">
        <v>0.45500000000000002</v>
      </c>
      <c r="E44" s="44">
        <v>0.45600000000000002</v>
      </c>
      <c r="F44" s="44">
        <v>0.45800000000000002</v>
      </c>
      <c r="G44" s="44">
        <v>0.45900000000000002</v>
      </c>
      <c r="H44" s="44">
        <v>0.46</v>
      </c>
      <c r="I44" s="44">
        <v>0.46100000000000002</v>
      </c>
      <c r="J44" s="44">
        <v>0.46200000000000002</v>
      </c>
      <c r="K44" s="44">
        <v>0.46300000000000002</v>
      </c>
      <c r="L44" s="44">
        <v>0.46400000000000002</v>
      </c>
      <c r="M44" s="44">
        <v>0.46500000000000002</v>
      </c>
    </row>
    <row r="45" spans="1:13" x14ac:dyDescent="0.25">
      <c r="A45" s="43">
        <v>38</v>
      </c>
      <c r="B45" s="44">
        <v>0.46600000000000003</v>
      </c>
      <c r="C45" s="44">
        <v>0.46700000000000003</v>
      </c>
      <c r="D45" s="44">
        <v>0.46800000000000003</v>
      </c>
      <c r="E45" s="44">
        <v>0.46899999999999997</v>
      </c>
      <c r="F45" s="44">
        <v>0.47099999999999997</v>
      </c>
      <c r="G45" s="44">
        <v>0.47199999999999998</v>
      </c>
      <c r="H45" s="44">
        <v>0.47299999999999998</v>
      </c>
      <c r="I45" s="44">
        <v>0.47399999999999998</v>
      </c>
      <c r="J45" s="44">
        <v>0.47499999999999998</v>
      </c>
      <c r="K45" s="44">
        <v>0.47599999999999998</v>
      </c>
      <c r="L45" s="44">
        <v>0.47699999999999998</v>
      </c>
      <c r="M45" s="44">
        <v>0.47799999999999998</v>
      </c>
    </row>
    <row r="46" spans="1:13" x14ac:dyDescent="0.25">
      <c r="A46" s="43">
        <v>39</v>
      </c>
      <c r="B46" s="44">
        <v>0.48</v>
      </c>
      <c r="C46" s="44">
        <v>0.48099999999999998</v>
      </c>
      <c r="D46" s="44">
        <v>0.48199999999999998</v>
      </c>
      <c r="E46" s="44">
        <v>0.48299999999999998</v>
      </c>
      <c r="F46" s="44">
        <v>0.48399999999999999</v>
      </c>
      <c r="G46" s="44">
        <v>0.48499999999999999</v>
      </c>
      <c r="H46" s="44">
        <v>0.48699999999999999</v>
      </c>
      <c r="I46" s="44">
        <v>0.48799999999999999</v>
      </c>
      <c r="J46" s="44">
        <v>0.48899999999999999</v>
      </c>
      <c r="K46" s="44">
        <v>0.49</v>
      </c>
      <c r="L46" s="44">
        <v>0.49099999999999999</v>
      </c>
      <c r="M46" s="44">
        <v>0.49199999999999999</v>
      </c>
    </row>
    <row r="47" spans="1:13" x14ac:dyDescent="0.25">
      <c r="A47" s="43">
        <v>40</v>
      </c>
      <c r="B47" s="44">
        <v>0.49399999999999999</v>
      </c>
      <c r="C47" s="44">
        <v>0.495</v>
      </c>
      <c r="D47" s="44">
        <v>0.496</v>
      </c>
      <c r="E47" s="44">
        <v>0.497</v>
      </c>
      <c r="F47" s="44">
        <v>0.498</v>
      </c>
      <c r="G47" s="44">
        <v>0.5</v>
      </c>
      <c r="H47" s="44">
        <v>0.501</v>
      </c>
      <c r="I47" s="44">
        <v>0.502</v>
      </c>
      <c r="J47" s="44">
        <v>0.503</v>
      </c>
      <c r="K47" s="44">
        <v>0.505</v>
      </c>
      <c r="L47" s="44">
        <v>0.50600000000000001</v>
      </c>
      <c r="M47" s="44">
        <v>0.50700000000000001</v>
      </c>
    </row>
    <row r="48" spans="1:13" x14ac:dyDescent="0.25">
      <c r="A48" s="43">
        <v>41</v>
      </c>
      <c r="B48" s="44">
        <v>0.50800000000000001</v>
      </c>
      <c r="C48" s="44">
        <v>0.50900000000000001</v>
      </c>
      <c r="D48" s="44">
        <v>0.51100000000000001</v>
      </c>
      <c r="E48" s="44">
        <v>0.51200000000000001</v>
      </c>
      <c r="F48" s="44">
        <v>0.51300000000000001</v>
      </c>
      <c r="G48" s="44">
        <v>0.51500000000000001</v>
      </c>
      <c r="H48" s="44">
        <v>0.51600000000000001</v>
      </c>
      <c r="I48" s="44">
        <v>0.51700000000000002</v>
      </c>
      <c r="J48" s="44">
        <v>0.51800000000000002</v>
      </c>
      <c r="K48" s="44">
        <v>0.52</v>
      </c>
      <c r="L48" s="44">
        <v>0.52100000000000002</v>
      </c>
      <c r="M48" s="44">
        <v>0.52200000000000002</v>
      </c>
    </row>
    <row r="49" spans="1:13" x14ac:dyDescent="0.25">
      <c r="A49" s="43">
        <v>42</v>
      </c>
      <c r="B49" s="44">
        <v>0.52400000000000002</v>
      </c>
      <c r="C49" s="44">
        <v>0.52500000000000002</v>
      </c>
      <c r="D49" s="44">
        <v>0.52600000000000002</v>
      </c>
      <c r="E49" s="44">
        <v>0.52800000000000002</v>
      </c>
      <c r="F49" s="44">
        <v>0.52900000000000003</v>
      </c>
      <c r="G49" s="44">
        <v>0.53</v>
      </c>
      <c r="H49" s="44">
        <v>0.53200000000000003</v>
      </c>
      <c r="I49" s="44">
        <v>0.53300000000000003</v>
      </c>
      <c r="J49" s="44">
        <v>0.53400000000000003</v>
      </c>
      <c r="K49" s="44">
        <v>0.53600000000000003</v>
      </c>
      <c r="L49" s="44">
        <v>0.53700000000000003</v>
      </c>
      <c r="M49" s="44">
        <v>0.53800000000000003</v>
      </c>
    </row>
    <row r="50" spans="1:13" x14ac:dyDescent="0.25">
      <c r="A50" s="43">
        <v>43</v>
      </c>
      <c r="B50" s="44">
        <v>0.54</v>
      </c>
      <c r="C50" s="44">
        <v>0.54100000000000004</v>
      </c>
      <c r="D50" s="44">
        <v>0.54200000000000004</v>
      </c>
      <c r="E50" s="44">
        <v>0.54400000000000004</v>
      </c>
      <c r="F50" s="44">
        <v>0.54500000000000004</v>
      </c>
      <c r="G50" s="44">
        <v>0.54700000000000004</v>
      </c>
      <c r="H50" s="44">
        <v>0.54800000000000004</v>
      </c>
      <c r="I50" s="44">
        <v>0.54900000000000004</v>
      </c>
      <c r="J50" s="44">
        <v>0.55100000000000005</v>
      </c>
      <c r="K50" s="44">
        <v>0.55200000000000005</v>
      </c>
      <c r="L50" s="44">
        <v>0.55400000000000005</v>
      </c>
      <c r="M50" s="44">
        <v>0.55500000000000005</v>
      </c>
    </row>
    <row r="51" spans="1:13" x14ac:dyDescent="0.25">
      <c r="A51" s="43">
        <v>44</v>
      </c>
      <c r="B51" s="44">
        <v>0.55600000000000005</v>
      </c>
      <c r="C51" s="44">
        <v>0.55800000000000005</v>
      </c>
      <c r="D51" s="44">
        <v>0.55900000000000005</v>
      </c>
      <c r="E51" s="44">
        <v>0.56100000000000005</v>
      </c>
      <c r="F51" s="44">
        <v>0.56200000000000006</v>
      </c>
      <c r="G51" s="44">
        <v>0.56399999999999995</v>
      </c>
      <c r="H51" s="44">
        <v>0.56499999999999995</v>
      </c>
      <c r="I51" s="44">
        <v>0.56699999999999995</v>
      </c>
      <c r="J51" s="44">
        <v>0.56799999999999995</v>
      </c>
      <c r="K51" s="44">
        <v>0.56999999999999995</v>
      </c>
      <c r="L51" s="44">
        <v>0.57099999999999995</v>
      </c>
      <c r="M51" s="44">
        <v>0.57299999999999995</v>
      </c>
    </row>
    <row r="52" spans="1:13" x14ac:dyDescent="0.25">
      <c r="A52" s="43">
        <v>45</v>
      </c>
      <c r="B52" s="44">
        <v>0.57399999999999995</v>
      </c>
      <c r="C52" s="44">
        <v>0.57599999999999996</v>
      </c>
      <c r="D52" s="44">
        <v>0.57699999999999996</v>
      </c>
      <c r="E52" s="44">
        <v>0.57899999999999996</v>
      </c>
      <c r="F52" s="44">
        <v>0.57999999999999996</v>
      </c>
      <c r="G52" s="44">
        <v>0.58199999999999996</v>
      </c>
      <c r="H52" s="44">
        <v>0.58299999999999996</v>
      </c>
      <c r="I52" s="44">
        <v>0.58499999999999996</v>
      </c>
      <c r="J52" s="44">
        <v>0.58599999999999997</v>
      </c>
      <c r="K52" s="44">
        <v>0.58799999999999997</v>
      </c>
      <c r="L52" s="44">
        <v>0.58899999999999997</v>
      </c>
      <c r="M52" s="44">
        <v>0.59099999999999997</v>
      </c>
    </row>
    <row r="53" spans="1:13" x14ac:dyDescent="0.25">
      <c r="A53" s="43">
        <v>46</v>
      </c>
      <c r="B53" s="44">
        <v>0.59299999999999997</v>
      </c>
      <c r="C53" s="44">
        <v>0.59399999999999997</v>
      </c>
      <c r="D53" s="44">
        <v>0.59599999999999997</v>
      </c>
      <c r="E53" s="44">
        <v>0.59699999999999998</v>
      </c>
      <c r="F53" s="44">
        <v>0.59899999999999998</v>
      </c>
      <c r="G53" s="44">
        <v>0.60099999999999998</v>
      </c>
      <c r="H53" s="44">
        <v>0.60199999999999998</v>
      </c>
      <c r="I53" s="44">
        <v>0.60399999999999998</v>
      </c>
      <c r="J53" s="44">
        <v>0.60599999999999998</v>
      </c>
      <c r="K53" s="44">
        <v>0.60699999999999998</v>
      </c>
      <c r="L53" s="44">
        <v>0.60899999999999999</v>
      </c>
      <c r="M53" s="44">
        <v>0.61</v>
      </c>
    </row>
    <row r="54" spans="1:13" x14ac:dyDescent="0.25">
      <c r="A54" s="43">
        <v>47</v>
      </c>
      <c r="B54" s="44">
        <v>0.61199999999999999</v>
      </c>
      <c r="C54" s="44">
        <v>0.61399999999999999</v>
      </c>
      <c r="D54" s="44">
        <v>0.61599999999999999</v>
      </c>
      <c r="E54" s="44">
        <v>0.61699999999999999</v>
      </c>
      <c r="F54" s="44">
        <v>0.61899999999999999</v>
      </c>
      <c r="G54" s="44">
        <v>0.621</v>
      </c>
      <c r="H54" s="44">
        <v>0.622</v>
      </c>
      <c r="I54" s="44">
        <v>0.624</v>
      </c>
      <c r="J54" s="44">
        <v>0.626</v>
      </c>
      <c r="K54" s="44">
        <v>0.627</v>
      </c>
      <c r="L54" s="44">
        <v>0.629</v>
      </c>
      <c r="M54" s="44">
        <v>0.63100000000000001</v>
      </c>
    </row>
    <row r="55" spans="1:13" x14ac:dyDescent="0.25">
      <c r="A55" s="43">
        <v>48</v>
      </c>
      <c r="B55" s="44">
        <v>0.63300000000000001</v>
      </c>
      <c r="C55" s="44">
        <v>0.63400000000000001</v>
      </c>
      <c r="D55" s="44">
        <v>0.63600000000000001</v>
      </c>
      <c r="E55" s="44">
        <v>0.63800000000000001</v>
      </c>
      <c r="F55" s="44">
        <v>0.64</v>
      </c>
      <c r="G55" s="44">
        <v>0.64200000000000002</v>
      </c>
      <c r="H55" s="44">
        <v>0.64300000000000002</v>
      </c>
      <c r="I55" s="44">
        <v>0.64500000000000002</v>
      </c>
      <c r="J55" s="44">
        <v>0.64700000000000002</v>
      </c>
      <c r="K55" s="44">
        <v>0.64900000000000002</v>
      </c>
      <c r="L55" s="44">
        <v>0.65100000000000002</v>
      </c>
      <c r="M55" s="44">
        <v>0.65200000000000002</v>
      </c>
    </row>
    <row r="56" spans="1:13" x14ac:dyDescent="0.25">
      <c r="A56" s="43">
        <v>49</v>
      </c>
      <c r="B56" s="44">
        <v>0.65400000000000003</v>
      </c>
      <c r="C56" s="44">
        <v>0.65600000000000003</v>
      </c>
      <c r="D56" s="44">
        <v>0.65800000000000003</v>
      </c>
      <c r="E56" s="44">
        <v>0.66</v>
      </c>
      <c r="F56" s="44">
        <v>0.66200000000000003</v>
      </c>
      <c r="G56" s="44">
        <v>0.66400000000000003</v>
      </c>
      <c r="H56" s="44">
        <v>0.66600000000000004</v>
      </c>
      <c r="I56" s="44">
        <v>0.66800000000000004</v>
      </c>
      <c r="J56" s="44">
        <v>0.67</v>
      </c>
      <c r="K56" s="44">
        <v>0.67100000000000004</v>
      </c>
      <c r="L56" s="44">
        <v>0.67300000000000004</v>
      </c>
      <c r="M56" s="44">
        <v>0.67500000000000004</v>
      </c>
    </row>
    <row r="57" spans="1:13" x14ac:dyDescent="0.25">
      <c r="A57" s="43">
        <v>50</v>
      </c>
      <c r="B57" s="44">
        <v>0.67700000000000005</v>
      </c>
      <c r="C57" s="44">
        <v>0.67900000000000005</v>
      </c>
      <c r="D57" s="44">
        <v>0.68100000000000005</v>
      </c>
      <c r="E57" s="44">
        <v>0.68300000000000005</v>
      </c>
      <c r="F57" s="44">
        <v>0.68500000000000005</v>
      </c>
      <c r="G57" s="44">
        <v>0.68700000000000006</v>
      </c>
      <c r="H57" s="44">
        <v>0.68899999999999995</v>
      </c>
      <c r="I57" s="44">
        <v>0.69099999999999995</v>
      </c>
      <c r="J57" s="44">
        <v>0.69299999999999995</v>
      </c>
      <c r="K57" s="44">
        <v>0.69499999999999995</v>
      </c>
      <c r="L57" s="44">
        <v>0.69699999999999995</v>
      </c>
      <c r="M57" s="44">
        <v>0.69899999999999995</v>
      </c>
    </row>
    <row r="58" spans="1:13" x14ac:dyDescent="0.25">
      <c r="A58" s="43">
        <v>51</v>
      </c>
      <c r="B58" s="44">
        <v>0.70099999999999996</v>
      </c>
      <c r="C58" s="44">
        <v>0.70399999999999996</v>
      </c>
      <c r="D58" s="44">
        <v>0.70599999999999996</v>
      </c>
      <c r="E58" s="44">
        <v>0.70799999999999996</v>
      </c>
      <c r="F58" s="44">
        <v>0.71</v>
      </c>
      <c r="G58" s="44">
        <v>0.71199999999999997</v>
      </c>
      <c r="H58" s="44">
        <v>0.71399999999999997</v>
      </c>
      <c r="I58" s="44">
        <v>0.71599999999999997</v>
      </c>
      <c r="J58" s="44">
        <v>0.71799999999999997</v>
      </c>
      <c r="K58" s="44">
        <v>0.72099999999999997</v>
      </c>
      <c r="L58" s="44">
        <v>0.72299999999999998</v>
      </c>
      <c r="M58" s="44">
        <v>0.72499999999999998</v>
      </c>
    </row>
    <row r="59" spans="1:13" x14ac:dyDescent="0.25">
      <c r="A59" s="43">
        <v>52</v>
      </c>
      <c r="B59" s="44">
        <v>0.72699999999999998</v>
      </c>
      <c r="C59" s="44">
        <v>0.72899999999999998</v>
      </c>
      <c r="D59" s="44">
        <v>0.73199999999999998</v>
      </c>
      <c r="E59" s="44">
        <v>0.73399999999999999</v>
      </c>
      <c r="F59" s="44">
        <v>0.73599999999999999</v>
      </c>
      <c r="G59" s="44">
        <v>0.73799999999999999</v>
      </c>
      <c r="H59" s="44">
        <v>0.74099999999999999</v>
      </c>
      <c r="I59" s="44">
        <v>0.74299999999999999</v>
      </c>
      <c r="J59" s="44">
        <v>0.745</v>
      </c>
      <c r="K59" s="44">
        <v>0.747</v>
      </c>
      <c r="L59" s="44">
        <v>0.75</v>
      </c>
      <c r="M59" s="44">
        <v>0.752</v>
      </c>
    </row>
    <row r="60" spans="1:13" x14ac:dyDescent="0.25">
      <c r="A60" s="43">
        <v>53</v>
      </c>
      <c r="B60" s="44">
        <v>0.754</v>
      </c>
      <c r="C60" s="44">
        <v>0.75700000000000001</v>
      </c>
      <c r="D60" s="44">
        <v>0.75900000000000001</v>
      </c>
      <c r="E60" s="44">
        <v>0.76100000000000001</v>
      </c>
      <c r="F60" s="44">
        <v>0.76400000000000001</v>
      </c>
      <c r="G60" s="44">
        <v>0.76600000000000001</v>
      </c>
      <c r="H60" s="44">
        <v>0.76900000000000002</v>
      </c>
      <c r="I60" s="44">
        <v>0.77100000000000002</v>
      </c>
      <c r="J60" s="44">
        <v>0.77300000000000002</v>
      </c>
      <c r="K60" s="44">
        <v>0.77600000000000002</v>
      </c>
      <c r="L60" s="44">
        <v>0.77800000000000002</v>
      </c>
      <c r="M60" s="44">
        <v>0.78100000000000003</v>
      </c>
    </row>
    <row r="61" spans="1:13" x14ac:dyDescent="0.25">
      <c r="A61" s="43">
        <v>54</v>
      </c>
      <c r="B61" s="44">
        <v>0.78300000000000003</v>
      </c>
      <c r="C61" s="44">
        <v>0.78600000000000003</v>
      </c>
      <c r="D61" s="44">
        <v>0.78800000000000003</v>
      </c>
      <c r="E61" s="44">
        <v>0.79100000000000004</v>
      </c>
      <c r="F61" s="44">
        <v>0.79300000000000004</v>
      </c>
      <c r="G61" s="44">
        <v>0.79600000000000004</v>
      </c>
      <c r="H61" s="44">
        <v>0.79800000000000004</v>
      </c>
      <c r="I61" s="44">
        <v>0.80100000000000005</v>
      </c>
      <c r="J61" s="44">
        <v>0.80300000000000005</v>
      </c>
      <c r="K61" s="44">
        <v>0.80600000000000005</v>
      </c>
      <c r="L61" s="44">
        <v>0.80900000000000005</v>
      </c>
      <c r="M61" s="44">
        <v>0.81100000000000005</v>
      </c>
    </row>
    <row r="62" spans="1:13" x14ac:dyDescent="0.25">
      <c r="A62" s="43">
        <v>55</v>
      </c>
      <c r="B62" s="44">
        <v>0.81399999999999995</v>
      </c>
      <c r="C62" s="44">
        <v>0.81599999999999995</v>
      </c>
      <c r="D62" s="44">
        <v>0.81899999999999995</v>
      </c>
      <c r="E62" s="44">
        <v>0.82199999999999995</v>
      </c>
      <c r="F62" s="44">
        <v>0.82499999999999996</v>
      </c>
      <c r="G62" s="44">
        <v>0.82699999999999996</v>
      </c>
      <c r="H62" s="44">
        <v>0.83</v>
      </c>
      <c r="I62" s="44">
        <v>0.83299999999999996</v>
      </c>
      <c r="J62" s="44">
        <v>0.83599999999999997</v>
      </c>
      <c r="K62" s="44">
        <v>0.83799999999999997</v>
      </c>
      <c r="L62" s="44">
        <v>0.84099999999999997</v>
      </c>
      <c r="M62" s="44">
        <v>0.84399999999999997</v>
      </c>
    </row>
    <row r="63" spans="1:13" x14ac:dyDescent="0.25">
      <c r="A63" s="43">
        <v>56</v>
      </c>
      <c r="B63" s="44">
        <v>0.84599999999999997</v>
      </c>
      <c r="C63" s="44">
        <v>0.84899999999999998</v>
      </c>
      <c r="D63" s="44">
        <v>0.85199999999999998</v>
      </c>
      <c r="E63" s="44">
        <v>0.85499999999999998</v>
      </c>
      <c r="F63" s="44">
        <v>0.85799999999999998</v>
      </c>
      <c r="G63" s="44">
        <v>0.86099999999999999</v>
      </c>
      <c r="H63" s="44">
        <v>0.86399999999999999</v>
      </c>
      <c r="I63" s="44">
        <v>0.86699999999999999</v>
      </c>
      <c r="J63" s="44">
        <v>0.87</v>
      </c>
      <c r="K63" s="44">
        <v>0.873</v>
      </c>
      <c r="L63" s="44">
        <v>0.876</v>
      </c>
      <c r="M63" s="44">
        <v>0.878</v>
      </c>
    </row>
    <row r="64" spans="1:13" x14ac:dyDescent="0.25">
      <c r="A64" s="43">
        <v>57</v>
      </c>
      <c r="B64" s="44">
        <v>0.88100000000000001</v>
      </c>
      <c r="C64" s="44">
        <v>0.88500000000000001</v>
      </c>
      <c r="D64" s="44">
        <v>0.88800000000000001</v>
      </c>
      <c r="E64" s="44">
        <v>0.89100000000000001</v>
      </c>
      <c r="F64" s="44">
        <v>0.89400000000000002</v>
      </c>
      <c r="G64" s="44">
        <v>0.89700000000000002</v>
      </c>
      <c r="H64" s="44">
        <v>0.9</v>
      </c>
      <c r="I64" s="44">
        <v>0.90300000000000002</v>
      </c>
      <c r="J64" s="44">
        <v>0.90600000000000003</v>
      </c>
      <c r="K64" s="44">
        <v>0.90900000000000003</v>
      </c>
      <c r="L64" s="44">
        <v>0.91200000000000003</v>
      </c>
      <c r="M64" s="44">
        <v>0.91600000000000004</v>
      </c>
    </row>
    <row r="65" spans="1:13" x14ac:dyDescent="0.25">
      <c r="A65" s="43">
        <v>58</v>
      </c>
      <c r="B65" s="44">
        <v>0.91900000000000004</v>
      </c>
      <c r="C65" s="44">
        <v>0.92200000000000004</v>
      </c>
      <c r="D65" s="44">
        <v>0.92500000000000004</v>
      </c>
      <c r="E65" s="44">
        <v>0.92900000000000005</v>
      </c>
      <c r="F65" s="44">
        <v>0.93200000000000005</v>
      </c>
      <c r="G65" s="44">
        <v>0.93500000000000005</v>
      </c>
      <c r="H65" s="44">
        <v>0.93899999999999995</v>
      </c>
      <c r="I65" s="44">
        <v>0.94199999999999995</v>
      </c>
      <c r="J65" s="44">
        <v>0.94499999999999995</v>
      </c>
      <c r="K65" s="44">
        <v>0.94899999999999995</v>
      </c>
      <c r="L65" s="44">
        <v>0.95199999999999996</v>
      </c>
      <c r="M65" s="44">
        <v>0.95499999999999996</v>
      </c>
    </row>
    <row r="66" spans="1:13" x14ac:dyDescent="0.25">
      <c r="A66" s="43">
        <v>59</v>
      </c>
      <c r="B66" s="44">
        <v>0.95899999999999996</v>
      </c>
      <c r="C66" s="44">
        <v>0.96199999999999997</v>
      </c>
      <c r="D66" s="44">
        <v>0.96599999999999997</v>
      </c>
      <c r="E66" s="44">
        <v>0.97</v>
      </c>
      <c r="F66" s="44">
        <v>0.97299999999999998</v>
      </c>
      <c r="G66" s="44">
        <v>0.97699999999999998</v>
      </c>
      <c r="H66" s="44">
        <v>0.98</v>
      </c>
      <c r="I66" s="44">
        <v>0.98399999999999999</v>
      </c>
      <c r="J66" s="44">
        <v>0.98699999999999999</v>
      </c>
      <c r="K66" s="44">
        <v>0.99099999999999999</v>
      </c>
      <c r="L66" s="44">
        <v>0.995</v>
      </c>
      <c r="M66" s="44">
        <v>0.998</v>
      </c>
    </row>
    <row r="67" spans="1:13" x14ac:dyDescent="0.25">
      <c r="A67" s="43">
        <v>60</v>
      </c>
      <c r="B67" s="44">
        <v>1</v>
      </c>
      <c r="C67" s="44"/>
      <c r="D67" s="44"/>
      <c r="E67" s="44"/>
      <c r="F67" s="44"/>
      <c r="G67" s="44"/>
      <c r="H67" s="44"/>
      <c r="I67" s="44"/>
      <c r="J67" s="44"/>
      <c r="K67" s="44"/>
      <c r="L67" s="44"/>
      <c r="M67" s="44"/>
    </row>
  </sheetData>
  <sheetProtection algorithmName="SHA-512" hashValue="0KSRLNxUC+Q7Gfpti8Q2QEWEtvzFVX7/17ry7dEW/ZFUw0RdrdcjszxeIXapnlh8DOCtQOZhKr6jxMA2JphlqQ==" saltValue="WJyjIzlXdDcJ5F+BUZ+Ebg==" spinCount="100000" sheet="1" objects="1" scenarios="1"/>
  <conditionalFormatting sqref="A6:A21">
    <cfRule type="expression" dxfId="79" priority="1" stopIfTrue="1">
      <formula>MOD(ROW(),2)=0</formula>
    </cfRule>
    <cfRule type="expression" dxfId="78" priority="2" stopIfTrue="1">
      <formula>MOD(ROW(),2)&lt;&gt;0</formula>
    </cfRule>
  </conditionalFormatting>
  <conditionalFormatting sqref="B6:M21">
    <cfRule type="expression" dxfId="77" priority="3" stopIfTrue="1">
      <formula>MOD(ROW(),2)=0</formula>
    </cfRule>
    <cfRule type="expression" dxfId="76" priority="4" stopIfTrue="1">
      <formula>MOD(ROW(),2)&lt;&gt;0</formula>
    </cfRule>
  </conditionalFormatting>
  <conditionalFormatting sqref="A26:A67">
    <cfRule type="expression" dxfId="75" priority="5" stopIfTrue="1">
      <formula>MOD(ROW(),2)=0</formula>
    </cfRule>
    <cfRule type="expression" dxfId="74" priority="6" stopIfTrue="1">
      <formula>MOD(ROW(),2)&lt;&gt;0</formula>
    </cfRule>
  </conditionalFormatting>
  <conditionalFormatting sqref="B26:M67">
    <cfRule type="expression" dxfId="73" priority="7" stopIfTrue="1">
      <formula>MOD(ROW(),2)=0</formula>
    </cfRule>
    <cfRule type="expression" dxfId="72" priority="8" stopIfTrue="1">
      <formula>MOD(ROW(),2)&lt;&gt;0</formula>
    </cfRule>
  </conditionalFormatting>
  <pageMargins left="0.7" right="0.7" top="0.75" bottom="0.75" header="0.3" footer="0.3"/>
  <tableParts count="1">
    <tablePart r:id="rId1"/>
  </tableParts>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77900D-F312-4A54-8F0A-9BAD23A49943}">
  <sheetPr codeName="Sheet99"/>
  <dimension ref="A1:M72"/>
  <sheetViews>
    <sheetView showGridLines="0" workbookViewId="0">
      <selection activeCell="A6" sqref="A6"/>
    </sheetView>
  </sheetViews>
  <sheetFormatPr defaultRowHeight="12.5" x14ac:dyDescent="0.25"/>
  <cols>
    <col min="1" max="1" width="31.54296875" customWidth="1"/>
    <col min="2" max="13"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Abatement - x-810</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173</v>
      </c>
      <c r="C8" s="49"/>
      <c r="D8" s="49"/>
      <c r="E8" s="49"/>
      <c r="F8" s="49"/>
      <c r="G8" s="49"/>
      <c r="H8" s="49"/>
      <c r="I8" s="49"/>
      <c r="J8" s="49"/>
      <c r="K8" s="49"/>
      <c r="L8" s="49"/>
      <c r="M8" s="49"/>
    </row>
    <row r="9" spans="1:13" x14ac:dyDescent="0.25">
      <c r="A9" s="40" t="s">
        <v>141</v>
      </c>
      <c r="B9" s="49" t="s">
        <v>466</v>
      </c>
      <c r="C9" s="49"/>
      <c r="D9" s="49"/>
      <c r="E9" s="49"/>
      <c r="F9" s="49"/>
      <c r="G9" s="49"/>
      <c r="H9" s="49"/>
      <c r="I9" s="49"/>
      <c r="J9" s="49"/>
      <c r="K9" s="49"/>
      <c r="L9" s="49"/>
      <c r="M9" s="49"/>
    </row>
    <row r="10" spans="1:13" x14ac:dyDescent="0.25">
      <c r="A10" s="40" t="s">
        <v>6</v>
      </c>
      <c r="B10" s="49" t="s">
        <v>471</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468</v>
      </c>
      <c r="C12" s="49"/>
      <c r="D12" s="49"/>
      <c r="E12" s="49"/>
      <c r="F12" s="49"/>
      <c r="G12" s="49"/>
      <c r="H12" s="49"/>
      <c r="I12" s="49"/>
      <c r="J12" s="49"/>
      <c r="K12" s="49"/>
      <c r="L12" s="49"/>
      <c r="M12" s="49"/>
    </row>
    <row r="13" spans="1:13" x14ac:dyDescent="0.25">
      <c r="A13" s="40" t="s">
        <v>494</v>
      </c>
      <c r="B13" s="49">
        <v>1</v>
      </c>
      <c r="C13" s="49"/>
      <c r="D13" s="49"/>
      <c r="E13" s="49"/>
      <c r="F13" s="49"/>
      <c r="G13" s="49"/>
      <c r="H13" s="49"/>
      <c r="I13" s="49"/>
      <c r="J13" s="49"/>
      <c r="K13" s="49"/>
      <c r="L13" s="49"/>
      <c r="M13" s="49"/>
    </row>
    <row r="14" spans="1:13" x14ac:dyDescent="0.25">
      <c r="A14" s="40" t="s">
        <v>145</v>
      </c>
      <c r="B14" s="49">
        <v>810</v>
      </c>
      <c r="C14" s="49"/>
      <c r="D14" s="49"/>
      <c r="E14" s="49"/>
      <c r="F14" s="49"/>
      <c r="G14" s="49"/>
      <c r="H14" s="49"/>
      <c r="I14" s="49"/>
      <c r="J14" s="49"/>
      <c r="K14" s="49"/>
      <c r="L14" s="49"/>
      <c r="M14" s="49"/>
    </row>
    <row r="15" spans="1:13" x14ac:dyDescent="0.25">
      <c r="A15" s="40" t="s">
        <v>495</v>
      </c>
      <c r="B15" s="49" t="s">
        <v>472</v>
      </c>
      <c r="C15" s="49"/>
      <c r="D15" s="49"/>
      <c r="E15" s="49"/>
      <c r="F15" s="49"/>
      <c r="G15" s="49"/>
      <c r="H15" s="49"/>
      <c r="I15" s="49"/>
      <c r="J15" s="49"/>
      <c r="K15" s="49"/>
      <c r="L15" s="49"/>
      <c r="M15" s="49"/>
    </row>
    <row r="16" spans="1:13" x14ac:dyDescent="0.25">
      <c r="A16" s="40" t="s">
        <v>147</v>
      </c>
      <c r="B16" s="49" t="s">
        <v>473</v>
      </c>
      <c r="C16" s="49"/>
      <c r="D16" s="49"/>
      <c r="E16" s="49"/>
      <c r="F16" s="49"/>
      <c r="G16" s="49"/>
      <c r="H16" s="49"/>
      <c r="I16" s="49"/>
      <c r="J16" s="49"/>
      <c r="K16" s="49"/>
      <c r="L16" s="49"/>
      <c r="M16" s="49"/>
    </row>
    <row r="17" spans="1:13" x14ac:dyDescent="0.25">
      <c r="A17" s="41" t="s">
        <v>496</v>
      </c>
      <c r="B17" s="49"/>
      <c r="C17" s="49"/>
      <c r="D17" s="49"/>
      <c r="E17" s="49"/>
      <c r="F17" s="49"/>
      <c r="G17" s="49"/>
      <c r="H17" s="49"/>
      <c r="I17" s="49"/>
      <c r="J17" s="49"/>
      <c r="K17" s="49"/>
      <c r="L17" s="49"/>
      <c r="M17" s="49"/>
    </row>
    <row r="18" spans="1:13" x14ac:dyDescent="0.25">
      <c r="A18" s="40" t="s">
        <v>149</v>
      </c>
      <c r="B18" s="50">
        <v>45135</v>
      </c>
      <c r="C18" s="50"/>
      <c r="D18" s="50"/>
      <c r="E18" s="50"/>
      <c r="F18" s="50"/>
      <c r="G18" s="50"/>
      <c r="H18" s="50"/>
      <c r="I18" s="50"/>
      <c r="J18" s="50"/>
      <c r="K18" s="50"/>
      <c r="L18" s="50"/>
      <c r="M18" s="50"/>
    </row>
    <row r="19" spans="1:13" x14ac:dyDescent="0.25">
      <c r="A19" s="40" t="s">
        <v>150</v>
      </c>
      <c r="B19" s="50">
        <v>45170</v>
      </c>
      <c r="C19" s="50"/>
      <c r="D19" s="50"/>
      <c r="E19" s="50"/>
      <c r="F19" s="50"/>
      <c r="G19" s="50"/>
      <c r="H19" s="50"/>
      <c r="I19" s="50"/>
      <c r="J19" s="50"/>
      <c r="K19" s="50"/>
      <c r="L19" s="50"/>
      <c r="M19" s="50"/>
    </row>
    <row r="20" spans="1:13" x14ac:dyDescent="0.25">
      <c r="A20" s="40" t="s">
        <v>151</v>
      </c>
      <c r="B20" s="49" t="s">
        <v>160</v>
      </c>
      <c r="C20" s="49"/>
      <c r="D20" s="49"/>
      <c r="E20" s="49"/>
      <c r="F20" s="49"/>
      <c r="G20" s="49"/>
      <c r="H20" s="49"/>
      <c r="I20" s="49"/>
      <c r="J20" s="49"/>
      <c r="K20" s="49"/>
      <c r="L20" s="49"/>
      <c r="M20" s="49"/>
    </row>
    <row r="21" spans="1:13" x14ac:dyDescent="0.25">
      <c r="A21" s="40" t="s">
        <v>497</v>
      </c>
      <c r="B21" s="49" t="s">
        <v>68</v>
      </c>
      <c r="C21" s="49"/>
      <c r="D21" s="49"/>
      <c r="E21" s="49"/>
      <c r="F21" s="49"/>
      <c r="G21" s="49"/>
      <c r="H21" s="49"/>
      <c r="I21" s="49"/>
      <c r="J21" s="49"/>
      <c r="K21" s="49"/>
      <c r="L21" s="49"/>
      <c r="M21" s="49"/>
    </row>
    <row r="23" spans="1:13" x14ac:dyDescent="0.25">
      <c r="A23" s="23" t="str">
        <f>HYPERLINK("#'Factor List'!A1", "Back to Factor List")</f>
        <v>Back to Factor List</v>
      </c>
      <c r="B23" s="23" t="str">
        <f>HYPERLINK("#'Assumptions'!A1", "Assumptions")</f>
        <v>Assumptions</v>
      </c>
    </row>
    <row r="26" spans="1:13" s="59" customFormat="1" ht="13" x14ac:dyDescent="0.25">
      <c r="A26" s="58" t="s">
        <v>546</v>
      </c>
      <c r="B26" s="58">
        <v>0</v>
      </c>
      <c r="C26" s="58">
        <v>1</v>
      </c>
      <c r="D26" s="58">
        <v>2</v>
      </c>
      <c r="E26" s="58">
        <v>3</v>
      </c>
      <c r="F26" s="58">
        <v>4</v>
      </c>
      <c r="G26" s="58">
        <v>5</v>
      </c>
      <c r="H26" s="58">
        <v>6</v>
      </c>
      <c r="I26" s="58">
        <v>7</v>
      </c>
      <c r="J26" s="58">
        <v>8</v>
      </c>
      <c r="K26" s="58">
        <v>9</v>
      </c>
      <c r="L26" s="58">
        <v>10</v>
      </c>
      <c r="M26" s="58">
        <v>11</v>
      </c>
    </row>
    <row r="27" spans="1:13" x14ac:dyDescent="0.25">
      <c r="A27" s="43">
        <v>20</v>
      </c>
      <c r="B27" s="44">
        <v>0.23799999999999999</v>
      </c>
      <c r="C27" s="44">
        <v>0.23899999999999999</v>
      </c>
      <c r="D27" s="44">
        <v>0.23899999999999999</v>
      </c>
      <c r="E27" s="44">
        <v>0.24</v>
      </c>
      <c r="F27" s="44">
        <v>0.24</v>
      </c>
      <c r="G27" s="44">
        <v>0.24099999999999999</v>
      </c>
      <c r="H27" s="44">
        <v>0.24099999999999999</v>
      </c>
      <c r="I27" s="44">
        <v>0.24199999999999999</v>
      </c>
      <c r="J27" s="44">
        <v>0.24199999999999999</v>
      </c>
      <c r="K27" s="44">
        <v>0.24199999999999999</v>
      </c>
      <c r="L27" s="44">
        <v>0.24299999999999999</v>
      </c>
      <c r="M27" s="44">
        <v>0.24299999999999999</v>
      </c>
    </row>
    <row r="28" spans="1:13" x14ac:dyDescent="0.25">
      <c r="A28" s="43">
        <v>21</v>
      </c>
      <c r="B28" s="44">
        <v>0.24399999999999999</v>
      </c>
      <c r="C28" s="44">
        <v>0.24399999999999999</v>
      </c>
      <c r="D28" s="44">
        <v>0.245</v>
      </c>
      <c r="E28" s="44">
        <v>0.245</v>
      </c>
      <c r="F28" s="44">
        <v>0.246</v>
      </c>
      <c r="G28" s="44">
        <v>0.246</v>
      </c>
      <c r="H28" s="44">
        <v>0.247</v>
      </c>
      <c r="I28" s="44">
        <v>0.247</v>
      </c>
      <c r="J28" s="44">
        <v>0.248</v>
      </c>
      <c r="K28" s="44">
        <v>0.248</v>
      </c>
      <c r="L28" s="44">
        <v>0.249</v>
      </c>
      <c r="M28" s="44">
        <v>0.249</v>
      </c>
    </row>
    <row r="29" spans="1:13" x14ac:dyDescent="0.25">
      <c r="A29" s="43">
        <v>22</v>
      </c>
      <c r="B29" s="44">
        <v>0.249</v>
      </c>
      <c r="C29" s="44">
        <v>0.25</v>
      </c>
      <c r="D29" s="44">
        <v>0.25</v>
      </c>
      <c r="E29" s="44">
        <v>0.251</v>
      </c>
      <c r="F29" s="44">
        <v>0.251</v>
      </c>
      <c r="G29" s="44">
        <v>0.252</v>
      </c>
      <c r="H29" s="44">
        <v>0.252</v>
      </c>
      <c r="I29" s="44">
        <v>0.253</v>
      </c>
      <c r="J29" s="44">
        <v>0.253</v>
      </c>
      <c r="K29" s="44">
        <v>0.254</v>
      </c>
      <c r="L29" s="44">
        <v>0.254</v>
      </c>
      <c r="M29" s="44">
        <v>0.255</v>
      </c>
    </row>
    <row r="30" spans="1:13" x14ac:dyDescent="0.25">
      <c r="A30" s="43">
        <v>23</v>
      </c>
      <c r="B30" s="44">
        <v>0.255</v>
      </c>
      <c r="C30" s="44">
        <v>0.25600000000000001</v>
      </c>
      <c r="D30" s="44">
        <v>0.25600000000000001</v>
      </c>
      <c r="E30" s="44">
        <v>0.25700000000000001</v>
      </c>
      <c r="F30" s="44">
        <v>0.25700000000000001</v>
      </c>
      <c r="G30" s="44">
        <v>0.25800000000000001</v>
      </c>
      <c r="H30" s="44">
        <v>0.25800000000000001</v>
      </c>
      <c r="I30" s="44">
        <v>0.25900000000000001</v>
      </c>
      <c r="J30" s="44">
        <v>0.25900000000000001</v>
      </c>
      <c r="K30" s="44">
        <v>0.26</v>
      </c>
      <c r="L30" s="44">
        <v>0.26</v>
      </c>
      <c r="M30" s="44">
        <v>0.26100000000000001</v>
      </c>
    </row>
    <row r="31" spans="1:13" x14ac:dyDescent="0.25">
      <c r="A31" s="43">
        <v>24</v>
      </c>
      <c r="B31" s="44">
        <v>0.26100000000000001</v>
      </c>
      <c r="C31" s="44">
        <v>0.26200000000000001</v>
      </c>
      <c r="D31" s="44">
        <v>0.26200000000000001</v>
      </c>
      <c r="E31" s="44">
        <v>0.26300000000000001</v>
      </c>
      <c r="F31" s="44">
        <v>0.26300000000000001</v>
      </c>
      <c r="G31" s="44">
        <v>0.26400000000000001</v>
      </c>
      <c r="H31" s="44">
        <v>0.26400000000000001</v>
      </c>
      <c r="I31" s="44">
        <v>0.26500000000000001</v>
      </c>
      <c r="J31" s="44">
        <v>0.26500000000000001</v>
      </c>
      <c r="K31" s="44">
        <v>0.26600000000000001</v>
      </c>
      <c r="L31" s="44">
        <v>0.26600000000000001</v>
      </c>
      <c r="M31" s="44">
        <v>0.26700000000000002</v>
      </c>
    </row>
    <row r="32" spans="1:13" x14ac:dyDescent="0.25">
      <c r="A32" s="43">
        <v>25</v>
      </c>
      <c r="B32" s="44">
        <v>0.26700000000000002</v>
      </c>
      <c r="C32" s="44">
        <v>0.26800000000000002</v>
      </c>
      <c r="D32" s="44">
        <v>0.26900000000000002</v>
      </c>
      <c r="E32" s="44">
        <v>0.26900000000000002</v>
      </c>
      <c r="F32" s="44">
        <v>0.27</v>
      </c>
      <c r="G32" s="44">
        <v>0.27</v>
      </c>
      <c r="H32" s="44">
        <v>0.27100000000000002</v>
      </c>
      <c r="I32" s="44">
        <v>0.27100000000000002</v>
      </c>
      <c r="J32" s="44">
        <v>0.27200000000000002</v>
      </c>
      <c r="K32" s="44">
        <v>0.27200000000000002</v>
      </c>
      <c r="L32" s="44">
        <v>0.27300000000000002</v>
      </c>
      <c r="M32" s="44">
        <v>0.27300000000000002</v>
      </c>
    </row>
    <row r="33" spans="1:13" x14ac:dyDescent="0.25">
      <c r="A33" s="43">
        <v>26</v>
      </c>
      <c r="B33" s="44">
        <v>0.27400000000000002</v>
      </c>
      <c r="C33" s="44">
        <v>0.27400000000000002</v>
      </c>
      <c r="D33" s="44">
        <v>0.27500000000000002</v>
      </c>
      <c r="E33" s="44">
        <v>0.27600000000000002</v>
      </c>
      <c r="F33" s="44">
        <v>0.27600000000000002</v>
      </c>
      <c r="G33" s="44">
        <v>0.27700000000000002</v>
      </c>
      <c r="H33" s="44">
        <v>0.27700000000000002</v>
      </c>
      <c r="I33" s="44">
        <v>0.27800000000000002</v>
      </c>
      <c r="J33" s="44">
        <v>0.27800000000000002</v>
      </c>
      <c r="K33" s="44">
        <v>0.27900000000000003</v>
      </c>
      <c r="L33" s="44">
        <v>0.27900000000000003</v>
      </c>
      <c r="M33" s="44">
        <v>0.28000000000000003</v>
      </c>
    </row>
    <row r="34" spans="1:13" x14ac:dyDescent="0.25">
      <c r="A34" s="43">
        <v>27</v>
      </c>
      <c r="B34" s="44">
        <v>0.28100000000000003</v>
      </c>
      <c r="C34" s="44">
        <v>0.28100000000000003</v>
      </c>
      <c r="D34" s="44">
        <v>0.28199999999999997</v>
      </c>
      <c r="E34" s="44">
        <v>0.28199999999999997</v>
      </c>
      <c r="F34" s="44">
        <v>0.28299999999999997</v>
      </c>
      <c r="G34" s="44">
        <v>0.28299999999999997</v>
      </c>
      <c r="H34" s="44">
        <v>0.28399999999999997</v>
      </c>
      <c r="I34" s="44">
        <v>0.28499999999999998</v>
      </c>
      <c r="J34" s="44">
        <v>0.28499999999999998</v>
      </c>
      <c r="K34" s="44">
        <v>0.28599999999999998</v>
      </c>
      <c r="L34" s="44">
        <v>0.28599999999999998</v>
      </c>
      <c r="M34" s="44">
        <v>0.28699999999999998</v>
      </c>
    </row>
    <row r="35" spans="1:13" x14ac:dyDescent="0.25">
      <c r="A35" s="43">
        <v>28</v>
      </c>
      <c r="B35" s="44">
        <v>0.28699999999999998</v>
      </c>
      <c r="C35" s="44">
        <v>0.28799999999999998</v>
      </c>
      <c r="D35" s="44">
        <v>0.28899999999999998</v>
      </c>
      <c r="E35" s="44">
        <v>0.28899999999999998</v>
      </c>
      <c r="F35" s="44">
        <v>0.28999999999999998</v>
      </c>
      <c r="G35" s="44">
        <v>0.28999999999999998</v>
      </c>
      <c r="H35" s="44">
        <v>0.29099999999999998</v>
      </c>
      <c r="I35" s="44">
        <v>0.29199999999999998</v>
      </c>
      <c r="J35" s="44">
        <v>0.29199999999999998</v>
      </c>
      <c r="K35" s="44">
        <v>0.29299999999999998</v>
      </c>
      <c r="L35" s="44">
        <v>0.29299999999999998</v>
      </c>
      <c r="M35" s="44">
        <v>0.29399999999999998</v>
      </c>
    </row>
    <row r="36" spans="1:13" x14ac:dyDescent="0.25">
      <c r="A36" s="43">
        <v>29</v>
      </c>
      <c r="B36" s="44">
        <v>0.29499999999999998</v>
      </c>
      <c r="C36" s="44">
        <v>0.29499999999999998</v>
      </c>
      <c r="D36" s="44">
        <v>0.29599999999999999</v>
      </c>
      <c r="E36" s="44">
        <v>0.29599999999999999</v>
      </c>
      <c r="F36" s="44">
        <v>0.29699999999999999</v>
      </c>
      <c r="G36" s="44">
        <v>0.29799999999999999</v>
      </c>
      <c r="H36" s="44">
        <v>0.29799999999999999</v>
      </c>
      <c r="I36" s="44">
        <v>0.29899999999999999</v>
      </c>
      <c r="J36" s="44">
        <v>0.29899999999999999</v>
      </c>
      <c r="K36" s="44">
        <v>0.3</v>
      </c>
      <c r="L36" s="44">
        <v>0.30099999999999999</v>
      </c>
      <c r="M36" s="44">
        <v>0.30099999999999999</v>
      </c>
    </row>
    <row r="37" spans="1:13" x14ac:dyDescent="0.25">
      <c r="A37" s="43">
        <v>30</v>
      </c>
      <c r="B37" s="44">
        <v>0.30199999999999999</v>
      </c>
      <c r="C37" s="44">
        <v>0.30299999999999999</v>
      </c>
      <c r="D37" s="44">
        <v>0.30299999999999999</v>
      </c>
      <c r="E37" s="44">
        <v>0.30399999999999999</v>
      </c>
      <c r="F37" s="44">
        <v>0.30499999999999999</v>
      </c>
      <c r="G37" s="44">
        <v>0.30499999999999999</v>
      </c>
      <c r="H37" s="44">
        <v>0.30599999999999999</v>
      </c>
      <c r="I37" s="44">
        <v>0.30599999999999999</v>
      </c>
      <c r="J37" s="44">
        <v>0.307</v>
      </c>
      <c r="K37" s="44">
        <v>0.308</v>
      </c>
      <c r="L37" s="44">
        <v>0.308</v>
      </c>
      <c r="M37" s="44">
        <v>0.309</v>
      </c>
    </row>
    <row r="38" spans="1:13" x14ac:dyDescent="0.25">
      <c r="A38" s="43">
        <v>31</v>
      </c>
      <c r="B38" s="44">
        <v>0.31</v>
      </c>
      <c r="C38" s="44">
        <v>0.31</v>
      </c>
      <c r="D38" s="44">
        <v>0.311</v>
      </c>
      <c r="E38" s="44">
        <v>0.312</v>
      </c>
      <c r="F38" s="44">
        <v>0.312</v>
      </c>
      <c r="G38" s="44">
        <v>0.313</v>
      </c>
      <c r="H38" s="44">
        <v>0.314</v>
      </c>
      <c r="I38" s="44">
        <v>0.314</v>
      </c>
      <c r="J38" s="44">
        <v>0.315</v>
      </c>
      <c r="K38" s="44">
        <v>0.316</v>
      </c>
      <c r="L38" s="44">
        <v>0.316</v>
      </c>
      <c r="M38" s="44">
        <v>0.317</v>
      </c>
    </row>
    <row r="39" spans="1:13" x14ac:dyDescent="0.25">
      <c r="A39" s="43">
        <v>32</v>
      </c>
      <c r="B39" s="44">
        <v>0.318</v>
      </c>
      <c r="C39" s="44">
        <v>0.318</v>
      </c>
      <c r="D39" s="44">
        <v>0.31900000000000001</v>
      </c>
      <c r="E39" s="44">
        <v>0.32</v>
      </c>
      <c r="F39" s="44">
        <v>0.32</v>
      </c>
      <c r="G39" s="44">
        <v>0.32100000000000001</v>
      </c>
      <c r="H39" s="44">
        <v>0.32200000000000001</v>
      </c>
      <c r="I39" s="44">
        <v>0.32200000000000001</v>
      </c>
      <c r="J39" s="44">
        <v>0.32300000000000001</v>
      </c>
      <c r="K39" s="44">
        <v>0.32400000000000001</v>
      </c>
      <c r="L39" s="44">
        <v>0.32400000000000001</v>
      </c>
      <c r="M39" s="44">
        <v>0.32500000000000001</v>
      </c>
    </row>
    <row r="40" spans="1:13" x14ac:dyDescent="0.25">
      <c r="A40" s="43">
        <v>33</v>
      </c>
      <c r="B40" s="44">
        <v>0.32600000000000001</v>
      </c>
      <c r="C40" s="44">
        <v>0.32700000000000001</v>
      </c>
      <c r="D40" s="44">
        <v>0.32700000000000001</v>
      </c>
      <c r="E40" s="44">
        <v>0.32800000000000001</v>
      </c>
      <c r="F40" s="44">
        <v>0.32900000000000001</v>
      </c>
      <c r="G40" s="44">
        <v>0.32900000000000001</v>
      </c>
      <c r="H40" s="44">
        <v>0.33</v>
      </c>
      <c r="I40" s="44">
        <v>0.33100000000000002</v>
      </c>
      <c r="J40" s="44">
        <v>0.33200000000000002</v>
      </c>
      <c r="K40" s="44">
        <v>0.33200000000000002</v>
      </c>
      <c r="L40" s="44">
        <v>0.33300000000000002</v>
      </c>
      <c r="M40" s="44">
        <v>0.33400000000000002</v>
      </c>
    </row>
    <row r="41" spans="1:13" x14ac:dyDescent="0.25">
      <c r="A41" s="43">
        <v>34</v>
      </c>
      <c r="B41" s="44">
        <v>0.33400000000000002</v>
      </c>
      <c r="C41" s="44">
        <v>0.33500000000000002</v>
      </c>
      <c r="D41" s="44">
        <v>0.33600000000000002</v>
      </c>
      <c r="E41" s="44">
        <v>0.33700000000000002</v>
      </c>
      <c r="F41" s="44">
        <v>0.33700000000000002</v>
      </c>
      <c r="G41" s="44">
        <v>0.33800000000000002</v>
      </c>
      <c r="H41" s="44">
        <v>0.33900000000000002</v>
      </c>
      <c r="I41" s="44">
        <v>0.34</v>
      </c>
      <c r="J41" s="44">
        <v>0.34</v>
      </c>
      <c r="K41" s="44">
        <v>0.34100000000000003</v>
      </c>
      <c r="L41" s="44">
        <v>0.34200000000000003</v>
      </c>
      <c r="M41" s="44">
        <v>0.34300000000000003</v>
      </c>
    </row>
    <row r="42" spans="1:13" x14ac:dyDescent="0.25">
      <c r="A42" s="43">
        <v>35</v>
      </c>
      <c r="B42" s="44">
        <v>0.34300000000000003</v>
      </c>
      <c r="C42" s="44">
        <v>0.34399999999999997</v>
      </c>
      <c r="D42" s="44">
        <v>0.34499999999999997</v>
      </c>
      <c r="E42" s="44">
        <v>0.34599999999999997</v>
      </c>
      <c r="F42" s="44">
        <v>0.34599999999999997</v>
      </c>
      <c r="G42" s="44">
        <v>0.34699999999999998</v>
      </c>
      <c r="H42" s="44">
        <v>0.34799999999999998</v>
      </c>
      <c r="I42" s="44">
        <v>0.34899999999999998</v>
      </c>
      <c r="J42" s="44">
        <v>0.35</v>
      </c>
      <c r="K42" s="44">
        <v>0.35</v>
      </c>
      <c r="L42" s="44">
        <v>0.35099999999999998</v>
      </c>
      <c r="M42" s="44">
        <v>0.35199999999999998</v>
      </c>
    </row>
    <row r="43" spans="1:13" x14ac:dyDescent="0.25">
      <c r="A43" s="43">
        <v>36</v>
      </c>
      <c r="B43" s="44">
        <v>0.35299999999999998</v>
      </c>
      <c r="C43" s="44">
        <v>0.35299999999999998</v>
      </c>
      <c r="D43" s="44">
        <v>0.35399999999999998</v>
      </c>
      <c r="E43" s="44">
        <v>0.35499999999999998</v>
      </c>
      <c r="F43" s="44">
        <v>0.35599999999999998</v>
      </c>
      <c r="G43" s="44">
        <v>0.35699999999999998</v>
      </c>
      <c r="H43" s="44">
        <v>0.35699999999999998</v>
      </c>
      <c r="I43" s="44">
        <v>0.35799999999999998</v>
      </c>
      <c r="J43" s="44">
        <v>0.35899999999999999</v>
      </c>
      <c r="K43" s="44">
        <v>0.36</v>
      </c>
      <c r="L43" s="44">
        <v>0.36099999999999999</v>
      </c>
      <c r="M43" s="44">
        <v>0.36199999999999999</v>
      </c>
    </row>
    <row r="44" spans="1:13" x14ac:dyDescent="0.25">
      <c r="A44" s="43">
        <v>37</v>
      </c>
      <c r="B44" s="44">
        <v>0.36199999999999999</v>
      </c>
      <c r="C44" s="44">
        <v>0.36299999999999999</v>
      </c>
      <c r="D44" s="44">
        <v>0.36399999999999999</v>
      </c>
      <c r="E44" s="44">
        <v>0.36499999999999999</v>
      </c>
      <c r="F44" s="44">
        <v>0.36599999999999999</v>
      </c>
      <c r="G44" s="44">
        <v>0.36699999999999999</v>
      </c>
      <c r="H44" s="44">
        <v>0.36699999999999999</v>
      </c>
      <c r="I44" s="44">
        <v>0.36799999999999999</v>
      </c>
      <c r="J44" s="44">
        <v>0.36899999999999999</v>
      </c>
      <c r="K44" s="44">
        <v>0.37</v>
      </c>
      <c r="L44" s="44">
        <v>0.371</v>
      </c>
      <c r="M44" s="44">
        <v>0.372</v>
      </c>
    </row>
    <row r="45" spans="1:13" x14ac:dyDescent="0.25">
      <c r="A45" s="43">
        <v>38</v>
      </c>
      <c r="B45" s="44">
        <v>0.372</v>
      </c>
      <c r="C45" s="44">
        <v>0.373</v>
      </c>
      <c r="D45" s="44">
        <v>0.374</v>
      </c>
      <c r="E45" s="44">
        <v>0.375</v>
      </c>
      <c r="F45" s="44">
        <v>0.376</v>
      </c>
      <c r="G45" s="44">
        <v>0.377</v>
      </c>
      <c r="H45" s="44">
        <v>0.378</v>
      </c>
      <c r="I45" s="44">
        <v>0.379</v>
      </c>
      <c r="J45" s="44">
        <v>0.379</v>
      </c>
      <c r="K45" s="44">
        <v>0.38</v>
      </c>
      <c r="L45" s="44">
        <v>0.38100000000000001</v>
      </c>
      <c r="M45" s="44">
        <v>0.38200000000000001</v>
      </c>
    </row>
    <row r="46" spans="1:13" x14ac:dyDescent="0.25">
      <c r="A46" s="43">
        <v>39</v>
      </c>
      <c r="B46" s="44">
        <v>0.38300000000000001</v>
      </c>
      <c r="C46" s="44">
        <v>0.38400000000000001</v>
      </c>
      <c r="D46" s="44">
        <v>0.38500000000000001</v>
      </c>
      <c r="E46" s="44">
        <v>0.38600000000000001</v>
      </c>
      <c r="F46" s="44">
        <v>0.38700000000000001</v>
      </c>
      <c r="G46" s="44">
        <v>0.38800000000000001</v>
      </c>
      <c r="H46" s="44">
        <v>0.38800000000000001</v>
      </c>
      <c r="I46" s="44">
        <v>0.38900000000000001</v>
      </c>
      <c r="J46" s="44">
        <v>0.39</v>
      </c>
      <c r="K46" s="44">
        <v>0.39100000000000001</v>
      </c>
      <c r="L46" s="44">
        <v>0.39200000000000002</v>
      </c>
      <c r="M46" s="44">
        <v>0.39300000000000002</v>
      </c>
    </row>
    <row r="47" spans="1:13" x14ac:dyDescent="0.25">
      <c r="A47" s="43">
        <v>40</v>
      </c>
      <c r="B47" s="44">
        <v>0.39400000000000002</v>
      </c>
      <c r="C47" s="44">
        <v>0.39500000000000002</v>
      </c>
      <c r="D47" s="44">
        <v>0.39600000000000002</v>
      </c>
      <c r="E47" s="44">
        <v>0.39700000000000002</v>
      </c>
      <c r="F47" s="44">
        <v>0.39800000000000002</v>
      </c>
      <c r="G47" s="44">
        <v>0.39900000000000002</v>
      </c>
      <c r="H47" s="44">
        <v>0.4</v>
      </c>
      <c r="I47" s="44">
        <v>0.40100000000000002</v>
      </c>
      <c r="J47" s="44">
        <v>0.40200000000000002</v>
      </c>
      <c r="K47" s="44">
        <v>0.40300000000000002</v>
      </c>
      <c r="L47" s="44">
        <v>0.40300000000000002</v>
      </c>
      <c r="M47" s="44">
        <v>0.40400000000000003</v>
      </c>
    </row>
    <row r="48" spans="1:13" x14ac:dyDescent="0.25">
      <c r="A48" s="43">
        <v>41</v>
      </c>
      <c r="B48" s="44">
        <v>0.40500000000000003</v>
      </c>
      <c r="C48" s="44">
        <v>0.40600000000000003</v>
      </c>
      <c r="D48" s="44">
        <v>0.40699999999999997</v>
      </c>
      <c r="E48" s="44">
        <v>0.40799999999999997</v>
      </c>
      <c r="F48" s="44">
        <v>0.40899999999999997</v>
      </c>
      <c r="G48" s="44">
        <v>0.41</v>
      </c>
      <c r="H48" s="44">
        <v>0.41099999999999998</v>
      </c>
      <c r="I48" s="44">
        <v>0.41199999999999998</v>
      </c>
      <c r="J48" s="44">
        <v>0.41299999999999998</v>
      </c>
      <c r="K48" s="44">
        <v>0.41399999999999998</v>
      </c>
      <c r="L48" s="44">
        <v>0.41499999999999998</v>
      </c>
      <c r="M48" s="44">
        <v>0.41599999999999998</v>
      </c>
    </row>
    <row r="49" spans="1:13" x14ac:dyDescent="0.25">
      <c r="A49" s="43">
        <v>42</v>
      </c>
      <c r="B49" s="44">
        <v>0.41699999999999998</v>
      </c>
      <c r="C49" s="44">
        <v>0.41799999999999998</v>
      </c>
      <c r="D49" s="44">
        <v>0.42</v>
      </c>
      <c r="E49" s="44">
        <v>0.42099999999999999</v>
      </c>
      <c r="F49" s="44">
        <v>0.42199999999999999</v>
      </c>
      <c r="G49" s="44">
        <v>0.42299999999999999</v>
      </c>
      <c r="H49" s="44">
        <v>0.42399999999999999</v>
      </c>
      <c r="I49" s="44">
        <v>0.42499999999999999</v>
      </c>
      <c r="J49" s="44">
        <v>0.42599999999999999</v>
      </c>
      <c r="K49" s="44">
        <v>0.42699999999999999</v>
      </c>
      <c r="L49" s="44">
        <v>0.42799999999999999</v>
      </c>
      <c r="M49" s="44">
        <v>0.42899999999999999</v>
      </c>
    </row>
    <row r="50" spans="1:13" x14ac:dyDescent="0.25">
      <c r="A50" s="43">
        <v>43</v>
      </c>
      <c r="B50" s="44">
        <v>0.43</v>
      </c>
      <c r="C50" s="44">
        <v>0.43099999999999999</v>
      </c>
      <c r="D50" s="44">
        <v>0.432</v>
      </c>
      <c r="E50" s="44">
        <v>0.433</v>
      </c>
      <c r="F50" s="44">
        <v>0.434</v>
      </c>
      <c r="G50" s="44">
        <v>0.435</v>
      </c>
      <c r="H50" s="44">
        <v>0.437</v>
      </c>
      <c r="I50" s="44">
        <v>0.438</v>
      </c>
      <c r="J50" s="44">
        <v>0.439</v>
      </c>
      <c r="K50" s="44">
        <v>0.44</v>
      </c>
      <c r="L50" s="44">
        <v>0.441</v>
      </c>
      <c r="M50" s="44">
        <v>0.442</v>
      </c>
    </row>
    <row r="51" spans="1:13" x14ac:dyDescent="0.25">
      <c r="A51" s="43">
        <v>44</v>
      </c>
      <c r="B51" s="44">
        <v>0.443</v>
      </c>
      <c r="C51" s="44">
        <v>0.44400000000000001</v>
      </c>
      <c r="D51" s="44">
        <v>0.44500000000000001</v>
      </c>
      <c r="E51" s="44">
        <v>0.44700000000000001</v>
      </c>
      <c r="F51" s="44">
        <v>0.44800000000000001</v>
      </c>
      <c r="G51" s="44">
        <v>0.44900000000000001</v>
      </c>
      <c r="H51" s="44">
        <v>0.45</v>
      </c>
      <c r="I51" s="44">
        <v>0.45100000000000001</v>
      </c>
      <c r="J51" s="44">
        <v>0.45200000000000001</v>
      </c>
      <c r="K51" s="44">
        <v>0.45400000000000001</v>
      </c>
      <c r="L51" s="44">
        <v>0.45500000000000002</v>
      </c>
      <c r="M51" s="44">
        <v>0.45600000000000002</v>
      </c>
    </row>
    <row r="52" spans="1:13" x14ac:dyDescent="0.25">
      <c r="A52" s="43">
        <v>45</v>
      </c>
      <c r="B52" s="44">
        <v>0.45700000000000002</v>
      </c>
      <c r="C52" s="44">
        <v>0.45800000000000002</v>
      </c>
      <c r="D52" s="44">
        <v>0.45900000000000002</v>
      </c>
      <c r="E52" s="44">
        <v>0.46100000000000002</v>
      </c>
      <c r="F52" s="44">
        <v>0.46200000000000002</v>
      </c>
      <c r="G52" s="44">
        <v>0.46300000000000002</v>
      </c>
      <c r="H52" s="44">
        <v>0.46400000000000002</v>
      </c>
      <c r="I52" s="44">
        <v>0.46500000000000002</v>
      </c>
      <c r="J52" s="44">
        <v>0.46700000000000003</v>
      </c>
      <c r="K52" s="44">
        <v>0.46800000000000003</v>
      </c>
      <c r="L52" s="44">
        <v>0.46899999999999997</v>
      </c>
      <c r="M52" s="44">
        <v>0.47</v>
      </c>
    </row>
    <row r="53" spans="1:13" x14ac:dyDescent="0.25">
      <c r="A53" s="43">
        <v>46</v>
      </c>
      <c r="B53" s="44">
        <v>0.47199999999999998</v>
      </c>
      <c r="C53" s="44">
        <v>0.47299999999999998</v>
      </c>
      <c r="D53" s="44">
        <v>0.47399999999999998</v>
      </c>
      <c r="E53" s="44">
        <v>0.47499999999999998</v>
      </c>
      <c r="F53" s="44">
        <v>0.47699999999999998</v>
      </c>
      <c r="G53" s="44">
        <v>0.47799999999999998</v>
      </c>
      <c r="H53" s="44">
        <v>0.47899999999999998</v>
      </c>
      <c r="I53" s="44">
        <v>0.48</v>
      </c>
      <c r="J53" s="44">
        <v>0.48199999999999998</v>
      </c>
      <c r="K53" s="44">
        <v>0.48299999999999998</v>
      </c>
      <c r="L53" s="44">
        <v>0.48399999999999999</v>
      </c>
      <c r="M53" s="44">
        <v>0.48599999999999999</v>
      </c>
    </row>
    <row r="54" spans="1:13" x14ac:dyDescent="0.25">
      <c r="A54" s="43">
        <v>47</v>
      </c>
      <c r="B54" s="44">
        <v>0.48699999999999999</v>
      </c>
      <c r="C54" s="44">
        <v>0.48799999999999999</v>
      </c>
      <c r="D54" s="44">
        <v>0.48899999999999999</v>
      </c>
      <c r="E54" s="44">
        <v>0.49099999999999999</v>
      </c>
      <c r="F54" s="44">
        <v>0.49199999999999999</v>
      </c>
      <c r="G54" s="44">
        <v>0.49299999999999999</v>
      </c>
      <c r="H54" s="44">
        <v>0.495</v>
      </c>
      <c r="I54" s="44">
        <v>0.496</v>
      </c>
      <c r="J54" s="44">
        <v>0.498</v>
      </c>
      <c r="K54" s="44">
        <v>0.499</v>
      </c>
      <c r="L54" s="44">
        <v>0.5</v>
      </c>
      <c r="M54" s="44">
        <v>0.502</v>
      </c>
    </row>
    <row r="55" spans="1:13" x14ac:dyDescent="0.25">
      <c r="A55" s="43">
        <v>48</v>
      </c>
      <c r="B55" s="44">
        <v>0.503</v>
      </c>
      <c r="C55" s="44">
        <v>0.504</v>
      </c>
      <c r="D55" s="44">
        <v>0.50600000000000001</v>
      </c>
      <c r="E55" s="44">
        <v>0.50700000000000001</v>
      </c>
      <c r="F55" s="44">
        <v>0.50900000000000001</v>
      </c>
      <c r="G55" s="44">
        <v>0.51</v>
      </c>
      <c r="H55" s="44">
        <v>0.51100000000000001</v>
      </c>
      <c r="I55" s="44">
        <v>0.51300000000000001</v>
      </c>
      <c r="J55" s="44">
        <v>0.51400000000000001</v>
      </c>
      <c r="K55" s="44">
        <v>0.51600000000000001</v>
      </c>
      <c r="L55" s="44">
        <v>0.51700000000000002</v>
      </c>
      <c r="M55" s="44">
        <v>0.51800000000000002</v>
      </c>
    </row>
    <row r="56" spans="1:13" x14ac:dyDescent="0.25">
      <c r="A56" s="43">
        <v>49</v>
      </c>
      <c r="B56" s="44">
        <v>0.52</v>
      </c>
      <c r="C56" s="44">
        <v>0.52100000000000002</v>
      </c>
      <c r="D56" s="44">
        <v>0.52300000000000002</v>
      </c>
      <c r="E56" s="44">
        <v>0.52400000000000002</v>
      </c>
      <c r="F56" s="44">
        <v>0.52600000000000002</v>
      </c>
      <c r="G56" s="44">
        <v>0.52700000000000002</v>
      </c>
      <c r="H56" s="44">
        <v>0.52900000000000003</v>
      </c>
      <c r="I56" s="44">
        <v>0.53</v>
      </c>
      <c r="J56" s="44">
        <v>0.53200000000000003</v>
      </c>
      <c r="K56" s="44">
        <v>0.53300000000000003</v>
      </c>
      <c r="L56" s="44">
        <v>0.53500000000000003</v>
      </c>
      <c r="M56" s="44">
        <v>0.53600000000000003</v>
      </c>
    </row>
    <row r="57" spans="1:13" x14ac:dyDescent="0.25">
      <c r="A57" s="43">
        <v>50</v>
      </c>
      <c r="B57" s="44">
        <v>0.53800000000000003</v>
      </c>
      <c r="C57" s="44">
        <v>0.53900000000000003</v>
      </c>
      <c r="D57" s="44">
        <v>0.54100000000000004</v>
      </c>
      <c r="E57" s="44">
        <v>0.54200000000000004</v>
      </c>
      <c r="F57" s="44">
        <v>0.54400000000000004</v>
      </c>
      <c r="G57" s="44">
        <v>0.54600000000000004</v>
      </c>
      <c r="H57" s="44">
        <v>0.54700000000000004</v>
      </c>
      <c r="I57" s="44">
        <v>0.54900000000000004</v>
      </c>
      <c r="J57" s="44">
        <v>0.55000000000000004</v>
      </c>
      <c r="K57" s="44">
        <v>0.55200000000000005</v>
      </c>
      <c r="L57" s="44">
        <v>0.55300000000000005</v>
      </c>
      <c r="M57" s="44">
        <v>0.55500000000000005</v>
      </c>
    </row>
    <row r="58" spans="1:13" x14ac:dyDescent="0.25">
      <c r="A58" s="43">
        <v>51</v>
      </c>
      <c r="B58" s="44">
        <v>0.55700000000000005</v>
      </c>
      <c r="C58" s="44">
        <v>0.55800000000000005</v>
      </c>
      <c r="D58" s="44">
        <v>0.56000000000000005</v>
      </c>
      <c r="E58" s="44">
        <v>0.56200000000000006</v>
      </c>
      <c r="F58" s="44">
        <v>0.56299999999999994</v>
      </c>
      <c r="G58" s="44">
        <v>0.56499999999999995</v>
      </c>
      <c r="H58" s="44">
        <v>0.56699999999999995</v>
      </c>
      <c r="I58" s="44">
        <v>0.56799999999999995</v>
      </c>
      <c r="J58" s="44">
        <v>0.56999999999999995</v>
      </c>
      <c r="K58" s="44">
        <v>0.57199999999999995</v>
      </c>
      <c r="L58" s="44">
        <v>0.57299999999999995</v>
      </c>
      <c r="M58" s="44">
        <v>0.57499999999999996</v>
      </c>
    </row>
    <row r="59" spans="1:13" x14ac:dyDescent="0.25">
      <c r="A59" s="43">
        <v>52</v>
      </c>
      <c r="B59" s="44">
        <v>0.57699999999999996</v>
      </c>
      <c r="C59" s="44">
        <v>0.57799999999999996</v>
      </c>
      <c r="D59" s="44">
        <v>0.57999999999999996</v>
      </c>
      <c r="E59" s="44">
        <v>0.58199999999999996</v>
      </c>
      <c r="F59" s="44">
        <v>0.58399999999999996</v>
      </c>
      <c r="G59" s="44">
        <v>0.58499999999999996</v>
      </c>
      <c r="H59" s="44">
        <v>0.58699999999999997</v>
      </c>
      <c r="I59" s="44">
        <v>0.58899999999999997</v>
      </c>
      <c r="J59" s="44">
        <v>0.59099999999999997</v>
      </c>
      <c r="K59" s="44">
        <v>0.59199999999999997</v>
      </c>
      <c r="L59" s="44">
        <v>0.59399999999999997</v>
      </c>
      <c r="M59" s="44">
        <v>0.59599999999999997</v>
      </c>
    </row>
    <row r="60" spans="1:13" x14ac:dyDescent="0.25">
      <c r="A60" s="43">
        <v>53</v>
      </c>
      <c r="B60" s="44">
        <v>0.59799999999999998</v>
      </c>
      <c r="C60" s="44">
        <v>0.6</v>
      </c>
      <c r="D60" s="44">
        <v>0.60199999999999998</v>
      </c>
      <c r="E60" s="44">
        <v>0.60299999999999998</v>
      </c>
      <c r="F60" s="44">
        <v>0.60499999999999998</v>
      </c>
      <c r="G60" s="44">
        <v>0.60699999999999998</v>
      </c>
      <c r="H60" s="44">
        <v>0.60899999999999999</v>
      </c>
      <c r="I60" s="44">
        <v>0.61099999999999999</v>
      </c>
      <c r="J60" s="44">
        <v>0.61299999999999999</v>
      </c>
      <c r="K60" s="44">
        <v>0.61499999999999999</v>
      </c>
      <c r="L60" s="44">
        <v>0.61699999999999999</v>
      </c>
      <c r="M60" s="44">
        <v>0.61799999999999999</v>
      </c>
    </row>
    <row r="61" spans="1:13" x14ac:dyDescent="0.25">
      <c r="A61" s="43">
        <v>54</v>
      </c>
      <c r="B61" s="44">
        <v>0.62</v>
      </c>
      <c r="C61" s="44">
        <v>0.622</v>
      </c>
      <c r="D61" s="44">
        <v>0.624</v>
      </c>
      <c r="E61" s="44">
        <v>0.626</v>
      </c>
      <c r="F61" s="44">
        <v>0.628</v>
      </c>
      <c r="G61" s="44">
        <v>0.63</v>
      </c>
      <c r="H61" s="44">
        <v>0.63200000000000001</v>
      </c>
      <c r="I61" s="44">
        <v>0.63400000000000001</v>
      </c>
      <c r="J61" s="44">
        <v>0.63600000000000001</v>
      </c>
      <c r="K61" s="44">
        <v>0.63800000000000001</v>
      </c>
      <c r="L61" s="44">
        <v>0.64</v>
      </c>
      <c r="M61" s="44">
        <v>0.64200000000000002</v>
      </c>
    </row>
    <row r="62" spans="1:13" x14ac:dyDescent="0.25">
      <c r="A62" s="43">
        <v>55</v>
      </c>
      <c r="B62" s="44">
        <v>0.64400000000000002</v>
      </c>
      <c r="C62" s="44">
        <v>0.64600000000000002</v>
      </c>
      <c r="D62" s="44">
        <v>0.64800000000000002</v>
      </c>
      <c r="E62" s="44">
        <v>0.65100000000000002</v>
      </c>
      <c r="F62" s="44">
        <v>0.65300000000000002</v>
      </c>
      <c r="G62" s="44">
        <v>0.65500000000000003</v>
      </c>
      <c r="H62" s="44">
        <v>0.65700000000000003</v>
      </c>
      <c r="I62" s="44">
        <v>0.65900000000000003</v>
      </c>
      <c r="J62" s="44">
        <v>0.66100000000000003</v>
      </c>
      <c r="K62" s="44">
        <v>0.66300000000000003</v>
      </c>
      <c r="L62" s="44">
        <v>0.66500000000000004</v>
      </c>
      <c r="M62" s="44">
        <v>0.66800000000000004</v>
      </c>
    </row>
    <row r="63" spans="1:13" x14ac:dyDescent="0.25">
      <c r="A63" s="43">
        <v>56</v>
      </c>
      <c r="B63" s="44">
        <v>0.67</v>
      </c>
      <c r="C63" s="44">
        <v>0.67200000000000004</v>
      </c>
      <c r="D63" s="44">
        <v>0.67400000000000004</v>
      </c>
      <c r="E63" s="44">
        <v>0.67700000000000005</v>
      </c>
      <c r="F63" s="44">
        <v>0.67900000000000005</v>
      </c>
      <c r="G63" s="44">
        <v>0.68100000000000005</v>
      </c>
      <c r="H63" s="44">
        <v>0.68300000000000005</v>
      </c>
      <c r="I63" s="44">
        <v>0.68600000000000005</v>
      </c>
      <c r="J63" s="44">
        <v>0.68799999999999994</v>
      </c>
      <c r="K63" s="44">
        <v>0.69</v>
      </c>
      <c r="L63" s="44">
        <v>0.69199999999999995</v>
      </c>
      <c r="M63" s="44">
        <v>0.69499999999999995</v>
      </c>
    </row>
    <row r="64" spans="1:13" x14ac:dyDescent="0.25">
      <c r="A64" s="43">
        <v>57</v>
      </c>
      <c r="B64" s="44">
        <v>0.69699999999999995</v>
      </c>
      <c r="C64" s="44">
        <v>0.69899999999999995</v>
      </c>
      <c r="D64" s="44">
        <v>0.70199999999999996</v>
      </c>
      <c r="E64" s="44">
        <v>0.70399999999999996</v>
      </c>
      <c r="F64" s="44">
        <v>0.70699999999999996</v>
      </c>
      <c r="G64" s="44">
        <v>0.70899999999999996</v>
      </c>
      <c r="H64" s="44">
        <v>0.71099999999999997</v>
      </c>
      <c r="I64" s="44">
        <v>0.71399999999999997</v>
      </c>
      <c r="J64" s="44">
        <v>0.71599999999999997</v>
      </c>
      <c r="K64" s="44">
        <v>0.71899999999999997</v>
      </c>
      <c r="L64" s="44">
        <v>0.72099999999999997</v>
      </c>
      <c r="M64" s="44">
        <v>0.72399999999999998</v>
      </c>
    </row>
    <row r="65" spans="1:13" x14ac:dyDescent="0.25">
      <c r="A65" s="43">
        <v>58</v>
      </c>
      <c r="B65" s="44">
        <v>0.72599999999999998</v>
      </c>
      <c r="C65" s="44">
        <v>0.72899999999999998</v>
      </c>
      <c r="D65" s="44">
        <v>0.73099999999999998</v>
      </c>
      <c r="E65" s="44">
        <v>0.73399999999999999</v>
      </c>
      <c r="F65" s="44">
        <v>0.73599999999999999</v>
      </c>
      <c r="G65" s="44">
        <v>0.73899999999999999</v>
      </c>
      <c r="H65" s="44">
        <v>0.74199999999999999</v>
      </c>
      <c r="I65" s="44">
        <v>0.74399999999999999</v>
      </c>
      <c r="J65" s="44">
        <v>0.747</v>
      </c>
      <c r="K65" s="44">
        <v>0.749</v>
      </c>
      <c r="L65" s="44">
        <v>0.752</v>
      </c>
      <c r="M65" s="44">
        <v>0.755</v>
      </c>
    </row>
    <row r="66" spans="1:13" x14ac:dyDescent="0.25">
      <c r="A66" s="43">
        <v>59</v>
      </c>
      <c r="B66" s="44">
        <v>0.75700000000000001</v>
      </c>
      <c r="C66" s="44">
        <v>0.76</v>
      </c>
      <c r="D66" s="44">
        <v>0.76300000000000001</v>
      </c>
      <c r="E66" s="44">
        <v>0.76600000000000001</v>
      </c>
      <c r="F66" s="44">
        <v>0.76800000000000002</v>
      </c>
      <c r="G66" s="44">
        <v>0.77100000000000002</v>
      </c>
      <c r="H66" s="44">
        <v>0.77400000000000002</v>
      </c>
      <c r="I66" s="44">
        <v>0.77700000000000002</v>
      </c>
      <c r="J66" s="44">
        <v>0.77900000000000003</v>
      </c>
      <c r="K66" s="44">
        <v>0.78200000000000003</v>
      </c>
      <c r="L66" s="44">
        <v>0.78500000000000003</v>
      </c>
      <c r="M66" s="44">
        <v>0.78800000000000003</v>
      </c>
    </row>
    <row r="67" spans="1:13" x14ac:dyDescent="0.25">
      <c r="A67" s="43">
        <v>60</v>
      </c>
      <c r="B67" s="44">
        <v>0.79100000000000004</v>
      </c>
      <c r="C67" s="44">
        <v>0.79400000000000004</v>
      </c>
      <c r="D67" s="44">
        <v>0.79700000000000004</v>
      </c>
      <c r="E67" s="44">
        <v>0.8</v>
      </c>
      <c r="F67" s="44">
        <v>0.80300000000000005</v>
      </c>
      <c r="G67" s="44">
        <v>0.80600000000000005</v>
      </c>
      <c r="H67" s="44">
        <v>0.80900000000000005</v>
      </c>
      <c r="I67" s="44">
        <v>0.81200000000000006</v>
      </c>
      <c r="J67" s="44">
        <v>0.81499999999999995</v>
      </c>
      <c r="K67" s="44">
        <v>0.81799999999999995</v>
      </c>
      <c r="L67" s="44">
        <v>0.82099999999999995</v>
      </c>
      <c r="M67" s="44">
        <v>0.82399999999999995</v>
      </c>
    </row>
    <row r="68" spans="1:13" x14ac:dyDescent="0.25">
      <c r="A68" s="43">
        <v>61</v>
      </c>
      <c r="B68" s="44">
        <v>0.82699999999999996</v>
      </c>
      <c r="C68" s="44">
        <v>0.83</v>
      </c>
      <c r="D68" s="44">
        <v>0.83299999999999996</v>
      </c>
      <c r="E68" s="44">
        <v>0.83599999999999997</v>
      </c>
      <c r="F68" s="44">
        <v>0.83899999999999997</v>
      </c>
      <c r="G68" s="44">
        <v>0.84299999999999997</v>
      </c>
      <c r="H68" s="44">
        <v>0.84599999999999997</v>
      </c>
      <c r="I68" s="44">
        <v>0.84899999999999998</v>
      </c>
      <c r="J68" s="44">
        <v>0.85199999999999998</v>
      </c>
      <c r="K68" s="44">
        <v>0.85599999999999998</v>
      </c>
      <c r="L68" s="44">
        <v>0.85899999999999999</v>
      </c>
      <c r="M68" s="44">
        <v>0.86199999999999999</v>
      </c>
    </row>
    <row r="69" spans="1:13" x14ac:dyDescent="0.25">
      <c r="A69" s="43">
        <v>62</v>
      </c>
      <c r="B69" s="44">
        <v>0.86499999999999999</v>
      </c>
      <c r="C69" s="44">
        <v>0.86899999999999999</v>
      </c>
      <c r="D69" s="44">
        <v>0.872</v>
      </c>
      <c r="E69" s="44">
        <v>0.876</v>
      </c>
      <c r="F69" s="44">
        <v>0.879</v>
      </c>
      <c r="G69" s="44">
        <v>0.88300000000000001</v>
      </c>
      <c r="H69" s="44">
        <v>0.88600000000000001</v>
      </c>
      <c r="I69" s="44">
        <v>0.89</v>
      </c>
      <c r="J69" s="44">
        <v>0.89300000000000002</v>
      </c>
      <c r="K69" s="44">
        <v>0.89700000000000002</v>
      </c>
      <c r="L69" s="44">
        <v>0.9</v>
      </c>
      <c r="M69" s="44">
        <v>0.90400000000000003</v>
      </c>
    </row>
    <row r="70" spans="1:13" x14ac:dyDescent="0.25">
      <c r="A70" s="43">
        <v>63</v>
      </c>
      <c r="B70" s="44">
        <v>0.90700000000000003</v>
      </c>
      <c r="C70" s="44">
        <v>0.91100000000000003</v>
      </c>
      <c r="D70" s="44">
        <v>0.91500000000000004</v>
      </c>
      <c r="E70" s="44">
        <v>0.91900000000000004</v>
      </c>
      <c r="F70" s="44">
        <v>0.92200000000000004</v>
      </c>
      <c r="G70" s="44">
        <v>0.92600000000000005</v>
      </c>
      <c r="H70" s="44">
        <v>0.93</v>
      </c>
      <c r="I70" s="44">
        <v>0.93400000000000005</v>
      </c>
      <c r="J70" s="44">
        <v>0.93799999999999994</v>
      </c>
      <c r="K70" s="44">
        <v>0.94099999999999995</v>
      </c>
      <c r="L70" s="44">
        <v>0.94499999999999995</v>
      </c>
      <c r="M70" s="44">
        <v>0.94899999999999995</v>
      </c>
    </row>
    <row r="71" spans="1:13" x14ac:dyDescent="0.25">
      <c r="A71" s="43">
        <v>64</v>
      </c>
      <c r="B71" s="44">
        <v>0.95299999999999996</v>
      </c>
      <c r="C71" s="44">
        <v>0.95699999999999996</v>
      </c>
      <c r="D71" s="44">
        <v>0.96099999999999997</v>
      </c>
      <c r="E71" s="44">
        <v>0.96499999999999997</v>
      </c>
      <c r="F71" s="44">
        <v>0.96899999999999997</v>
      </c>
      <c r="G71" s="44">
        <v>0.97299999999999998</v>
      </c>
      <c r="H71" s="44">
        <v>0.97699999999999998</v>
      </c>
      <c r="I71" s="44">
        <v>0.98199999999999998</v>
      </c>
      <c r="J71" s="44">
        <v>0.98599999999999999</v>
      </c>
      <c r="K71" s="44">
        <v>0.99</v>
      </c>
      <c r="L71" s="44">
        <v>0.99399999999999999</v>
      </c>
      <c r="M71" s="44">
        <v>0.998</v>
      </c>
    </row>
    <row r="72" spans="1:13" x14ac:dyDescent="0.25">
      <c r="A72" s="43">
        <v>65</v>
      </c>
      <c r="B72" s="44">
        <v>1</v>
      </c>
      <c r="C72" s="44"/>
      <c r="D72" s="44"/>
      <c r="E72" s="44"/>
      <c r="F72" s="44"/>
      <c r="G72" s="44"/>
      <c r="H72" s="44"/>
      <c r="I72" s="44"/>
      <c r="J72" s="44"/>
      <c r="K72" s="44"/>
      <c r="L72" s="44"/>
      <c r="M72" s="44"/>
    </row>
  </sheetData>
  <sheetProtection algorithmName="SHA-512" hashValue="gUf7e43wrsc6HZDlwhd09MPHGMKZitDIeQPckrryQSgh4Dc2J2mcKYQBC0pDUow/HJNu2IJ4EVriQuhRhRh/CA==" saltValue="LXt8QAjXGlljwWTJfvEklA==" spinCount="100000" sheet="1" objects="1" scenarios="1"/>
  <conditionalFormatting sqref="A6:A21">
    <cfRule type="expression" dxfId="69" priority="1" stopIfTrue="1">
      <formula>MOD(ROW(),2)=0</formula>
    </cfRule>
    <cfRule type="expression" dxfId="68" priority="2" stopIfTrue="1">
      <formula>MOD(ROW(),2)&lt;&gt;0</formula>
    </cfRule>
  </conditionalFormatting>
  <conditionalFormatting sqref="B6:M21">
    <cfRule type="expression" dxfId="67" priority="3" stopIfTrue="1">
      <formula>MOD(ROW(),2)=0</formula>
    </cfRule>
    <cfRule type="expression" dxfId="66" priority="4" stopIfTrue="1">
      <formula>MOD(ROW(),2)&lt;&gt;0</formula>
    </cfRule>
  </conditionalFormatting>
  <conditionalFormatting sqref="A26:A72">
    <cfRule type="expression" dxfId="65" priority="5" stopIfTrue="1">
      <formula>MOD(ROW(),2)=0</formula>
    </cfRule>
    <cfRule type="expression" dxfId="64" priority="6" stopIfTrue="1">
      <formula>MOD(ROW(),2)&lt;&gt;0</formula>
    </cfRule>
  </conditionalFormatting>
  <conditionalFormatting sqref="B26:M72">
    <cfRule type="expression" dxfId="63" priority="7" stopIfTrue="1">
      <formula>MOD(ROW(),2)=0</formula>
    </cfRule>
    <cfRule type="expression" dxfId="62" priority="8" stopIfTrue="1">
      <formula>MOD(ROW(),2)&lt;&gt;0</formula>
    </cfRule>
  </conditionalFormatting>
  <pageMargins left="0.7" right="0.7" top="0.75" bottom="0.75" header="0.3" footer="0.3"/>
  <tableParts count="1">
    <tablePart r:id="rId1"/>
  </tableParts>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B566-0BA6-4117-9680-3413DD25D8AF}">
  <sheetPr codeName="Sheet100"/>
  <dimension ref="A1:M67"/>
  <sheetViews>
    <sheetView showGridLines="0" workbookViewId="0">
      <selection activeCell="A6" sqref="A6"/>
    </sheetView>
  </sheetViews>
  <sheetFormatPr defaultRowHeight="12.5" x14ac:dyDescent="0.25"/>
  <cols>
    <col min="1" max="1" width="31.54296875" customWidth="1"/>
    <col min="2" max="13"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Abatement - x-811</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173</v>
      </c>
      <c r="C8" s="49"/>
      <c r="D8" s="49"/>
      <c r="E8" s="49"/>
      <c r="F8" s="49"/>
      <c r="G8" s="49"/>
      <c r="H8" s="49"/>
      <c r="I8" s="49"/>
      <c r="J8" s="49"/>
      <c r="K8" s="49"/>
      <c r="L8" s="49"/>
      <c r="M8" s="49"/>
    </row>
    <row r="9" spans="1:13" x14ac:dyDescent="0.25">
      <c r="A9" s="40" t="s">
        <v>141</v>
      </c>
      <c r="B9" s="49" t="s">
        <v>466</v>
      </c>
      <c r="C9" s="49"/>
      <c r="D9" s="49"/>
      <c r="E9" s="49"/>
      <c r="F9" s="49"/>
      <c r="G9" s="49"/>
      <c r="H9" s="49"/>
      <c r="I9" s="49"/>
      <c r="J9" s="49"/>
      <c r="K9" s="49"/>
      <c r="L9" s="49"/>
      <c r="M9" s="49"/>
    </row>
    <row r="10" spans="1:13" x14ac:dyDescent="0.25">
      <c r="A10" s="40" t="s">
        <v>6</v>
      </c>
      <c r="B10" s="49" t="s">
        <v>474</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468</v>
      </c>
      <c r="C12" s="49"/>
      <c r="D12" s="49"/>
      <c r="E12" s="49"/>
      <c r="F12" s="49"/>
      <c r="G12" s="49"/>
      <c r="H12" s="49"/>
      <c r="I12" s="49"/>
      <c r="J12" s="49"/>
      <c r="K12" s="49"/>
      <c r="L12" s="49"/>
      <c r="M12" s="49"/>
    </row>
    <row r="13" spans="1:13" x14ac:dyDescent="0.25">
      <c r="A13" s="40" t="s">
        <v>494</v>
      </c>
      <c r="B13" s="49">
        <v>1</v>
      </c>
      <c r="C13" s="49"/>
      <c r="D13" s="49"/>
      <c r="E13" s="49"/>
      <c r="F13" s="49"/>
      <c r="G13" s="49"/>
      <c r="H13" s="49"/>
      <c r="I13" s="49"/>
      <c r="J13" s="49"/>
      <c r="K13" s="49"/>
      <c r="L13" s="49"/>
      <c r="M13" s="49"/>
    </row>
    <row r="14" spans="1:13" x14ac:dyDescent="0.25">
      <c r="A14" s="40" t="s">
        <v>145</v>
      </c>
      <c r="B14" s="49">
        <v>811</v>
      </c>
      <c r="C14" s="49"/>
      <c r="D14" s="49"/>
      <c r="E14" s="49"/>
      <c r="F14" s="49"/>
      <c r="G14" s="49"/>
      <c r="H14" s="49"/>
      <c r="I14" s="49"/>
      <c r="J14" s="49"/>
      <c r="K14" s="49"/>
      <c r="L14" s="49"/>
      <c r="M14" s="49"/>
    </row>
    <row r="15" spans="1:13" x14ac:dyDescent="0.25">
      <c r="A15" s="40" t="s">
        <v>495</v>
      </c>
      <c r="B15" s="49" t="s">
        <v>475</v>
      </c>
      <c r="C15" s="49"/>
      <c r="D15" s="49"/>
      <c r="E15" s="49"/>
      <c r="F15" s="49"/>
      <c r="G15" s="49"/>
      <c r="H15" s="49"/>
      <c r="I15" s="49"/>
      <c r="J15" s="49"/>
      <c r="K15" s="49"/>
      <c r="L15" s="49"/>
      <c r="M15" s="49"/>
    </row>
    <row r="16" spans="1:13" x14ac:dyDescent="0.25">
      <c r="A16" s="40" t="s">
        <v>147</v>
      </c>
      <c r="B16" s="49" t="s">
        <v>476</v>
      </c>
      <c r="C16" s="49"/>
      <c r="D16" s="49"/>
      <c r="E16" s="49"/>
      <c r="F16" s="49"/>
      <c r="G16" s="49"/>
      <c r="H16" s="49"/>
      <c r="I16" s="49"/>
      <c r="J16" s="49"/>
      <c r="K16" s="49"/>
      <c r="L16" s="49"/>
      <c r="M16" s="49"/>
    </row>
    <row r="17" spans="1:13" x14ac:dyDescent="0.25">
      <c r="A17" s="41" t="s">
        <v>496</v>
      </c>
      <c r="B17" s="49"/>
      <c r="C17" s="49"/>
      <c r="D17" s="49"/>
      <c r="E17" s="49"/>
      <c r="F17" s="49"/>
      <c r="G17" s="49"/>
      <c r="H17" s="49"/>
      <c r="I17" s="49"/>
      <c r="J17" s="49"/>
      <c r="K17" s="49"/>
      <c r="L17" s="49"/>
      <c r="M17" s="49"/>
    </row>
    <row r="18" spans="1:13" x14ac:dyDescent="0.25">
      <c r="A18" s="40" t="s">
        <v>149</v>
      </c>
      <c r="B18" s="50">
        <v>45135</v>
      </c>
      <c r="C18" s="50"/>
      <c r="D18" s="50"/>
      <c r="E18" s="50"/>
      <c r="F18" s="50"/>
      <c r="G18" s="50"/>
      <c r="H18" s="50"/>
      <c r="I18" s="50"/>
      <c r="J18" s="50"/>
      <c r="K18" s="50"/>
      <c r="L18" s="50"/>
      <c r="M18" s="50"/>
    </row>
    <row r="19" spans="1:13" x14ac:dyDescent="0.25">
      <c r="A19" s="40" t="s">
        <v>150</v>
      </c>
      <c r="B19" s="50">
        <v>45170</v>
      </c>
      <c r="C19" s="50"/>
      <c r="D19" s="50"/>
      <c r="E19" s="50"/>
      <c r="F19" s="50"/>
      <c r="G19" s="50"/>
      <c r="H19" s="50"/>
      <c r="I19" s="50"/>
      <c r="J19" s="50"/>
      <c r="K19" s="50"/>
      <c r="L19" s="50"/>
      <c r="M19" s="50"/>
    </row>
    <row r="20" spans="1:13" x14ac:dyDescent="0.25">
      <c r="A20" s="40" t="s">
        <v>151</v>
      </c>
      <c r="B20" s="49" t="s">
        <v>160</v>
      </c>
      <c r="C20" s="49"/>
      <c r="D20" s="49"/>
      <c r="E20" s="49"/>
      <c r="F20" s="49"/>
      <c r="G20" s="49"/>
      <c r="H20" s="49"/>
      <c r="I20" s="49"/>
      <c r="J20" s="49"/>
      <c r="K20" s="49"/>
      <c r="L20" s="49"/>
      <c r="M20" s="49"/>
    </row>
    <row r="21" spans="1:13" x14ac:dyDescent="0.25">
      <c r="A21" s="40" t="s">
        <v>497</v>
      </c>
      <c r="B21" s="49" t="s">
        <v>68</v>
      </c>
      <c r="C21" s="49"/>
      <c r="D21" s="49"/>
      <c r="E21" s="49"/>
      <c r="F21" s="49"/>
      <c r="G21" s="49"/>
      <c r="H21" s="49"/>
      <c r="I21" s="49"/>
      <c r="J21" s="49"/>
      <c r="K21" s="49"/>
      <c r="L21" s="49"/>
      <c r="M21" s="49"/>
    </row>
    <row r="23" spans="1:13" x14ac:dyDescent="0.25">
      <c r="A23" s="23" t="str">
        <f>HYPERLINK("#'Factor List'!A1", "Back to Factor List")</f>
        <v>Back to Factor List</v>
      </c>
      <c r="B23" s="23" t="str">
        <f>HYPERLINK("#'Assumptions'!A1", "Assumptions")</f>
        <v>Assumptions</v>
      </c>
    </row>
    <row r="26" spans="1:13" s="59" customFormat="1" ht="13" x14ac:dyDescent="0.25">
      <c r="A26" s="58" t="s">
        <v>546</v>
      </c>
      <c r="B26" s="58">
        <v>0</v>
      </c>
      <c r="C26" s="58">
        <v>1</v>
      </c>
      <c r="D26" s="58">
        <v>2</v>
      </c>
      <c r="E26" s="58">
        <v>3</v>
      </c>
      <c r="F26" s="58">
        <v>4</v>
      </c>
      <c r="G26" s="58">
        <v>5</v>
      </c>
      <c r="H26" s="58">
        <v>6</v>
      </c>
      <c r="I26" s="58">
        <v>7</v>
      </c>
      <c r="J26" s="58">
        <v>8</v>
      </c>
      <c r="K26" s="58">
        <v>9</v>
      </c>
      <c r="L26" s="58">
        <v>10</v>
      </c>
      <c r="M26" s="58">
        <v>11</v>
      </c>
    </row>
    <row r="27" spans="1:13" x14ac:dyDescent="0.25">
      <c r="A27" s="43">
        <v>20</v>
      </c>
      <c r="B27" s="44">
        <v>0.32700000000000001</v>
      </c>
      <c r="C27" s="44">
        <v>0.32800000000000001</v>
      </c>
      <c r="D27" s="44">
        <v>0.32900000000000001</v>
      </c>
      <c r="E27" s="44">
        <v>0.32900000000000001</v>
      </c>
      <c r="F27" s="44">
        <v>0.33</v>
      </c>
      <c r="G27" s="44">
        <v>0.33</v>
      </c>
      <c r="H27" s="44">
        <v>0.33100000000000002</v>
      </c>
      <c r="I27" s="44">
        <v>0.33200000000000002</v>
      </c>
      <c r="J27" s="44">
        <v>0.33200000000000002</v>
      </c>
      <c r="K27" s="44">
        <v>0.33300000000000002</v>
      </c>
      <c r="L27" s="44">
        <v>0.33300000000000002</v>
      </c>
      <c r="M27" s="44">
        <v>0.33400000000000002</v>
      </c>
    </row>
    <row r="28" spans="1:13" x14ac:dyDescent="0.25">
      <c r="A28" s="43">
        <v>21</v>
      </c>
      <c r="B28" s="44">
        <v>0.33500000000000002</v>
      </c>
      <c r="C28" s="44">
        <v>0.33500000000000002</v>
      </c>
      <c r="D28" s="44">
        <v>0.33600000000000002</v>
      </c>
      <c r="E28" s="44">
        <v>0.33600000000000002</v>
      </c>
      <c r="F28" s="44">
        <v>0.33700000000000002</v>
      </c>
      <c r="G28" s="44">
        <v>0.33800000000000002</v>
      </c>
      <c r="H28" s="44">
        <v>0.33800000000000002</v>
      </c>
      <c r="I28" s="44">
        <v>0.33900000000000002</v>
      </c>
      <c r="J28" s="44">
        <v>0.34</v>
      </c>
      <c r="K28" s="44">
        <v>0.34</v>
      </c>
      <c r="L28" s="44">
        <v>0.34100000000000003</v>
      </c>
      <c r="M28" s="44">
        <v>0.34200000000000003</v>
      </c>
    </row>
    <row r="29" spans="1:13" x14ac:dyDescent="0.25">
      <c r="A29" s="43">
        <v>22</v>
      </c>
      <c r="B29" s="44">
        <v>0.34200000000000003</v>
      </c>
      <c r="C29" s="44">
        <v>0.34300000000000003</v>
      </c>
      <c r="D29" s="44">
        <v>0.34300000000000003</v>
      </c>
      <c r="E29" s="44">
        <v>0.34399999999999997</v>
      </c>
      <c r="F29" s="44">
        <v>0.34499999999999997</v>
      </c>
      <c r="G29" s="44">
        <v>0.34499999999999997</v>
      </c>
      <c r="H29" s="44">
        <v>0.34599999999999997</v>
      </c>
      <c r="I29" s="44">
        <v>0.34699999999999998</v>
      </c>
      <c r="J29" s="44">
        <v>0.34699999999999998</v>
      </c>
      <c r="K29" s="44">
        <v>0.34799999999999998</v>
      </c>
      <c r="L29" s="44">
        <v>0.34899999999999998</v>
      </c>
      <c r="M29" s="44">
        <v>0.34899999999999998</v>
      </c>
    </row>
    <row r="30" spans="1:13" x14ac:dyDescent="0.25">
      <c r="A30" s="43">
        <v>23</v>
      </c>
      <c r="B30" s="44">
        <v>0.35</v>
      </c>
      <c r="C30" s="44">
        <v>0.35099999999999998</v>
      </c>
      <c r="D30" s="44">
        <v>0.35099999999999998</v>
      </c>
      <c r="E30" s="44">
        <v>0.35199999999999998</v>
      </c>
      <c r="F30" s="44">
        <v>0.35299999999999998</v>
      </c>
      <c r="G30" s="44">
        <v>0.35299999999999998</v>
      </c>
      <c r="H30" s="44">
        <v>0.35399999999999998</v>
      </c>
      <c r="I30" s="44">
        <v>0.35499999999999998</v>
      </c>
      <c r="J30" s="44">
        <v>0.35499999999999998</v>
      </c>
      <c r="K30" s="44">
        <v>0.35599999999999998</v>
      </c>
      <c r="L30" s="44">
        <v>0.35699999999999998</v>
      </c>
      <c r="M30" s="44">
        <v>0.35699999999999998</v>
      </c>
    </row>
    <row r="31" spans="1:13" x14ac:dyDescent="0.25">
      <c r="A31" s="43">
        <v>24</v>
      </c>
      <c r="B31" s="44">
        <v>0.35799999999999998</v>
      </c>
      <c r="C31" s="44">
        <v>0.35899999999999999</v>
      </c>
      <c r="D31" s="44">
        <v>0.35899999999999999</v>
      </c>
      <c r="E31" s="44">
        <v>0.36</v>
      </c>
      <c r="F31" s="44">
        <v>0.36099999999999999</v>
      </c>
      <c r="G31" s="44">
        <v>0.36099999999999999</v>
      </c>
      <c r="H31" s="44">
        <v>0.36199999999999999</v>
      </c>
      <c r="I31" s="44">
        <v>0.36299999999999999</v>
      </c>
      <c r="J31" s="44">
        <v>0.36299999999999999</v>
      </c>
      <c r="K31" s="44">
        <v>0.36399999999999999</v>
      </c>
      <c r="L31" s="44">
        <v>0.36499999999999999</v>
      </c>
      <c r="M31" s="44">
        <v>0.36599999999999999</v>
      </c>
    </row>
    <row r="32" spans="1:13" x14ac:dyDescent="0.25">
      <c r="A32" s="43">
        <v>25</v>
      </c>
      <c r="B32" s="44">
        <v>0.36599999999999999</v>
      </c>
      <c r="C32" s="44">
        <v>0.36699999999999999</v>
      </c>
      <c r="D32" s="44">
        <v>0.36799999999999999</v>
      </c>
      <c r="E32" s="44">
        <v>0.36799999999999999</v>
      </c>
      <c r="F32" s="44">
        <v>0.36899999999999999</v>
      </c>
      <c r="G32" s="44">
        <v>0.37</v>
      </c>
      <c r="H32" s="44">
        <v>0.371</v>
      </c>
      <c r="I32" s="44">
        <v>0.371</v>
      </c>
      <c r="J32" s="44">
        <v>0.372</v>
      </c>
      <c r="K32" s="44">
        <v>0.373</v>
      </c>
      <c r="L32" s="44">
        <v>0.373</v>
      </c>
      <c r="M32" s="44">
        <v>0.374</v>
      </c>
    </row>
    <row r="33" spans="1:13" x14ac:dyDescent="0.25">
      <c r="A33" s="43">
        <v>26</v>
      </c>
      <c r="B33" s="44">
        <v>0.375</v>
      </c>
      <c r="C33" s="44">
        <v>0.376</v>
      </c>
      <c r="D33" s="44">
        <v>0.376</v>
      </c>
      <c r="E33" s="44">
        <v>0.377</v>
      </c>
      <c r="F33" s="44">
        <v>0.378</v>
      </c>
      <c r="G33" s="44">
        <v>0.379</v>
      </c>
      <c r="H33" s="44">
        <v>0.379</v>
      </c>
      <c r="I33" s="44">
        <v>0.38</v>
      </c>
      <c r="J33" s="44">
        <v>0.38100000000000001</v>
      </c>
      <c r="K33" s="44">
        <v>0.38100000000000001</v>
      </c>
      <c r="L33" s="44">
        <v>0.38200000000000001</v>
      </c>
      <c r="M33" s="44">
        <v>0.38300000000000001</v>
      </c>
    </row>
    <row r="34" spans="1:13" x14ac:dyDescent="0.25">
      <c r="A34" s="43">
        <v>27</v>
      </c>
      <c r="B34" s="44">
        <v>0.38400000000000001</v>
      </c>
      <c r="C34" s="44">
        <v>0.38400000000000001</v>
      </c>
      <c r="D34" s="44">
        <v>0.38500000000000001</v>
      </c>
      <c r="E34" s="44">
        <v>0.38600000000000001</v>
      </c>
      <c r="F34" s="44">
        <v>0.38700000000000001</v>
      </c>
      <c r="G34" s="44">
        <v>0.38800000000000001</v>
      </c>
      <c r="H34" s="44">
        <v>0.38800000000000001</v>
      </c>
      <c r="I34" s="44">
        <v>0.38900000000000001</v>
      </c>
      <c r="J34" s="44">
        <v>0.39</v>
      </c>
      <c r="K34" s="44">
        <v>0.39100000000000001</v>
      </c>
      <c r="L34" s="44">
        <v>0.39100000000000001</v>
      </c>
      <c r="M34" s="44">
        <v>0.39200000000000002</v>
      </c>
    </row>
    <row r="35" spans="1:13" x14ac:dyDescent="0.25">
      <c r="A35" s="43">
        <v>28</v>
      </c>
      <c r="B35" s="44">
        <v>0.39300000000000002</v>
      </c>
      <c r="C35" s="44">
        <v>0.39400000000000002</v>
      </c>
      <c r="D35" s="44">
        <v>0.39500000000000002</v>
      </c>
      <c r="E35" s="44">
        <v>0.39500000000000002</v>
      </c>
      <c r="F35" s="44">
        <v>0.39600000000000002</v>
      </c>
      <c r="G35" s="44">
        <v>0.39700000000000002</v>
      </c>
      <c r="H35" s="44">
        <v>0.39800000000000002</v>
      </c>
      <c r="I35" s="44">
        <v>0.39800000000000002</v>
      </c>
      <c r="J35" s="44">
        <v>0.39900000000000002</v>
      </c>
      <c r="K35" s="44">
        <v>0.4</v>
      </c>
      <c r="L35" s="44">
        <v>0.40100000000000002</v>
      </c>
      <c r="M35" s="44">
        <v>0.40200000000000002</v>
      </c>
    </row>
    <row r="36" spans="1:13" x14ac:dyDescent="0.25">
      <c r="A36" s="43">
        <v>29</v>
      </c>
      <c r="B36" s="44">
        <v>0.40200000000000002</v>
      </c>
      <c r="C36" s="44">
        <v>0.40300000000000002</v>
      </c>
      <c r="D36" s="44">
        <v>0.40400000000000003</v>
      </c>
      <c r="E36" s="44">
        <v>0.40500000000000003</v>
      </c>
      <c r="F36" s="44">
        <v>0.40600000000000003</v>
      </c>
      <c r="G36" s="44">
        <v>0.40699999999999997</v>
      </c>
      <c r="H36" s="44">
        <v>0.40699999999999997</v>
      </c>
      <c r="I36" s="44">
        <v>0.40799999999999997</v>
      </c>
      <c r="J36" s="44">
        <v>0.40899999999999997</v>
      </c>
      <c r="K36" s="44">
        <v>0.41</v>
      </c>
      <c r="L36" s="44">
        <v>0.41099999999999998</v>
      </c>
      <c r="M36" s="44">
        <v>0.41099999999999998</v>
      </c>
    </row>
    <row r="37" spans="1:13" x14ac:dyDescent="0.25">
      <c r="A37" s="43">
        <v>30</v>
      </c>
      <c r="B37" s="44">
        <v>0.41199999999999998</v>
      </c>
      <c r="C37" s="44">
        <v>0.41299999999999998</v>
      </c>
      <c r="D37" s="44">
        <v>0.41399999999999998</v>
      </c>
      <c r="E37" s="44">
        <v>0.41499999999999998</v>
      </c>
      <c r="F37" s="44">
        <v>0.41599999999999998</v>
      </c>
      <c r="G37" s="44">
        <v>0.41699999999999998</v>
      </c>
      <c r="H37" s="44">
        <v>0.41699999999999998</v>
      </c>
      <c r="I37" s="44">
        <v>0.41799999999999998</v>
      </c>
      <c r="J37" s="44">
        <v>0.41899999999999998</v>
      </c>
      <c r="K37" s="44">
        <v>0.42</v>
      </c>
      <c r="L37" s="44">
        <v>0.42099999999999999</v>
      </c>
      <c r="M37" s="44">
        <v>0.42199999999999999</v>
      </c>
    </row>
    <row r="38" spans="1:13" x14ac:dyDescent="0.25">
      <c r="A38" s="43">
        <v>31</v>
      </c>
      <c r="B38" s="44">
        <v>0.42299999999999999</v>
      </c>
      <c r="C38" s="44">
        <v>0.42299999999999999</v>
      </c>
      <c r="D38" s="44">
        <v>0.42399999999999999</v>
      </c>
      <c r="E38" s="44">
        <v>0.42499999999999999</v>
      </c>
      <c r="F38" s="44">
        <v>0.42599999999999999</v>
      </c>
      <c r="G38" s="44">
        <v>0.42699999999999999</v>
      </c>
      <c r="H38" s="44">
        <v>0.42799999999999999</v>
      </c>
      <c r="I38" s="44">
        <v>0.42899999999999999</v>
      </c>
      <c r="J38" s="44">
        <v>0.43</v>
      </c>
      <c r="K38" s="44">
        <v>0.43099999999999999</v>
      </c>
      <c r="L38" s="44">
        <v>0.43099999999999999</v>
      </c>
      <c r="M38" s="44">
        <v>0.432</v>
      </c>
    </row>
    <row r="39" spans="1:13" x14ac:dyDescent="0.25">
      <c r="A39" s="43">
        <v>32</v>
      </c>
      <c r="B39" s="44">
        <v>0.433</v>
      </c>
      <c r="C39" s="44">
        <v>0.434</v>
      </c>
      <c r="D39" s="44">
        <v>0.435</v>
      </c>
      <c r="E39" s="44">
        <v>0.436</v>
      </c>
      <c r="F39" s="44">
        <v>0.437</v>
      </c>
      <c r="G39" s="44">
        <v>0.438</v>
      </c>
      <c r="H39" s="44">
        <v>0.439</v>
      </c>
      <c r="I39" s="44">
        <v>0.44</v>
      </c>
      <c r="J39" s="44">
        <v>0.441</v>
      </c>
      <c r="K39" s="44">
        <v>0.441</v>
      </c>
      <c r="L39" s="44">
        <v>0.442</v>
      </c>
      <c r="M39" s="44">
        <v>0.443</v>
      </c>
    </row>
    <row r="40" spans="1:13" x14ac:dyDescent="0.25">
      <c r="A40" s="43">
        <v>33</v>
      </c>
      <c r="B40" s="44">
        <v>0.44400000000000001</v>
      </c>
      <c r="C40" s="44">
        <v>0.44500000000000001</v>
      </c>
      <c r="D40" s="44">
        <v>0.44600000000000001</v>
      </c>
      <c r="E40" s="44">
        <v>0.44700000000000001</v>
      </c>
      <c r="F40" s="44">
        <v>0.44800000000000001</v>
      </c>
      <c r="G40" s="44">
        <v>0.44900000000000001</v>
      </c>
      <c r="H40" s="44">
        <v>0.45</v>
      </c>
      <c r="I40" s="44">
        <v>0.45100000000000001</v>
      </c>
      <c r="J40" s="44">
        <v>0.45200000000000001</v>
      </c>
      <c r="K40" s="44">
        <v>0.45300000000000001</v>
      </c>
      <c r="L40" s="44">
        <v>0.45400000000000001</v>
      </c>
      <c r="M40" s="44">
        <v>0.45500000000000002</v>
      </c>
    </row>
    <row r="41" spans="1:13" x14ac:dyDescent="0.25">
      <c r="A41" s="43">
        <v>34</v>
      </c>
      <c r="B41" s="44">
        <v>0.45600000000000002</v>
      </c>
      <c r="C41" s="44">
        <v>0.45700000000000002</v>
      </c>
      <c r="D41" s="44">
        <v>0.45800000000000002</v>
      </c>
      <c r="E41" s="44">
        <v>0.45900000000000002</v>
      </c>
      <c r="F41" s="44">
        <v>0.46</v>
      </c>
      <c r="G41" s="44">
        <v>0.46100000000000002</v>
      </c>
      <c r="H41" s="44">
        <v>0.46200000000000002</v>
      </c>
      <c r="I41" s="44">
        <v>0.46300000000000002</v>
      </c>
      <c r="J41" s="44">
        <v>0.46400000000000002</v>
      </c>
      <c r="K41" s="44">
        <v>0.46500000000000002</v>
      </c>
      <c r="L41" s="44">
        <v>0.46600000000000003</v>
      </c>
      <c r="M41" s="44">
        <v>0.46700000000000003</v>
      </c>
    </row>
    <row r="42" spans="1:13" x14ac:dyDescent="0.25">
      <c r="A42" s="43">
        <v>35</v>
      </c>
      <c r="B42" s="44">
        <v>0.46800000000000003</v>
      </c>
      <c r="C42" s="44">
        <v>0.46899999999999997</v>
      </c>
      <c r="D42" s="44">
        <v>0.47</v>
      </c>
      <c r="E42" s="44">
        <v>0.47099999999999997</v>
      </c>
      <c r="F42" s="44">
        <v>0.47199999999999998</v>
      </c>
      <c r="G42" s="44">
        <v>0.47299999999999998</v>
      </c>
      <c r="H42" s="44">
        <v>0.47399999999999998</v>
      </c>
      <c r="I42" s="44">
        <v>0.47499999999999998</v>
      </c>
      <c r="J42" s="44">
        <v>0.47599999999999998</v>
      </c>
      <c r="K42" s="44">
        <v>0.47699999999999998</v>
      </c>
      <c r="L42" s="44">
        <v>0.47799999999999998</v>
      </c>
      <c r="M42" s="44">
        <v>0.47899999999999998</v>
      </c>
    </row>
    <row r="43" spans="1:13" x14ac:dyDescent="0.25">
      <c r="A43" s="43">
        <v>36</v>
      </c>
      <c r="B43" s="44">
        <v>0.48</v>
      </c>
      <c r="C43" s="44">
        <v>0.48099999999999998</v>
      </c>
      <c r="D43" s="44">
        <v>0.48199999999999998</v>
      </c>
      <c r="E43" s="44">
        <v>0.48299999999999998</v>
      </c>
      <c r="F43" s="44">
        <v>0.48399999999999999</v>
      </c>
      <c r="G43" s="44">
        <v>0.48499999999999999</v>
      </c>
      <c r="H43" s="44">
        <v>0.48699999999999999</v>
      </c>
      <c r="I43" s="44">
        <v>0.48799999999999999</v>
      </c>
      <c r="J43" s="44">
        <v>0.48899999999999999</v>
      </c>
      <c r="K43" s="44">
        <v>0.49</v>
      </c>
      <c r="L43" s="44">
        <v>0.49099999999999999</v>
      </c>
      <c r="M43" s="44">
        <v>0.49199999999999999</v>
      </c>
    </row>
    <row r="44" spans="1:13" x14ac:dyDescent="0.25">
      <c r="A44" s="43">
        <v>37</v>
      </c>
      <c r="B44" s="44">
        <v>0.49299999999999999</v>
      </c>
      <c r="C44" s="44">
        <v>0.49399999999999999</v>
      </c>
      <c r="D44" s="44">
        <v>0.495</v>
      </c>
      <c r="E44" s="44">
        <v>0.496</v>
      </c>
      <c r="F44" s="44">
        <v>0.497</v>
      </c>
      <c r="G44" s="44">
        <v>0.499</v>
      </c>
      <c r="H44" s="44">
        <v>0.5</v>
      </c>
      <c r="I44" s="44">
        <v>0.501</v>
      </c>
      <c r="J44" s="44">
        <v>0.502</v>
      </c>
      <c r="K44" s="44">
        <v>0.503</v>
      </c>
      <c r="L44" s="44">
        <v>0.504</v>
      </c>
      <c r="M44" s="44">
        <v>0.505</v>
      </c>
    </row>
    <row r="45" spans="1:13" x14ac:dyDescent="0.25">
      <c r="A45" s="43">
        <v>38</v>
      </c>
      <c r="B45" s="44">
        <v>0.50600000000000001</v>
      </c>
      <c r="C45" s="44">
        <v>0.50800000000000001</v>
      </c>
      <c r="D45" s="44">
        <v>0.50900000000000001</v>
      </c>
      <c r="E45" s="44">
        <v>0.51</v>
      </c>
      <c r="F45" s="44">
        <v>0.51100000000000001</v>
      </c>
      <c r="G45" s="44">
        <v>0.51200000000000001</v>
      </c>
      <c r="H45" s="44">
        <v>0.51300000000000001</v>
      </c>
      <c r="I45" s="44">
        <v>0.51500000000000001</v>
      </c>
      <c r="J45" s="44">
        <v>0.51600000000000001</v>
      </c>
      <c r="K45" s="44">
        <v>0.51700000000000002</v>
      </c>
      <c r="L45" s="44">
        <v>0.51800000000000002</v>
      </c>
      <c r="M45" s="44">
        <v>0.51900000000000002</v>
      </c>
    </row>
    <row r="46" spans="1:13" x14ac:dyDescent="0.25">
      <c r="A46" s="43">
        <v>39</v>
      </c>
      <c r="B46" s="44">
        <v>0.52100000000000002</v>
      </c>
      <c r="C46" s="44">
        <v>0.52200000000000002</v>
      </c>
      <c r="D46" s="44">
        <v>0.52300000000000002</v>
      </c>
      <c r="E46" s="44">
        <v>0.52400000000000002</v>
      </c>
      <c r="F46" s="44">
        <v>0.52500000000000002</v>
      </c>
      <c r="G46" s="44">
        <v>0.52700000000000002</v>
      </c>
      <c r="H46" s="44">
        <v>0.52800000000000002</v>
      </c>
      <c r="I46" s="44">
        <v>0.52900000000000003</v>
      </c>
      <c r="J46" s="44">
        <v>0.53</v>
      </c>
      <c r="K46" s="44">
        <v>0.53200000000000003</v>
      </c>
      <c r="L46" s="44">
        <v>0.53300000000000003</v>
      </c>
      <c r="M46" s="44">
        <v>0.53400000000000003</v>
      </c>
    </row>
    <row r="47" spans="1:13" x14ac:dyDescent="0.25">
      <c r="A47" s="43">
        <v>40</v>
      </c>
      <c r="B47" s="44">
        <v>0.53500000000000003</v>
      </c>
      <c r="C47" s="44">
        <v>0.53600000000000003</v>
      </c>
      <c r="D47" s="44">
        <v>0.53800000000000003</v>
      </c>
      <c r="E47" s="44">
        <v>0.53900000000000003</v>
      </c>
      <c r="F47" s="44">
        <v>0.54</v>
      </c>
      <c r="G47" s="44">
        <v>0.54200000000000004</v>
      </c>
      <c r="H47" s="44">
        <v>0.54300000000000004</v>
      </c>
      <c r="I47" s="44">
        <v>0.54400000000000004</v>
      </c>
      <c r="J47" s="44">
        <v>0.54500000000000004</v>
      </c>
      <c r="K47" s="44">
        <v>0.54700000000000004</v>
      </c>
      <c r="L47" s="44">
        <v>0.54800000000000004</v>
      </c>
      <c r="M47" s="44">
        <v>0.54900000000000004</v>
      </c>
    </row>
    <row r="48" spans="1:13" x14ac:dyDescent="0.25">
      <c r="A48" s="43">
        <v>41</v>
      </c>
      <c r="B48" s="44">
        <v>0.55100000000000005</v>
      </c>
      <c r="C48" s="44">
        <v>0.55200000000000005</v>
      </c>
      <c r="D48" s="44">
        <v>0.55300000000000005</v>
      </c>
      <c r="E48" s="44">
        <v>0.55500000000000005</v>
      </c>
      <c r="F48" s="44">
        <v>0.55600000000000005</v>
      </c>
      <c r="G48" s="44">
        <v>0.55700000000000005</v>
      </c>
      <c r="H48" s="44">
        <v>0.55900000000000005</v>
      </c>
      <c r="I48" s="44">
        <v>0.56000000000000005</v>
      </c>
      <c r="J48" s="44">
        <v>0.56100000000000005</v>
      </c>
      <c r="K48" s="44">
        <v>0.56299999999999994</v>
      </c>
      <c r="L48" s="44">
        <v>0.56399999999999995</v>
      </c>
      <c r="M48" s="44">
        <v>0.56499999999999995</v>
      </c>
    </row>
    <row r="49" spans="1:13" x14ac:dyDescent="0.25">
      <c r="A49" s="43">
        <v>42</v>
      </c>
      <c r="B49" s="44">
        <v>0.56699999999999995</v>
      </c>
      <c r="C49" s="44">
        <v>0.56799999999999995</v>
      </c>
      <c r="D49" s="44">
        <v>0.56899999999999995</v>
      </c>
      <c r="E49" s="44">
        <v>0.57099999999999995</v>
      </c>
      <c r="F49" s="44">
        <v>0.57199999999999995</v>
      </c>
      <c r="G49" s="44">
        <v>0.57399999999999995</v>
      </c>
      <c r="H49" s="44">
        <v>0.57499999999999996</v>
      </c>
      <c r="I49" s="44">
        <v>0.57599999999999996</v>
      </c>
      <c r="J49" s="44">
        <v>0.57799999999999996</v>
      </c>
      <c r="K49" s="44">
        <v>0.57899999999999996</v>
      </c>
      <c r="L49" s="44">
        <v>0.58099999999999996</v>
      </c>
      <c r="M49" s="44">
        <v>0.58199999999999996</v>
      </c>
    </row>
    <row r="50" spans="1:13" x14ac:dyDescent="0.25">
      <c r="A50" s="43">
        <v>43</v>
      </c>
      <c r="B50" s="44">
        <v>0.58299999999999996</v>
      </c>
      <c r="C50" s="44">
        <v>0.58499999999999996</v>
      </c>
      <c r="D50" s="44">
        <v>0.58599999999999997</v>
      </c>
      <c r="E50" s="44">
        <v>0.58799999999999997</v>
      </c>
      <c r="F50" s="44">
        <v>0.58899999999999997</v>
      </c>
      <c r="G50" s="44">
        <v>0.59099999999999997</v>
      </c>
      <c r="H50" s="44">
        <v>0.59199999999999997</v>
      </c>
      <c r="I50" s="44">
        <v>0.59399999999999997</v>
      </c>
      <c r="J50" s="44">
        <v>0.59499999999999997</v>
      </c>
      <c r="K50" s="44">
        <v>0.59699999999999998</v>
      </c>
      <c r="L50" s="44">
        <v>0.59799999999999998</v>
      </c>
      <c r="M50" s="44">
        <v>0.59899999999999998</v>
      </c>
    </row>
    <row r="51" spans="1:13" x14ac:dyDescent="0.25">
      <c r="A51" s="43">
        <v>44</v>
      </c>
      <c r="B51" s="44">
        <v>0.60099999999999998</v>
      </c>
      <c r="C51" s="44">
        <v>0.60299999999999998</v>
      </c>
      <c r="D51" s="44">
        <v>0.60399999999999998</v>
      </c>
      <c r="E51" s="44">
        <v>0.60599999999999998</v>
      </c>
      <c r="F51" s="44">
        <v>0.60699999999999998</v>
      </c>
      <c r="G51" s="44">
        <v>0.60899999999999999</v>
      </c>
      <c r="H51" s="44">
        <v>0.61</v>
      </c>
      <c r="I51" s="44">
        <v>0.61199999999999999</v>
      </c>
      <c r="J51" s="44">
        <v>0.61299999999999999</v>
      </c>
      <c r="K51" s="44">
        <v>0.61499999999999999</v>
      </c>
      <c r="L51" s="44">
        <v>0.61599999999999999</v>
      </c>
      <c r="M51" s="44">
        <v>0.61799999999999999</v>
      </c>
    </row>
    <row r="52" spans="1:13" x14ac:dyDescent="0.25">
      <c r="A52" s="43">
        <v>45</v>
      </c>
      <c r="B52" s="44">
        <v>0.61899999999999999</v>
      </c>
      <c r="C52" s="44">
        <v>0.621</v>
      </c>
      <c r="D52" s="44">
        <v>0.623</v>
      </c>
      <c r="E52" s="44">
        <v>0.624</v>
      </c>
      <c r="F52" s="44">
        <v>0.626</v>
      </c>
      <c r="G52" s="44">
        <v>0.627</v>
      </c>
      <c r="H52" s="44">
        <v>0.629</v>
      </c>
      <c r="I52" s="44">
        <v>0.63100000000000001</v>
      </c>
      <c r="J52" s="44">
        <v>0.63200000000000001</v>
      </c>
      <c r="K52" s="44">
        <v>0.63400000000000001</v>
      </c>
      <c r="L52" s="44">
        <v>0.63600000000000001</v>
      </c>
      <c r="M52" s="44">
        <v>0.63700000000000001</v>
      </c>
    </row>
    <row r="53" spans="1:13" x14ac:dyDescent="0.25">
      <c r="A53" s="43">
        <v>46</v>
      </c>
      <c r="B53" s="44">
        <v>0.63900000000000001</v>
      </c>
      <c r="C53" s="44">
        <v>0.64100000000000001</v>
      </c>
      <c r="D53" s="44">
        <v>0.64200000000000002</v>
      </c>
      <c r="E53" s="44">
        <v>0.64400000000000002</v>
      </c>
      <c r="F53" s="44">
        <v>0.64600000000000002</v>
      </c>
      <c r="G53" s="44">
        <v>0.64700000000000002</v>
      </c>
      <c r="H53" s="44">
        <v>0.64900000000000002</v>
      </c>
      <c r="I53" s="44">
        <v>0.65100000000000002</v>
      </c>
      <c r="J53" s="44">
        <v>0.65200000000000002</v>
      </c>
      <c r="K53" s="44">
        <v>0.65400000000000003</v>
      </c>
      <c r="L53" s="44">
        <v>0.65600000000000003</v>
      </c>
      <c r="M53" s="44">
        <v>0.65700000000000003</v>
      </c>
    </row>
    <row r="54" spans="1:13" x14ac:dyDescent="0.25">
      <c r="A54" s="43">
        <v>47</v>
      </c>
      <c r="B54" s="44">
        <v>0.65900000000000003</v>
      </c>
      <c r="C54" s="44">
        <v>0.66100000000000003</v>
      </c>
      <c r="D54" s="44">
        <v>0.66300000000000003</v>
      </c>
      <c r="E54" s="44">
        <v>0.66500000000000004</v>
      </c>
      <c r="F54" s="44">
        <v>0.66600000000000004</v>
      </c>
      <c r="G54" s="44">
        <v>0.66800000000000004</v>
      </c>
      <c r="H54" s="44">
        <v>0.67</v>
      </c>
      <c r="I54" s="44">
        <v>0.67200000000000004</v>
      </c>
      <c r="J54" s="44">
        <v>0.67300000000000004</v>
      </c>
      <c r="K54" s="44">
        <v>0.67500000000000004</v>
      </c>
      <c r="L54" s="44">
        <v>0.67700000000000005</v>
      </c>
      <c r="M54" s="44">
        <v>0.67900000000000005</v>
      </c>
    </row>
    <row r="55" spans="1:13" x14ac:dyDescent="0.25">
      <c r="A55" s="43">
        <v>48</v>
      </c>
      <c r="B55" s="44">
        <v>0.68100000000000005</v>
      </c>
      <c r="C55" s="44">
        <v>0.68300000000000005</v>
      </c>
      <c r="D55" s="44">
        <v>0.68400000000000005</v>
      </c>
      <c r="E55" s="44">
        <v>0.68600000000000005</v>
      </c>
      <c r="F55" s="44">
        <v>0.68799999999999994</v>
      </c>
      <c r="G55" s="44">
        <v>0.69</v>
      </c>
      <c r="H55" s="44">
        <v>0.69199999999999995</v>
      </c>
      <c r="I55" s="44">
        <v>0.69399999999999995</v>
      </c>
      <c r="J55" s="44">
        <v>0.69599999999999995</v>
      </c>
      <c r="K55" s="44">
        <v>0.69799999999999995</v>
      </c>
      <c r="L55" s="44">
        <v>0.69899999999999995</v>
      </c>
      <c r="M55" s="44">
        <v>0.70099999999999996</v>
      </c>
    </row>
    <row r="56" spans="1:13" x14ac:dyDescent="0.25">
      <c r="A56" s="43">
        <v>49</v>
      </c>
      <c r="B56" s="44">
        <v>0.70299999999999996</v>
      </c>
      <c r="C56" s="44">
        <v>0.70499999999999996</v>
      </c>
      <c r="D56" s="44">
        <v>0.70699999999999996</v>
      </c>
      <c r="E56" s="44">
        <v>0.70899999999999996</v>
      </c>
      <c r="F56" s="44">
        <v>0.71099999999999997</v>
      </c>
      <c r="G56" s="44">
        <v>0.71299999999999997</v>
      </c>
      <c r="H56" s="44">
        <v>0.71499999999999997</v>
      </c>
      <c r="I56" s="44">
        <v>0.71699999999999997</v>
      </c>
      <c r="J56" s="44">
        <v>0.71899999999999997</v>
      </c>
      <c r="K56" s="44">
        <v>0.72099999999999997</v>
      </c>
      <c r="L56" s="44">
        <v>0.72299999999999998</v>
      </c>
      <c r="M56" s="44">
        <v>0.72499999999999998</v>
      </c>
    </row>
    <row r="57" spans="1:13" x14ac:dyDescent="0.25">
      <c r="A57" s="43">
        <v>50</v>
      </c>
      <c r="B57" s="44">
        <v>0.72699999999999998</v>
      </c>
      <c r="C57" s="44">
        <v>0.72899999999999998</v>
      </c>
      <c r="D57" s="44">
        <v>0.73099999999999998</v>
      </c>
      <c r="E57" s="44">
        <v>0.73299999999999998</v>
      </c>
      <c r="F57" s="44">
        <v>0.73599999999999999</v>
      </c>
      <c r="G57" s="44">
        <v>0.73799999999999999</v>
      </c>
      <c r="H57" s="44">
        <v>0.74</v>
      </c>
      <c r="I57" s="44">
        <v>0.74199999999999999</v>
      </c>
      <c r="J57" s="44">
        <v>0.74399999999999999</v>
      </c>
      <c r="K57" s="44">
        <v>0.746</v>
      </c>
      <c r="L57" s="44">
        <v>0.748</v>
      </c>
      <c r="M57" s="44">
        <v>0.75</v>
      </c>
    </row>
    <row r="58" spans="1:13" x14ac:dyDescent="0.25">
      <c r="A58" s="43">
        <v>51</v>
      </c>
      <c r="B58" s="44">
        <v>0.752</v>
      </c>
      <c r="C58" s="44">
        <v>0.755</v>
      </c>
      <c r="D58" s="44">
        <v>0.75700000000000001</v>
      </c>
      <c r="E58" s="44">
        <v>0.75900000000000001</v>
      </c>
      <c r="F58" s="44">
        <v>0.76100000000000001</v>
      </c>
      <c r="G58" s="44">
        <v>0.76400000000000001</v>
      </c>
      <c r="H58" s="44">
        <v>0.76600000000000001</v>
      </c>
      <c r="I58" s="44">
        <v>0.76800000000000002</v>
      </c>
      <c r="J58" s="44">
        <v>0.77</v>
      </c>
      <c r="K58" s="44">
        <v>0.77200000000000002</v>
      </c>
      <c r="L58" s="44">
        <v>0.77500000000000002</v>
      </c>
      <c r="M58" s="44">
        <v>0.77700000000000002</v>
      </c>
    </row>
    <row r="59" spans="1:13" x14ac:dyDescent="0.25">
      <c r="A59" s="43">
        <v>52</v>
      </c>
      <c r="B59" s="44">
        <v>0.77900000000000003</v>
      </c>
      <c r="C59" s="44">
        <v>0.78100000000000003</v>
      </c>
      <c r="D59" s="44">
        <v>0.78400000000000003</v>
      </c>
      <c r="E59" s="44">
        <v>0.78600000000000003</v>
      </c>
      <c r="F59" s="44">
        <v>0.78900000000000003</v>
      </c>
      <c r="G59" s="44">
        <v>0.79100000000000004</v>
      </c>
      <c r="H59" s="44">
        <v>0.79300000000000004</v>
      </c>
      <c r="I59" s="44">
        <v>0.79600000000000004</v>
      </c>
      <c r="J59" s="44">
        <v>0.79800000000000004</v>
      </c>
      <c r="K59" s="44">
        <v>0.8</v>
      </c>
      <c r="L59" s="44">
        <v>0.80300000000000005</v>
      </c>
      <c r="M59" s="44">
        <v>0.80500000000000005</v>
      </c>
    </row>
    <row r="60" spans="1:13" x14ac:dyDescent="0.25">
      <c r="A60" s="43">
        <v>53</v>
      </c>
      <c r="B60" s="44">
        <v>0.80700000000000005</v>
      </c>
      <c r="C60" s="44">
        <v>0.81</v>
      </c>
      <c r="D60" s="44">
        <v>0.81200000000000006</v>
      </c>
      <c r="E60" s="44">
        <v>0.81499999999999995</v>
      </c>
      <c r="F60" s="44">
        <v>0.81699999999999995</v>
      </c>
      <c r="G60" s="44">
        <v>0.82</v>
      </c>
      <c r="H60" s="44">
        <v>0.82199999999999995</v>
      </c>
      <c r="I60" s="44">
        <v>0.82499999999999996</v>
      </c>
      <c r="J60" s="44">
        <v>0.82699999999999996</v>
      </c>
      <c r="K60" s="44">
        <v>0.83</v>
      </c>
      <c r="L60" s="44">
        <v>0.83199999999999996</v>
      </c>
      <c r="M60" s="44">
        <v>0.83499999999999996</v>
      </c>
    </row>
    <row r="61" spans="1:13" x14ac:dyDescent="0.25">
      <c r="A61" s="43">
        <v>54</v>
      </c>
      <c r="B61" s="44">
        <v>0.83699999999999997</v>
      </c>
      <c r="C61" s="44">
        <v>0.83899999999999997</v>
      </c>
      <c r="D61" s="44">
        <v>0.84099999999999997</v>
      </c>
      <c r="E61" s="44">
        <v>0.84299999999999997</v>
      </c>
      <c r="F61" s="44">
        <v>0.84499999999999997</v>
      </c>
      <c r="G61" s="44">
        <v>0.84699999999999998</v>
      </c>
      <c r="H61" s="44">
        <v>0.84899999999999998</v>
      </c>
      <c r="I61" s="44">
        <v>0.85099999999999998</v>
      </c>
      <c r="J61" s="44">
        <v>0.85199999999999998</v>
      </c>
      <c r="K61" s="44">
        <v>0.85399999999999998</v>
      </c>
      <c r="L61" s="44">
        <v>0.85599999999999998</v>
      </c>
      <c r="M61" s="44">
        <v>0.85799999999999998</v>
      </c>
    </row>
    <row r="62" spans="1:13" x14ac:dyDescent="0.25">
      <c r="A62" s="43">
        <v>55</v>
      </c>
      <c r="B62" s="44">
        <v>0.86</v>
      </c>
      <c r="C62" s="44">
        <v>0.86199999999999999</v>
      </c>
      <c r="D62" s="44">
        <v>0.86399999999999999</v>
      </c>
      <c r="E62" s="44">
        <v>0.86599999999999999</v>
      </c>
      <c r="F62" s="44">
        <v>0.86799999999999999</v>
      </c>
      <c r="G62" s="44">
        <v>0.87</v>
      </c>
      <c r="H62" s="44">
        <v>0.873</v>
      </c>
      <c r="I62" s="44">
        <v>0.875</v>
      </c>
      <c r="J62" s="44">
        <v>0.877</v>
      </c>
      <c r="K62" s="44">
        <v>0.879</v>
      </c>
      <c r="L62" s="44">
        <v>0.88100000000000001</v>
      </c>
      <c r="M62" s="44">
        <v>0.88300000000000001</v>
      </c>
    </row>
    <row r="63" spans="1:13" x14ac:dyDescent="0.25">
      <c r="A63" s="43">
        <v>56</v>
      </c>
      <c r="B63" s="44">
        <v>0.88500000000000001</v>
      </c>
      <c r="C63" s="44">
        <v>0.88700000000000001</v>
      </c>
      <c r="D63" s="44">
        <v>0.88900000000000001</v>
      </c>
      <c r="E63" s="44">
        <v>0.89100000000000001</v>
      </c>
      <c r="F63" s="44">
        <v>0.89400000000000002</v>
      </c>
      <c r="G63" s="44">
        <v>0.89600000000000002</v>
      </c>
      <c r="H63" s="44">
        <v>0.89800000000000002</v>
      </c>
      <c r="I63" s="44">
        <v>0.9</v>
      </c>
      <c r="J63" s="44">
        <v>0.90200000000000002</v>
      </c>
      <c r="K63" s="44">
        <v>0.90500000000000003</v>
      </c>
      <c r="L63" s="44">
        <v>0.90700000000000003</v>
      </c>
      <c r="M63" s="44">
        <v>0.90900000000000003</v>
      </c>
    </row>
    <row r="64" spans="1:13" x14ac:dyDescent="0.25">
      <c r="A64" s="43">
        <v>57</v>
      </c>
      <c r="B64" s="44">
        <v>0.91100000000000003</v>
      </c>
      <c r="C64" s="44">
        <v>0.91300000000000003</v>
      </c>
      <c r="D64" s="44">
        <v>0.91600000000000004</v>
      </c>
      <c r="E64" s="44">
        <v>0.91800000000000004</v>
      </c>
      <c r="F64" s="44">
        <v>0.92</v>
      </c>
      <c r="G64" s="44">
        <v>0.92300000000000004</v>
      </c>
      <c r="H64" s="44">
        <v>0.92500000000000004</v>
      </c>
      <c r="I64" s="44">
        <v>0.92700000000000005</v>
      </c>
      <c r="J64" s="44">
        <v>0.93</v>
      </c>
      <c r="K64" s="44">
        <v>0.93200000000000005</v>
      </c>
      <c r="L64" s="44">
        <v>0.93400000000000005</v>
      </c>
      <c r="M64" s="44">
        <v>0.93700000000000006</v>
      </c>
    </row>
    <row r="65" spans="1:13" x14ac:dyDescent="0.25">
      <c r="A65" s="43">
        <v>58</v>
      </c>
      <c r="B65" s="44">
        <v>0.93899999999999995</v>
      </c>
      <c r="C65" s="44">
        <v>0.94199999999999995</v>
      </c>
      <c r="D65" s="44">
        <v>0.94399999999999995</v>
      </c>
      <c r="E65" s="44">
        <v>0.94699999999999995</v>
      </c>
      <c r="F65" s="44">
        <v>0.94899999999999995</v>
      </c>
      <c r="G65" s="44">
        <v>0.95199999999999996</v>
      </c>
      <c r="H65" s="44">
        <v>0.95399999999999996</v>
      </c>
      <c r="I65" s="44">
        <v>0.95699999999999996</v>
      </c>
      <c r="J65" s="44">
        <v>0.95899999999999996</v>
      </c>
      <c r="K65" s="44">
        <v>0.96199999999999997</v>
      </c>
      <c r="L65" s="44">
        <v>0.96399999999999997</v>
      </c>
      <c r="M65" s="44">
        <v>0.96699999999999997</v>
      </c>
    </row>
    <row r="66" spans="1:13" x14ac:dyDescent="0.25">
      <c r="A66" s="43">
        <v>59</v>
      </c>
      <c r="B66" s="44">
        <v>0.96899999999999997</v>
      </c>
      <c r="C66" s="44">
        <v>0.97199999999999998</v>
      </c>
      <c r="D66" s="44">
        <v>0.97499999999999998</v>
      </c>
      <c r="E66" s="44">
        <v>0.97699999999999998</v>
      </c>
      <c r="F66" s="44">
        <v>0.98</v>
      </c>
      <c r="G66" s="44">
        <v>0.98299999999999998</v>
      </c>
      <c r="H66" s="44">
        <v>0.98499999999999999</v>
      </c>
      <c r="I66" s="44">
        <v>0.98799999999999999</v>
      </c>
      <c r="J66" s="44">
        <v>0.99099999999999999</v>
      </c>
      <c r="K66" s="44">
        <v>0.99299999999999999</v>
      </c>
      <c r="L66" s="44">
        <v>0.996</v>
      </c>
      <c r="M66" s="44">
        <v>0.999</v>
      </c>
    </row>
    <row r="67" spans="1:13" x14ac:dyDescent="0.25">
      <c r="A67" s="43">
        <v>60</v>
      </c>
      <c r="B67" s="44">
        <v>1</v>
      </c>
      <c r="C67" s="44"/>
      <c r="D67" s="44"/>
      <c r="E67" s="44"/>
      <c r="F67" s="44"/>
      <c r="G67" s="44"/>
      <c r="H67" s="44"/>
      <c r="I67" s="44"/>
      <c r="J67" s="44"/>
      <c r="K67" s="44"/>
      <c r="L67" s="44"/>
      <c r="M67" s="44"/>
    </row>
  </sheetData>
  <sheetProtection algorithmName="SHA-512" hashValue="VEBL6EzHVyWK9/fyuvoUdYE9ruWzGFx2bWRUU7Mn4mb7fwXf+fUIotBYau0hL4sB6TUAteTF6qvmUntXGNjXxA==" saltValue="EeC4m+thKa7qADMbTmiSPA==" spinCount="100000" sheet="1" objects="1" scenarios="1"/>
  <conditionalFormatting sqref="A6:A21">
    <cfRule type="expression" dxfId="59" priority="1" stopIfTrue="1">
      <formula>MOD(ROW(),2)=0</formula>
    </cfRule>
    <cfRule type="expression" dxfId="58" priority="2" stopIfTrue="1">
      <formula>MOD(ROW(),2)&lt;&gt;0</formula>
    </cfRule>
  </conditionalFormatting>
  <conditionalFormatting sqref="B6:M21">
    <cfRule type="expression" dxfId="57" priority="3" stopIfTrue="1">
      <formula>MOD(ROW(),2)=0</formula>
    </cfRule>
    <cfRule type="expression" dxfId="56" priority="4" stopIfTrue="1">
      <formula>MOD(ROW(),2)&lt;&gt;0</formula>
    </cfRule>
  </conditionalFormatting>
  <conditionalFormatting sqref="A26:A67">
    <cfRule type="expression" dxfId="55" priority="5" stopIfTrue="1">
      <formula>MOD(ROW(),2)=0</formula>
    </cfRule>
    <cfRule type="expression" dxfId="54" priority="6" stopIfTrue="1">
      <formula>MOD(ROW(),2)&lt;&gt;0</formula>
    </cfRule>
  </conditionalFormatting>
  <conditionalFormatting sqref="B26:M67">
    <cfRule type="expression" dxfId="53" priority="7" stopIfTrue="1">
      <formula>MOD(ROW(),2)=0</formula>
    </cfRule>
    <cfRule type="expression" dxfId="52" priority="8" stopIfTrue="1">
      <formula>MOD(ROW(),2)&lt;&gt;0</formula>
    </cfRule>
  </conditionalFormatting>
  <pageMargins left="0.7" right="0.7" top="0.75" bottom="0.75" header="0.3" footer="0.3"/>
  <tableParts count="1">
    <tablePart r:id="rId1"/>
  </tableParts>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C03D56-3FAD-43AB-AAC9-C05F4DD82895}">
  <sheetPr codeName="Sheet101"/>
  <dimension ref="A1:M72"/>
  <sheetViews>
    <sheetView showGridLines="0" workbookViewId="0">
      <selection activeCell="A6" sqref="A6"/>
    </sheetView>
  </sheetViews>
  <sheetFormatPr defaultRowHeight="12.5" x14ac:dyDescent="0.25"/>
  <cols>
    <col min="1" max="1" width="31.54296875" customWidth="1"/>
    <col min="2" max="13"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Abatement - x-812</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173</v>
      </c>
      <c r="C8" s="49"/>
      <c r="D8" s="49"/>
      <c r="E8" s="49"/>
      <c r="F8" s="49"/>
      <c r="G8" s="49"/>
      <c r="H8" s="49"/>
      <c r="I8" s="49"/>
      <c r="J8" s="49"/>
      <c r="K8" s="49"/>
      <c r="L8" s="49"/>
      <c r="M8" s="49"/>
    </row>
    <row r="9" spans="1:13" x14ac:dyDescent="0.25">
      <c r="A9" s="40" t="s">
        <v>141</v>
      </c>
      <c r="B9" s="49" t="s">
        <v>466</v>
      </c>
      <c r="C9" s="49"/>
      <c r="D9" s="49"/>
      <c r="E9" s="49"/>
      <c r="F9" s="49"/>
      <c r="G9" s="49"/>
      <c r="H9" s="49"/>
      <c r="I9" s="49"/>
      <c r="J9" s="49"/>
      <c r="K9" s="49"/>
      <c r="L9" s="49"/>
      <c r="M9" s="49"/>
    </row>
    <row r="10" spans="1:13" x14ac:dyDescent="0.25">
      <c r="A10" s="40" t="s">
        <v>6</v>
      </c>
      <c r="B10" s="49" t="s">
        <v>477</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468</v>
      </c>
      <c r="C12" s="49"/>
      <c r="D12" s="49"/>
      <c r="E12" s="49"/>
      <c r="F12" s="49"/>
      <c r="G12" s="49"/>
      <c r="H12" s="49"/>
      <c r="I12" s="49"/>
      <c r="J12" s="49"/>
      <c r="K12" s="49"/>
      <c r="L12" s="49"/>
      <c r="M12" s="49"/>
    </row>
    <row r="13" spans="1:13" x14ac:dyDescent="0.25">
      <c r="A13" s="40" t="s">
        <v>494</v>
      </c>
      <c r="B13" s="49">
        <v>1</v>
      </c>
      <c r="C13" s="49"/>
      <c r="D13" s="49"/>
      <c r="E13" s="49"/>
      <c r="F13" s="49"/>
      <c r="G13" s="49"/>
      <c r="H13" s="49"/>
      <c r="I13" s="49"/>
      <c r="J13" s="49"/>
      <c r="K13" s="49"/>
      <c r="L13" s="49"/>
      <c r="M13" s="49"/>
    </row>
    <row r="14" spans="1:13" x14ac:dyDescent="0.25">
      <c r="A14" s="40" t="s">
        <v>145</v>
      </c>
      <c r="B14" s="49">
        <v>812</v>
      </c>
      <c r="C14" s="49"/>
      <c r="D14" s="49"/>
      <c r="E14" s="49"/>
      <c r="F14" s="49"/>
      <c r="G14" s="49"/>
      <c r="H14" s="49"/>
      <c r="I14" s="49"/>
      <c r="J14" s="49"/>
      <c r="K14" s="49"/>
      <c r="L14" s="49"/>
      <c r="M14" s="49"/>
    </row>
    <row r="15" spans="1:13" x14ac:dyDescent="0.25">
      <c r="A15" s="40" t="s">
        <v>495</v>
      </c>
      <c r="B15" s="49" t="s">
        <v>478</v>
      </c>
      <c r="C15" s="49"/>
      <c r="D15" s="49"/>
      <c r="E15" s="49"/>
      <c r="F15" s="49"/>
      <c r="G15" s="49"/>
      <c r="H15" s="49"/>
      <c r="I15" s="49"/>
      <c r="J15" s="49"/>
      <c r="K15" s="49"/>
      <c r="L15" s="49"/>
      <c r="M15" s="49"/>
    </row>
    <row r="16" spans="1:13" x14ac:dyDescent="0.25">
      <c r="A16" s="40" t="s">
        <v>147</v>
      </c>
      <c r="B16" s="49" t="s">
        <v>479</v>
      </c>
      <c r="C16" s="49"/>
      <c r="D16" s="49"/>
      <c r="E16" s="49"/>
      <c r="F16" s="49"/>
      <c r="G16" s="49"/>
      <c r="H16" s="49"/>
      <c r="I16" s="49"/>
      <c r="J16" s="49"/>
      <c r="K16" s="49"/>
      <c r="L16" s="49"/>
      <c r="M16" s="49"/>
    </row>
    <row r="17" spans="1:13" x14ac:dyDescent="0.25">
      <c r="A17" s="41" t="s">
        <v>496</v>
      </c>
      <c r="B17" s="49"/>
      <c r="C17" s="49"/>
      <c r="D17" s="49"/>
      <c r="E17" s="49"/>
      <c r="F17" s="49"/>
      <c r="G17" s="49"/>
      <c r="H17" s="49"/>
      <c r="I17" s="49"/>
      <c r="J17" s="49"/>
      <c r="K17" s="49"/>
      <c r="L17" s="49"/>
      <c r="M17" s="49"/>
    </row>
    <row r="18" spans="1:13" x14ac:dyDescent="0.25">
      <c r="A18" s="40" t="s">
        <v>149</v>
      </c>
      <c r="B18" s="50">
        <v>45135</v>
      </c>
      <c r="C18" s="50"/>
      <c r="D18" s="50"/>
      <c r="E18" s="50"/>
      <c r="F18" s="50"/>
      <c r="G18" s="50"/>
      <c r="H18" s="50"/>
      <c r="I18" s="50"/>
      <c r="J18" s="50"/>
      <c r="K18" s="50"/>
      <c r="L18" s="50"/>
      <c r="M18" s="50"/>
    </row>
    <row r="19" spans="1:13" x14ac:dyDescent="0.25">
      <c r="A19" s="40" t="s">
        <v>150</v>
      </c>
      <c r="B19" s="50">
        <v>45170</v>
      </c>
      <c r="C19" s="50"/>
      <c r="D19" s="50"/>
      <c r="E19" s="50"/>
      <c r="F19" s="50"/>
      <c r="G19" s="50"/>
      <c r="H19" s="50"/>
      <c r="I19" s="50"/>
      <c r="J19" s="50"/>
      <c r="K19" s="50"/>
      <c r="L19" s="50"/>
      <c r="M19" s="50"/>
    </row>
    <row r="20" spans="1:13" x14ac:dyDescent="0.25">
      <c r="A20" s="40" t="s">
        <v>151</v>
      </c>
      <c r="B20" s="49" t="s">
        <v>160</v>
      </c>
      <c r="C20" s="49"/>
      <c r="D20" s="49"/>
      <c r="E20" s="49"/>
      <c r="F20" s="49"/>
      <c r="G20" s="49"/>
      <c r="H20" s="49"/>
      <c r="I20" s="49"/>
      <c r="J20" s="49"/>
      <c r="K20" s="49"/>
      <c r="L20" s="49"/>
      <c r="M20" s="49"/>
    </row>
    <row r="21" spans="1:13" x14ac:dyDescent="0.25">
      <c r="A21" s="40" t="s">
        <v>497</v>
      </c>
      <c r="B21" s="49" t="s">
        <v>68</v>
      </c>
      <c r="C21" s="49"/>
      <c r="D21" s="49"/>
      <c r="E21" s="49"/>
      <c r="F21" s="49"/>
      <c r="G21" s="49"/>
      <c r="H21" s="49"/>
      <c r="I21" s="49"/>
      <c r="J21" s="49"/>
      <c r="K21" s="49"/>
      <c r="L21" s="49"/>
      <c r="M21" s="49"/>
    </row>
    <row r="23" spans="1:13" x14ac:dyDescent="0.25">
      <c r="A23" s="23" t="str">
        <f>HYPERLINK("#'Factor List'!A1", "Back to Factor List")</f>
        <v>Back to Factor List</v>
      </c>
      <c r="B23" s="23" t="str">
        <f>HYPERLINK("#'Assumptions'!A1", "Assumptions")</f>
        <v>Assumptions</v>
      </c>
    </row>
    <row r="26" spans="1:13" s="59" customFormat="1" ht="13" x14ac:dyDescent="0.25">
      <c r="A26" s="58" t="s">
        <v>546</v>
      </c>
      <c r="B26" s="58">
        <v>0</v>
      </c>
      <c r="C26" s="58">
        <v>1</v>
      </c>
      <c r="D26" s="58">
        <v>2</v>
      </c>
      <c r="E26" s="58">
        <v>3</v>
      </c>
      <c r="F26" s="58">
        <v>4</v>
      </c>
      <c r="G26" s="58">
        <v>5</v>
      </c>
      <c r="H26" s="58">
        <v>6</v>
      </c>
      <c r="I26" s="58">
        <v>7</v>
      </c>
      <c r="J26" s="58">
        <v>8</v>
      </c>
      <c r="K26" s="58">
        <v>9</v>
      </c>
      <c r="L26" s="58">
        <v>10</v>
      </c>
      <c r="M26" s="58">
        <v>11</v>
      </c>
    </row>
    <row r="27" spans="1:13" x14ac:dyDescent="0.25">
      <c r="A27" s="43">
        <v>20</v>
      </c>
      <c r="B27" s="44">
        <v>0.26500000000000001</v>
      </c>
      <c r="C27" s="44">
        <v>0.26500000000000001</v>
      </c>
      <c r="D27" s="44">
        <v>0.26600000000000001</v>
      </c>
      <c r="E27" s="44">
        <v>0.26600000000000001</v>
      </c>
      <c r="F27" s="44">
        <v>0.26700000000000002</v>
      </c>
      <c r="G27" s="44">
        <v>0.26700000000000002</v>
      </c>
      <c r="H27" s="44">
        <v>0.26800000000000002</v>
      </c>
      <c r="I27" s="44">
        <v>0.26800000000000002</v>
      </c>
      <c r="J27" s="44">
        <v>0.26900000000000002</v>
      </c>
      <c r="K27" s="44">
        <v>0.26900000000000002</v>
      </c>
      <c r="L27" s="44">
        <v>0.27</v>
      </c>
      <c r="M27" s="44">
        <v>0.27</v>
      </c>
    </row>
    <row r="28" spans="1:13" x14ac:dyDescent="0.25">
      <c r="A28" s="43">
        <v>21</v>
      </c>
      <c r="B28" s="44">
        <v>0.27100000000000002</v>
      </c>
      <c r="C28" s="44">
        <v>0.27100000000000002</v>
      </c>
      <c r="D28" s="44">
        <v>0.27200000000000002</v>
      </c>
      <c r="E28" s="44">
        <v>0.27200000000000002</v>
      </c>
      <c r="F28" s="44">
        <v>0.27300000000000002</v>
      </c>
      <c r="G28" s="44">
        <v>0.27300000000000002</v>
      </c>
      <c r="H28" s="44">
        <v>0.27400000000000002</v>
      </c>
      <c r="I28" s="44">
        <v>0.27400000000000002</v>
      </c>
      <c r="J28" s="44">
        <v>0.27500000000000002</v>
      </c>
      <c r="K28" s="44">
        <v>0.27500000000000002</v>
      </c>
      <c r="L28" s="44">
        <v>0.27600000000000002</v>
      </c>
      <c r="M28" s="44">
        <v>0.27600000000000002</v>
      </c>
    </row>
    <row r="29" spans="1:13" x14ac:dyDescent="0.25">
      <c r="A29" s="43">
        <v>22</v>
      </c>
      <c r="B29" s="44">
        <v>0.27700000000000002</v>
      </c>
      <c r="C29" s="44">
        <v>0.27700000000000002</v>
      </c>
      <c r="D29" s="44">
        <v>0.27800000000000002</v>
      </c>
      <c r="E29" s="44">
        <v>0.27800000000000002</v>
      </c>
      <c r="F29" s="44">
        <v>0.27900000000000003</v>
      </c>
      <c r="G29" s="44">
        <v>0.27900000000000003</v>
      </c>
      <c r="H29" s="44">
        <v>0.28000000000000003</v>
      </c>
      <c r="I29" s="44">
        <v>0.28000000000000003</v>
      </c>
      <c r="J29" s="44">
        <v>0.28100000000000003</v>
      </c>
      <c r="K29" s="44">
        <v>0.28100000000000003</v>
      </c>
      <c r="L29" s="44">
        <v>0.28199999999999997</v>
      </c>
      <c r="M29" s="44">
        <v>0.28199999999999997</v>
      </c>
    </row>
    <row r="30" spans="1:13" x14ac:dyDescent="0.25">
      <c r="A30" s="43">
        <v>23</v>
      </c>
      <c r="B30" s="44">
        <v>0.28299999999999997</v>
      </c>
      <c r="C30" s="44">
        <v>0.28299999999999997</v>
      </c>
      <c r="D30" s="44">
        <v>0.28399999999999997</v>
      </c>
      <c r="E30" s="44">
        <v>0.28399999999999997</v>
      </c>
      <c r="F30" s="44">
        <v>0.28499999999999998</v>
      </c>
      <c r="G30" s="44">
        <v>0.28599999999999998</v>
      </c>
      <c r="H30" s="44">
        <v>0.28599999999999998</v>
      </c>
      <c r="I30" s="44">
        <v>0.28699999999999998</v>
      </c>
      <c r="J30" s="44">
        <v>0.28699999999999998</v>
      </c>
      <c r="K30" s="44">
        <v>0.28799999999999998</v>
      </c>
      <c r="L30" s="44">
        <v>0.28799999999999998</v>
      </c>
      <c r="M30" s="44">
        <v>0.28899999999999998</v>
      </c>
    </row>
    <row r="31" spans="1:13" x14ac:dyDescent="0.25">
      <c r="A31" s="43">
        <v>24</v>
      </c>
      <c r="B31" s="44">
        <v>0.28899999999999998</v>
      </c>
      <c r="C31" s="44">
        <v>0.28999999999999998</v>
      </c>
      <c r="D31" s="44">
        <v>0.28999999999999998</v>
      </c>
      <c r="E31" s="44">
        <v>0.29099999999999998</v>
      </c>
      <c r="F31" s="44">
        <v>0.29099999999999998</v>
      </c>
      <c r="G31" s="44">
        <v>0.29199999999999998</v>
      </c>
      <c r="H31" s="44">
        <v>0.29299999999999998</v>
      </c>
      <c r="I31" s="44">
        <v>0.29299999999999998</v>
      </c>
      <c r="J31" s="44">
        <v>0.29399999999999998</v>
      </c>
      <c r="K31" s="44">
        <v>0.29399999999999998</v>
      </c>
      <c r="L31" s="44">
        <v>0.29499999999999998</v>
      </c>
      <c r="M31" s="44">
        <v>0.29499999999999998</v>
      </c>
    </row>
    <row r="32" spans="1:13" x14ac:dyDescent="0.25">
      <c r="A32" s="43">
        <v>25</v>
      </c>
      <c r="B32" s="44">
        <v>0.29599999999999999</v>
      </c>
      <c r="C32" s="44">
        <v>0.29599999999999999</v>
      </c>
      <c r="D32" s="44">
        <v>0.29699999999999999</v>
      </c>
      <c r="E32" s="44">
        <v>0.29799999999999999</v>
      </c>
      <c r="F32" s="44">
        <v>0.29799999999999999</v>
      </c>
      <c r="G32" s="44">
        <v>0.29899999999999999</v>
      </c>
      <c r="H32" s="44">
        <v>0.29899999999999999</v>
      </c>
      <c r="I32" s="44">
        <v>0.3</v>
      </c>
      <c r="J32" s="44">
        <v>0.3</v>
      </c>
      <c r="K32" s="44">
        <v>0.30099999999999999</v>
      </c>
      <c r="L32" s="44">
        <v>0.30099999999999999</v>
      </c>
      <c r="M32" s="44">
        <v>0.30199999999999999</v>
      </c>
    </row>
    <row r="33" spans="1:13" x14ac:dyDescent="0.25">
      <c r="A33" s="43">
        <v>26</v>
      </c>
      <c r="B33" s="44">
        <v>0.30299999999999999</v>
      </c>
      <c r="C33" s="44">
        <v>0.30299999999999999</v>
      </c>
      <c r="D33" s="44">
        <v>0.30399999999999999</v>
      </c>
      <c r="E33" s="44">
        <v>0.30399999999999999</v>
      </c>
      <c r="F33" s="44">
        <v>0.30499999999999999</v>
      </c>
      <c r="G33" s="44">
        <v>0.30599999999999999</v>
      </c>
      <c r="H33" s="44">
        <v>0.30599999999999999</v>
      </c>
      <c r="I33" s="44">
        <v>0.307</v>
      </c>
      <c r="J33" s="44">
        <v>0.307</v>
      </c>
      <c r="K33" s="44">
        <v>0.308</v>
      </c>
      <c r="L33" s="44">
        <v>0.308</v>
      </c>
      <c r="M33" s="44">
        <v>0.309</v>
      </c>
    </row>
    <row r="34" spans="1:13" x14ac:dyDescent="0.25">
      <c r="A34" s="43">
        <v>27</v>
      </c>
      <c r="B34" s="44">
        <v>0.31</v>
      </c>
      <c r="C34" s="44">
        <v>0.31</v>
      </c>
      <c r="D34" s="44">
        <v>0.311</v>
      </c>
      <c r="E34" s="44">
        <v>0.311</v>
      </c>
      <c r="F34" s="44">
        <v>0.312</v>
      </c>
      <c r="G34" s="44">
        <v>0.313</v>
      </c>
      <c r="H34" s="44">
        <v>0.313</v>
      </c>
      <c r="I34" s="44">
        <v>0.314</v>
      </c>
      <c r="J34" s="44">
        <v>0.315</v>
      </c>
      <c r="K34" s="44">
        <v>0.315</v>
      </c>
      <c r="L34" s="44">
        <v>0.316</v>
      </c>
      <c r="M34" s="44">
        <v>0.316</v>
      </c>
    </row>
    <row r="35" spans="1:13" x14ac:dyDescent="0.25">
      <c r="A35" s="43">
        <v>28</v>
      </c>
      <c r="B35" s="44">
        <v>0.317</v>
      </c>
      <c r="C35" s="44">
        <v>0.318</v>
      </c>
      <c r="D35" s="44">
        <v>0.318</v>
      </c>
      <c r="E35" s="44">
        <v>0.31900000000000001</v>
      </c>
      <c r="F35" s="44">
        <v>0.31900000000000001</v>
      </c>
      <c r="G35" s="44">
        <v>0.32</v>
      </c>
      <c r="H35" s="44">
        <v>0.32100000000000001</v>
      </c>
      <c r="I35" s="44">
        <v>0.32100000000000001</v>
      </c>
      <c r="J35" s="44">
        <v>0.32200000000000001</v>
      </c>
      <c r="K35" s="44">
        <v>0.32300000000000001</v>
      </c>
      <c r="L35" s="44">
        <v>0.32300000000000001</v>
      </c>
      <c r="M35" s="44">
        <v>0.32400000000000001</v>
      </c>
    </row>
    <row r="36" spans="1:13" x14ac:dyDescent="0.25">
      <c r="A36" s="43">
        <v>29</v>
      </c>
      <c r="B36" s="44">
        <v>0.32400000000000001</v>
      </c>
      <c r="C36" s="44">
        <v>0.32500000000000001</v>
      </c>
      <c r="D36" s="44">
        <v>0.32600000000000001</v>
      </c>
      <c r="E36" s="44">
        <v>0.32600000000000001</v>
      </c>
      <c r="F36" s="44">
        <v>0.32700000000000001</v>
      </c>
      <c r="G36" s="44">
        <v>0.32800000000000001</v>
      </c>
      <c r="H36" s="44">
        <v>0.32800000000000001</v>
      </c>
      <c r="I36" s="44">
        <v>0.32900000000000001</v>
      </c>
      <c r="J36" s="44">
        <v>0.33</v>
      </c>
      <c r="K36" s="44">
        <v>0.33</v>
      </c>
      <c r="L36" s="44">
        <v>0.33100000000000002</v>
      </c>
      <c r="M36" s="44">
        <v>0.33200000000000002</v>
      </c>
    </row>
    <row r="37" spans="1:13" x14ac:dyDescent="0.25">
      <c r="A37" s="43">
        <v>30</v>
      </c>
      <c r="B37" s="44">
        <v>0.33200000000000002</v>
      </c>
      <c r="C37" s="44">
        <v>0.33300000000000002</v>
      </c>
      <c r="D37" s="44">
        <v>0.33400000000000002</v>
      </c>
      <c r="E37" s="44">
        <v>0.33400000000000002</v>
      </c>
      <c r="F37" s="44">
        <v>0.33500000000000002</v>
      </c>
      <c r="G37" s="44">
        <v>0.33600000000000002</v>
      </c>
      <c r="H37" s="44">
        <v>0.33600000000000002</v>
      </c>
      <c r="I37" s="44">
        <v>0.33700000000000002</v>
      </c>
      <c r="J37" s="44">
        <v>0.33800000000000002</v>
      </c>
      <c r="K37" s="44">
        <v>0.33800000000000002</v>
      </c>
      <c r="L37" s="44">
        <v>0.33900000000000002</v>
      </c>
      <c r="M37" s="44">
        <v>0.34</v>
      </c>
    </row>
    <row r="38" spans="1:13" x14ac:dyDescent="0.25">
      <c r="A38" s="43">
        <v>31</v>
      </c>
      <c r="B38" s="44">
        <v>0.34</v>
      </c>
      <c r="C38" s="44">
        <v>0.34100000000000003</v>
      </c>
      <c r="D38" s="44">
        <v>0.34200000000000003</v>
      </c>
      <c r="E38" s="44">
        <v>0.34300000000000003</v>
      </c>
      <c r="F38" s="44">
        <v>0.34300000000000003</v>
      </c>
      <c r="G38" s="44">
        <v>0.34399999999999997</v>
      </c>
      <c r="H38" s="44">
        <v>0.34499999999999997</v>
      </c>
      <c r="I38" s="44">
        <v>0.34499999999999997</v>
      </c>
      <c r="J38" s="44">
        <v>0.34599999999999997</v>
      </c>
      <c r="K38" s="44">
        <v>0.34699999999999998</v>
      </c>
      <c r="L38" s="44">
        <v>0.34699999999999998</v>
      </c>
      <c r="M38" s="44">
        <v>0.34799999999999998</v>
      </c>
    </row>
    <row r="39" spans="1:13" x14ac:dyDescent="0.25">
      <c r="A39" s="43">
        <v>32</v>
      </c>
      <c r="B39" s="44">
        <v>0.34899999999999998</v>
      </c>
      <c r="C39" s="44">
        <v>0.35</v>
      </c>
      <c r="D39" s="44">
        <v>0.35</v>
      </c>
      <c r="E39" s="44">
        <v>0.35099999999999998</v>
      </c>
      <c r="F39" s="44">
        <v>0.35199999999999998</v>
      </c>
      <c r="G39" s="44">
        <v>0.35199999999999998</v>
      </c>
      <c r="H39" s="44">
        <v>0.35299999999999998</v>
      </c>
      <c r="I39" s="44">
        <v>0.35399999999999998</v>
      </c>
      <c r="J39" s="44">
        <v>0.35499999999999998</v>
      </c>
      <c r="K39" s="44">
        <v>0.35499999999999998</v>
      </c>
      <c r="L39" s="44">
        <v>0.35599999999999998</v>
      </c>
      <c r="M39" s="44">
        <v>0.35699999999999998</v>
      </c>
    </row>
    <row r="40" spans="1:13" x14ac:dyDescent="0.25">
      <c r="A40" s="43">
        <v>33</v>
      </c>
      <c r="B40" s="44">
        <v>0.35799999999999998</v>
      </c>
      <c r="C40" s="44">
        <v>0.35799999999999998</v>
      </c>
      <c r="D40" s="44">
        <v>0.35899999999999999</v>
      </c>
      <c r="E40" s="44">
        <v>0.36</v>
      </c>
      <c r="F40" s="44">
        <v>0.36099999999999999</v>
      </c>
      <c r="G40" s="44">
        <v>0.36099999999999999</v>
      </c>
      <c r="H40" s="44">
        <v>0.36199999999999999</v>
      </c>
      <c r="I40" s="44">
        <v>0.36299999999999999</v>
      </c>
      <c r="J40" s="44">
        <v>0.36399999999999999</v>
      </c>
      <c r="K40" s="44">
        <v>0.36399999999999999</v>
      </c>
      <c r="L40" s="44">
        <v>0.36499999999999999</v>
      </c>
      <c r="M40" s="44">
        <v>0.36599999999999999</v>
      </c>
    </row>
    <row r="41" spans="1:13" x14ac:dyDescent="0.25">
      <c r="A41" s="43">
        <v>34</v>
      </c>
      <c r="B41" s="44">
        <v>0.36699999999999999</v>
      </c>
      <c r="C41" s="44">
        <v>0.36699999999999999</v>
      </c>
      <c r="D41" s="44">
        <v>0.36799999999999999</v>
      </c>
      <c r="E41" s="44">
        <v>0.36899999999999999</v>
      </c>
      <c r="F41" s="44">
        <v>0.37</v>
      </c>
      <c r="G41" s="44">
        <v>0.371</v>
      </c>
      <c r="H41" s="44">
        <v>0.371</v>
      </c>
      <c r="I41" s="44">
        <v>0.372</v>
      </c>
      <c r="J41" s="44">
        <v>0.373</v>
      </c>
      <c r="K41" s="44">
        <v>0.374</v>
      </c>
      <c r="L41" s="44">
        <v>0.374</v>
      </c>
      <c r="M41" s="44">
        <v>0.375</v>
      </c>
    </row>
    <row r="42" spans="1:13" x14ac:dyDescent="0.25">
      <c r="A42" s="43">
        <v>35</v>
      </c>
      <c r="B42" s="44">
        <v>0.376</v>
      </c>
      <c r="C42" s="44">
        <v>0.377</v>
      </c>
      <c r="D42" s="44">
        <v>0.378</v>
      </c>
      <c r="E42" s="44">
        <v>0.378</v>
      </c>
      <c r="F42" s="44">
        <v>0.379</v>
      </c>
      <c r="G42" s="44">
        <v>0.38</v>
      </c>
      <c r="H42" s="44">
        <v>0.38100000000000001</v>
      </c>
      <c r="I42" s="44">
        <v>0.38200000000000001</v>
      </c>
      <c r="J42" s="44">
        <v>0.38300000000000001</v>
      </c>
      <c r="K42" s="44">
        <v>0.38300000000000001</v>
      </c>
      <c r="L42" s="44">
        <v>0.38400000000000001</v>
      </c>
      <c r="M42" s="44">
        <v>0.38500000000000001</v>
      </c>
    </row>
    <row r="43" spans="1:13" x14ac:dyDescent="0.25">
      <c r="A43" s="43">
        <v>36</v>
      </c>
      <c r="B43" s="44">
        <v>0.38600000000000001</v>
      </c>
      <c r="C43" s="44">
        <v>0.38700000000000001</v>
      </c>
      <c r="D43" s="44">
        <v>0.38800000000000001</v>
      </c>
      <c r="E43" s="44">
        <v>0.38800000000000001</v>
      </c>
      <c r="F43" s="44">
        <v>0.38900000000000001</v>
      </c>
      <c r="G43" s="44">
        <v>0.39</v>
      </c>
      <c r="H43" s="44">
        <v>0.39100000000000001</v>
      </c>
      <c r="I43" s="44">
        <v>0.39200000000000002</v>
      </c>
      <c r="J43" s="44">
        <v>0.39300000000000002</v>
      </c>
      <c r="K43" s="44">
        <v>0.39300000000000002</v>
      </c>
      <c r="L43" s="44">
        <v>0.39400000000000002</v>
      </c>
      <c r="M43" s="44">
        <v>0.39500000000000002</v>
      </c>
    </row>
    <row r="44" spans="1:13" x14ac:dyDescent="0.25">
      <c r="A44" s="43">
        <v>37</v>
      </c>
      <c r="B44" s="44">
        <v>0.39600000000000002</v>
      </c>
      <c r="C44" s="44">
        <v>0.39700000000000002</v>
      </c>
      <c r="D44" s="44">
        <v>0.39800000000000002</v>
      </c>
      <c r="E44" s="44">
        <v>0.39900000000000002</v>
      </c>
      <c r="F44" s="44">
        <v>0.4</v>
      </c>
      <c r="G44" s="44">
        <v>0.4</v>
      </c>
      <c r="H44" s="44">
        <v>0.40100000000000002</v>
      </c>
      <c r="I44" s="44">
        <v>0.40200000000000002</v>
      </c>
      <c r="J44" s="44">
        <v>0.40300000000000002</v>
      </c>
      <c r="K44" s="44">
        <v>0.40400000000000003</v>
      </c>
      <c r="L44" s="44">
        <v>0.40500000000000003</v>
      </c>
      <c r="M44" s="44">
        <v>0.40600000000000003</v>
      </c>
    </row>
    <row r="45" spans="1:13" x14ac:dyDescent="0.25">
      <c r="A45" s="43">
        <v>38</v>
      </c>
      <c r="B45" s="44">
        <v>0.40699999999999997</v>
      </c>
      <c r="C45" s="44">
        <v>0.40799999999999997</v>
      </c>
      <c r="D45" s="44">
        <v>0.40799999999999997</v>
      </c>
      <c r="E45" s="44">
        <v>0.40899999999999997</v>
      </c>
      <c r="F45" s="44">
        <v>0.41</v>
      </c>
      <c r="G45" s="44">
        <v>0.41099999999999998</v>
      </c>
      <c r="H45" s="44">
        <v>0.41199999999999998</v>
      </c>
      <c r="I45" s="44">
        <v>0.41299999999999998</v>
      </c>
      <c r="J45" s="44">
        <v>0.41399999999999998</v>
      </c>
      <c r="K45" s="44">
        <v>0.41499999999999998</v>
      </c>
      <c r="L45" s="44">
        <v>0.41599999999999998</v>
      </c>
      <c r="M45" s="44">
        <v>0.41699999999999998</v>
      </c>
    </row>
    <row r="46" spans="1:13" x14ac:dyDescent="0.25">
      <c r="A46" s="43">
        <v>39</v>
      </c>
      <c r="B46" s="44">
        <v>0.41799999999999998</v>
      </c>
      <c r="C46" s="44">
        <v>0.41899999999999998</v>
      </c>
      <c r="D46" s="44">
        <v>0.42</v>
      </c>
      <c r="E46" s="44">
        <v>0.42099999999999999</v>
      </c>
      <c r="F46" s="44">
        <v>0.42199999999999999</v>
      </c>
      <c r="G46" s="44">
        <v>0.42299999999999999</v>
      </c>
      <c r="H46" s="44">
        <v>0.42299999999999999</v>
      </c>
      <c r="I46" s="44">
        <v>0.42399999999999999</v>
      </c>
      <c r="J46" s="44">
        <v>0.42499999999999999</v>
      </c>
      <c r="K46" s="44">
        <v>0.42599999999999999</v>
      </c>
      <c r="L46" s="44">
        <v>0.42699999999999999</v>
      </c>
      <c r="M46" s="44">
        <v>0.42799999999999999</v>
      </c>
    </row>
    <row r="47" spans="1:13" x14ac:dyDescent="0.25">
      <c r="A47" s="43">
        <v>40</v>
      </c>
      <c r="B47" s="44">
        <v>0.42899999999999999</v>
      </c>
      <c r="C47" s="44">
        <v>0.43</v>
      </c>
      <c r="D47" s="44">
        <v>0.43099999999999999</v>
      </c>
      <c r="E47" s="44">
        <v>0.432</v>
      </c>
      <c r="F47" s="44">
        <v>0.433</v>
      </c>
      <c r="G47" s="44">
        <v>0.434</v>
      </c>
      <c r="H47" s="44">
        <v>0.435</v>
      </c>
      <c r="I47" s="44">
        <v>0.436</v>
      </c>
      <c r="J47" s="44">
        <v>0.437</v>
      </c>
      <c r="K47" s="44">
        <v>0.438</v>
      </c>
      <c r="L47" s="44">
        <v>0.439</v>
      </c>
      <c r="M47" s="44">
        <v>0.44</v>
      </c>
    </row>
    <row r="48" spans="1:13" x14ac:dyDescent="0.25">
      <c r="A48" s="43">
        <v>41</v>
      </c>
      <c r="B48" s="44">
        <v>0.441</v>
      </c>
      <c r="C48" s="44">
        <v>0.442</v>
      </c>
      <c r="D48" s="44">
        <v>0.443</v>
      </c>
      <c r="E48" s="44">
        <v>0.44500000000000001</v>
      </c>
      <c r="F48" s="44">
        <v>0.44600000000000001</v>
      </c>
      <c r="G48" s="44">
        <v>0.44700000000000001</v>
      </c>
      <c r="H48" s="44">
        <v>0.44800000000000001</v>
      </c>
      <c r="I48" s="44">
        <v>0.44900000000000001</v>
      </c>
      <c r="J48" s="44">
        <v>0.45</v>
      </c>
      <c r="K48" s="44">
        <v>0.45100000000000001</v>
      </c>
      <c r="L48" s="44">
        <v>0.45200000000000001</v>
      </c>
      <c r="M48" s="44">
        <v>0.45300000000000001</v>
      </c>
    </row>
    <row r="49" spans="1:13" x14ac:dyDescent="0.25">
      <c r="A49" s="43">
        <v>42</v>
      </c>
      <c r="B49" s="44">
        <v>0.45400000000000001</v>
      </c>
      <c r="C49" s="44">
        <v>0.45500000000000002</v>
      </c>
      <c r="D49" s="44">
        <v>0.45600000000000002</v>
      </c>
      <c r="E49" s="44">
        <v>0.45700000000000002</v>
      </c>
      <c r="F49" s="44">
        <v>0.45800000000000002</v>
      </c>
      <c r="G49" s="44">
        <v>0.45900000000000002</v>
      </c>
      <c r="H49" s="44">
        <v>0.46100000000000002</v>
      </c>
      <c r="I49" s="44">
        <v>0.46200000000000002</v>
      </c>
      <c r="J49" s="44">
        <v>0.46300000000000002</v>
      </c>
      <c r="K49" s="44">
        <v>0.46400000000000002</v>
      </c>
      <c r="L49" s="44">
        <v>0.46500000000000002</v>
      </c>
      <c r="M49" s="44">
        <v>0.46600000000000003</v>
      </c>
    </row>
    <row r="50" spans="1:13" x14ac:dyDescent="0.25">
      <c r="A50" s="43">
        <v>43</v>
      </c>
      <c r="B50" s="44">
        <v>0.46700000000000003</v>
      </c>
      <c r="C50" s="44">
        <v>0.46800000000000003</v>
      </c>
      <c r="D50" s="44">
        <v>0.47</v>
      </c>
      <c r="E50" s="44">
        <v>0.47099999999999997</v>
      </c>
      <c r="F50" s="44">
        <v>0.47199999999999998</v>
      </c>
      <c r="G50" s="44">
        <v>0.47299999999999998</v>
      </c>
      <c r="H50" s="44">
        <v>0.47399999999999998</v>
      </c>
      <c r="I50" s="44">
        <v>0.47499999999999998</v>
      </c>
      <c r="J50" s="44">
        <v>0.47599999999999998</v>
      </c>
      <c r="K50" s="44">
        <v>0.47799999999999998</v>
      </c>
      <c r="L50" s="44">
        <v>0.47899999999999998</v>
      </c>
      <c r="M50" s="44">
        <v>0.48</v>
      </c>
    </row>
    <row r="51" spans="1:13" x14ac:dyDescent="0.25">
      <c r="A51" s="43">
        <v>44</v>
      </c>
      <c r="B51" s="44">
        <v>0.48099999999999998</v>
      </c>
      <c r="C51" s="44">
        <v>0.48199999999999998</v>
      </c>
      <c r="D51" s="44">
        <v>0.48299999999999998</v>
      </c>
      <c r="E51" s="44">
        <v>0.48499999999999999</v>
      </c>
      <c r="F51" s="44">
        <v>0.48599999999999999</v>
      </c>
      <c r="G51" s="44">
        <v>0.48699999999999999</v>
      </c>
      <c r="H51" s="44">
        <v>0.48799999999999999</v>
      </c>
      <c r="I51" s="44">
        <v>0.49</v>
      </c>
      <c r="J51" s="44">
        <v>0.49099999999999999</v>
      </c>
      <c r="K51" s="44">
        <v>0.49199999999999999</v>
      </c>
      <c r="L51" s="44">
        <v>0.49299999999999999</v>
      </c>
      <c r="M51" s="44">
        <v>0.49399999999999999</v>
      </c>
    </row>
    <row r="52" spans="1:13" x14ac:dyDescent="0.25">
      <c r="A52" s="43">
        <v>45</v>
      </c>
      <c r="B52" s="44">
        <v>0.496</v>
      </c>
      <c r="C52" s="44">
        <v>0.497</v>
      </c>
      <c r="D52" s="44">
        <v>0.498</v>
      </c>
      <c r="E52" s="44">
        <v>0.499</v>
      </c>
      <c r="F52" s="44">
        <v>0.501</v>
      </c>
      <c r="G52" s="44">
        <v>0.502</v>
      </c>
      <c r="H52" s="44">
        <v>0.503</v>
      </c>
      <c r="I52" s="44">
        <v>0.504</v>
      </c>
      <c r="J52" s="44">
        <v>0.50600000000000001</v>
      </c>
      <c r="K52" s="44">
        <v>0.50700000000000001</v>
      </c>
      <c r="L52" s="44">
        <v>0.50800000000000001</v>
      </c>
      <c r="M52" s="44">
        <v>0.51</v>
      </c>
    </row>
    <row r="53" spans="1:13" x14ac:dyDescent="0.25">
      <c r="A53" s="43">
        <v>46</v>
      </c>
      <c r="B53" s="44">
        <v>0.51100000000000001</v>
      </c>
      <c r="C53" s="44">
        <v>0.51200000000000001</v>
      </c>
      <c r="D53" s="44">
        <v>0.51300000000000001</v>
      </c>
      <c r="E53" s="44">
        <v>0.51500000000000001</v>
      </c>
      <c r="F53" s="44">
        <v>0.51600000000000001</v>
      </c>
      <c r="G53" s="44">
        <v>0.51700000000000002</v>
      </c>
      <c r="H53" s="44">
        <v>0.51900000000000002</v>
      </c>
      <c r="I53" s="44">
        <v>0.52</v>
      </c>
      <c r="J53" s="44">
        <v>0.52100000000000002</v>
      </c>
      <c r="K53" s="44">
        <v>0.52300000000000002</v>
      </c>
      <c r="L53" s="44">
        <v>0.52400000000000002</v>
      </c>
      <c r="M53" s="44">
        <v>0.52500000000000002</v>
      </c>
    </row>
    <row r="54" spans="1:13" x14ac:dyDescent="0.25">
      <c r="A54" s="43">
        <v>47</v>
      </c>
      <c r="B54" s="44">
        <v>0.52700000000000002</v>
      </c>
      <c r="C54" s="44">
        <v>0.52800000000000002</v>
      </c>
      <c r="D54" s="44">
        <v>0.53</v>
      </c>
      <c r="E54" s="44">
        <v>0.53100000000000003</v>
      </c>
      <c r="F54" s="44">
        <v>0.53200000000000003</v>
      </c>
      <c r="G54" s="44">
        <v>0.53400000000000003</v>
      </c>
      <c r="H54" s="44">
        <v>0.53500000000000003</v>
      </c>
      <c r="I54" s="44">
        <v>0.53700000000000003</v>
      </c>
      <c r="J54" s="44">
        <v>0.53800000000000003</v>
      </c>
      <c r="K54" s="44">
        <v>0.53900000000000003</v>
      </c>
      <c r="L54" s="44">
        <v>0.54100000000000004</v>
      </c>
      <c r="M54" s="44">
        <v>0.54200000000000004</v>
      </c>
    </row>
    <row r="55" spans="1:13" x14ac:dyDescent="0.25">
      <c r="A55" s="43">
        <v>48</v>
      </c>
      <c r="B55" s="44">
        <v>0.54400000000000004</v>
      </c>
      <c r="C55" s="44">
        <v>0.54500000000000004</v>
      </c>
      <c r="D55" s="44">
        <v>0.54700000000000004</v>
      </c>
      <c r="E55" s="44">
        <v>0.54800000000000004</v>
      </c>
      <c r="F55" s="44">
        <v>0.55000000000000004</v>
      </c>
      <c r="G55" s="44">
        <v>0.55100000000000005</v>
      </c>
      <c r="H55" s="44">
        <v>0.55300000000000005</v>
      </c>
      <c r="I55" s="44">
        <v>0.55400000000000005</v>
      </c>
      <c r="J55" s="44">
        <v>0.55600000000000005</v>
      </c>
      <c r="K55" s="44">
        <v>0.55700000000000005</v>
      </c>
      <c r="L55" s="44">
        <v>0.55800000000000005</v>
      </c>
      <c r="M55" s="44">
        <v>0.56000000000000005</v>
      </c>
    </row>
    <row r="56" spans="1:13" x14ac:dyDescent="0.25">
      <c r="A56" s="43">
        <v>49</v>
      </c>
      <c r="B56" s="44">
        <v>0.56100000000000005</v>
      </c>
      <c r="C56" s="44">
        <v>0.56299999999999994</v>
      </c>
      <c r="D56" s="44">
        <v>0.56499999999999995</v>
      </c>
      <c r="E56" s="44">
        <v>0.56599999999999995</v>
      </c>
      <c r="F56" s="44">
        <v>0.56799999999999995</v>
      </c>
      <c r="G56" s="44">
        <v>0.56899999999999995</v>
      </c>
      <c r="H56" s="44">
        <v>0.57099999999999995</v>
      </c>
      <c r="I56" s="44">
        <v>0.57199999999999995</v>
      </c>
      <c r="J56" s="44">
        <v>0.57399999999999995</v>
      </c>
      <c r="K56" s="44">
        <v>0.57599999999999996</v>
      </c>
      <c r="L56" s="44">
        <v>0.57699999999999996</v>
      </c>
      <c r="M56" s="44">
        <v>0.57899999999999996</v>
      </c>
    </row>
    <row r="57" spans="1:13" x14ac:dyDescent="0.25">
      <c r="A57" s="43">
        <v>50</v>
      </c>
      <c r="B57" s="44">
        <v>0.57999999999999996</v>
      </c>
      <c r="C57" s="44">
        <v>0.58199999999999996</v>
      </c>
      <c r="D57" s="44">
        <v>0.58399999999999996</v>
      </c>
      <c r="E57" s="44">
        <v>0.58499999999999996</v>
      </c>
      <c r="F57" s="44">
        <v>0.58699999999999997</v>
      </c>
      <c r="G57" s="44">
        <v>0.58799999999999997</v>
      </c>
      <c r="H57" s="44">
        <v>0.59</v>
      </c>
      <c r="I57" s="44">
        <v>0.59199999999999997</v>
      </c>
      <c r="J57" s="44">
        <v>0.59299999999999997</v>
      </c>
      <c r="K57" s="44">
        <v>0.59499999999999997</v>
      </c>
      <c r="L57" s="44">
        <v>0.59699999999999998</v>
      </c>
      <c r="M57" s="44">
        <v>0.59799999999999998</v>
      </c>
    </row>
    <row r="58" spans="1:13" x14ac:dyDescent="0.25">
      <c r="A58" s="43">
        <v>51</v>
      </c>
      <c r="B58" s="44">
        <v>0.6</v>
      </c>
      <c r="C58" s="44">
        <v>0.60199999999999998</v>
      </c>
      <c r="D58" s="44">
        <v>0.60399999999999998</v>
      </c>
      <c r="E58" s="44">
        <v>0.60499999999999998</v>
      </c>
      <c r="F58" s="44">
        <v>0.60699999999999998</v>
      </c>
      <c r="G58" s="44">
        <v>0.60899999999999999</v>
      </c>
      <c r="H58" s="44">
        <v>0.61</v>
      </c>
      <c r="I58" s="44">
        <v>0.61199999999999999</v>
      </c>
      <c r="J58" s="44">
        <v>0.61399999999999999</v>
      </c>
      <c r="K58" s="44">
        <v>0.61599999999999999</v>
      </c>
      <c r="L58" s="44">
        <v>0.61699999999999999</v>
      </c>
      <c r="M58" s="44">
        <v>0.61899999999999999</v>
      </c>
    </row>
    <row r="59" spans="1:13" x14ac:dyDescent="0.25">
      <c r="A59" s="43">
        <v>52</v>
      </c>
      <c r="B59" s="44">
        <v>0.621</v>
      </c>
      <c r="C59" s="44">
        <v>0.623</v>
      </c>
      <c r="D59" s="44">
        <v>0.625</v>
      </c>
      <c r="E59" s="44">
        <v>0.627</v>
      </c>
      <c r="F59" s="44">
        <v>0.628</v>
      </c>
      <c r="G59" s="44">
        <v>0.63</v>
      </c>
      <c r="H59" s="44">
        <v>0.63200000000000001</v>
      </c>
      <c r="I59" s="44">
        <v>0.63400000000000001</v>
      </c>
      <c r="J59" s="44">
        <v>0.63600000000000001</v>
      </c>
      <c r="K59" s="44">
        <v>0.63800000000000001</v>
      </c>
      <c r="L59" s="44">
        <v>0.63900000000000001</v>
      </c>
      <c r="M59" s="44">
        <v>0.64100000000000001</v>
      </c>
    </row>
    <row r="60" spans="1:13" x14ac:dyDescent="0.25">
      <c r="A60" s="43">
        <v>53</v>
      </c>
      <c r="B60" s="44">
        <v>0.64300000000000002</v>
      </c>
      <c r="C60" s="44">
        <v>0.64500000000000002</v>
      </c>
      <c r="D60" s="44">
        <v>0.64700000000000002</v>
      </c>
      <c r="E60" s="44">
        <v>0.64900000000000002</v>
      </c>
      <c r="F60" s="44">
        <v>0.65100000000000002</v>
      </c>
      <c r="G60" s="44">
        <v>0.65300000000000002</v>
      </c>
      <c r="H60" s="44">
        <v>0.65500000000000003</v>
      </c>
      <c r="I60" s="44">
        <v>0.65700000000000003</v>
      </c>
      <c r="J60" s="44">
        <v>0.65900000000000003</v>
      </c>
      <c r="K60" s="44">
        <v>0.66100000000000003</v>
      </c>
      <c r="L60" s="44">
        <v>0.66300000000000003</v>
      </c>
      <c r="M60" s="44">
        <v>0.66500000000000004</v>
      </c>
    </row>
    <row r="61" spans="1:13" x14ac:dyDescent="0.25">
      <c r="A61" s="43">
        <v>54</v>
      </c>
      <c r="B61" s="44">
        <v>0.66700000000000004</v>
      </c>
      <c r="C61" s="44">
        <v>0.66900000000000004</v>
      </c>
      <c r="D61" s="44">
        <v>0.67100000000000004</v>
      </c>
      <c r="E61" s="44">
        <v>0.67300000000000004</v>
      </c>
      <c r="F61" s="44">
        <v>0.67500000000000004</v>
      </c>
      <c r="G61" s="44">
        <v>0.67700000000000005</v>
      </c>
      <c r="H61" s="44">
        <v>0.67900000000000005</v>
      </c>
      <c r="I61" s="44">
        <v>0.68100000000000005</v>
      </c>
      <c r="J61" s="44">
        <v>0.68300000000000005</v>
      </c>
      <c r="K61" s="44">
        <v>0.68500000000000005</v>
      </c>
      <c r="L61" s="44">
        <v>0.68799999999999994</v>
      </c>
      <c r="M61" s="44">
        <v>0.69</v>
      </c>
    </row>
    <row r="62" spans="1:13" x14ac:dyDescent="0.25">
      <c r="A62" s="43">
        <v>55</v>
      </c>
      <c r="B62" s="44">
        <v>0.69199999999999995</v>
      </c>
      <c r="C62" s="44">
        <v>0.69399999999999995</v>
      </c>
      <c r="D62" s="44">
        <v>0.69599999999999995</v>
      </c>
      <c r="E62" s="44">
        <v>0.69799999999999995</v>
      </c>
      <c r="F62" s="44">
        <v>0.70099999999999996</v>
      </c>
      <c r="G62" s="44">
        <v>0.70299999999999996</v>
      </c>
      <c r="H62" s="44">
        <v>0.70499999999999996</v>
      </c>
      <c r="I62" s="44">
        <v>0.70699999999999996</v>
      </c>
      <c r="J62" s="44">
        <v>0.71</v>
      </c>
      <c r="K62" s="44">
        <v>0.71199999999999997</v>
      </c>
      <c r="L62" s="44">
        <v>0.71399999999999997</v>
      </c>
      <c r="M62" s="44">
        <v>0.71599999999999997</v>
      </c>
    </row>
    <row r="63" spans="1:13" x14ac:dyDescent="0.25">
      <c r="A63" s="43">
        <v>56</v>
      </c>
      <c r="B63" s="44">
        <v>0.71799999999999997</v>
      </c>
      <c r="C63" s="44">
        <v>0.72099999999999997</v>
      </c>
      <c r="D63" s="44">
        <v>0.72299999999999998</v>
      </c>
      <c r="E63" s="44">
        <v>0.72599999999999998</v>
      </c>
      <c r="F63" s="44">
        <v>0.72799999999999998</v>
      </c>
      <c r="G63" s="44">
        <v>0.73</v>
      </c>
      <c r="H63" s="44">
        <v>0.73299999999999998</v>
      </c>
      <c r="I63" s="44">
        <v>0.73499999999999999</v>
      </c>
      <c r="J63" s="44">
        <v>0.73699999999999999</v>
      </c>
      <c r="K63" s="44">
        <v>0.74</v>
      </c>
      <c r="L63" s="44">
        <v>0.74199999999999999</v>
      </c>
      <c r="M63" s="44">
        <v>0.74399999999999999</v>
      </c>
    </row>
    <row r="64" spans="1:13" x14ac:dyDescent="0.25">
      <c r="A64" s="43">
        <v>57</v>
      </c>
      <c r="B64" s="44">
        <v>0.747</v>
      </c>
      <c r="C64" s="44">
        <v>0.749</v>
      </c>
      <c r="D64" s="44">
        <v>0.752</v>
      </c>
      <c r="E64" s="44">
        <v>0.754</v>
      </c>
      <c r="F64" s="44">
        <v>0.75700000000000001</v>
      </c>
      <c r="G64" s="44">
        <v>0.76</v>
      </c>
      <c r="H64" s="44">
        <v>0.76200000000000001</v>
      </c>
      <c r="I64" s="44">
        <v>0.76500000000000001</v>
      </c>
      <c r="J64" s="44">
        <v>0.76700000000000002</v>
      </c>
      <c r="K64" s="44">
        <v>0.77</v>
      </c>
      <c r="L64" s="44">
        <v>0.77200000000000002</v>
      </c>
      <c r="M64" s="44">
        <v>0.77500000000000002</v>
      </c>
    </row>
    <row r="65" spans="1:13" x14ac:dyDescent="0.25">
      <c r="A65" s="43">
        <v>58</v>
      </c>
      <c r="B65" s="44">
        <v>0.77700000000000002</v>
      </c>
      <c r="C65" s="44">
        <v>0.78</v>
      </c>
      <c r="D65" s="44">
        <v>0.78300000000000003</v>
      </c>
      <c r="E65" s="44">
        <v>0.78500000000000003</v>
      </c>
      <c r="F65" s="44">
        <v>0.78800000000000003</v>
      </c>
      <c r="G65" s="44">
        <v>0.79100000000000004</v>
      </c>
      <c r="H65" s="44">
        <v>0.79400000000000004</v>
      </c>
      <c r="I65" s="44">
        <v>0.79600000000000004</v>
      </c>
      <c r="J65" s="44">
        <v>0.79900000000000004</v>
      </c>
      <c r="K65" s="44">
        <v>0.80200000000000005</v>
      </c>
      <c r="L65" s="44">
        <v>0.80400000000000005</v>
      </c>
      <c r="M65" s="44">
        <v>0.80700000000000005</v>
      </c>
    </row>
    <row r="66" spans="1:13" x14ac:dyDescent="0.25">
      <c r="A66" s="43">
        <v>59</v>
      </c>
      <c r="B66" s="44">
        <v>0.80900000000000005</v>
      </c>
      <c r="C66" s="44">
        <v>0.81200000000000006</v>
      </c>
      <c r="D66" s="44">
        <v>0.81399999999999995</v>
      </c>
      <c r="E66" s="44">
        <v>0.81599999999999995</v>
      </c>
      <c r="F66" s="44">
        <v>0.81799999999999995</v>
      </c>
      <c r="G66" s="44">
        <v>0.82</v>
      </c>
      <c r="H66" s="44">
        <v>0.82199999999999995</v>
      </c>
      <c r="I66" s="44">
        <v>0.82399999999999995</v>
      </c>
      <c r="J66" s="44">
        <v>0.82599999999999996</v>
      </c>
      <c r="K66" s="44">
        <v>0.82899999999999996</v>
      </c>
      <c r="L66" s="44">
        <v>0.83099999999999996</v>
      </c>
      <c r="M66" s="44">
        <v>0.83299999999999996</v>
      </c>
    </row>
    <row r="67" spans="1:13" x14ac:dyDescent="0.25">
      <c r="A67" s="43">
        <v>60</v>
      </c>
      <c r="B67" s="44">
        <v>0.83499999999999996</v>
      </c>
      <c r="C67" s="44">
        <v>0.83699999999999997</v>
      </c>
      <c r="D67" s="44">
        <v>0.84</v>
      </c>
      <c r="E67" s="44">
        <v>0.84199999999999997</v>
      </c>
      <c r="F67" s="44">
        <v>0.84399999999999997</v>
      </c>
      <c r="G67" s="44">
        <v>0.84699999999999998</v>
      </c>
      <c r="H67" s="44">
        <v>0.84899999999999998</v>
      </c>
      <c r="I67" s="44">
        <v>0.85099999999999998</v>
      </c>
      <c r="J67" s="44">
        <v>0.85399999999999998</v>
      </c>
      <c r="K67" s="44">
        <v>0.85599999999999998</v>
      </c>
      <c r="L67" s="44">
        <v>0.85799999999999998</v>
      </c>
      <c r="M67" s="44">
        <v>0.86099999999999999</v>
      </c>
    </row>
    <row r="68" spans="1:13" x14ac:dyDescent="0.25">
      <c r="A68" s="43">
        <v>61</v>
      </c>
      <c r="B68" s="44">
        <v>0.86299999999999999</v>
      </c>
      <c r="C68" s="44">
        <v>0.86499999999999999</v>
      </c>
      <c r="D68" s="44">
        <v>0.86799999999999999</v>
      </c>
      <c r="E68" s="44">
        <v>0.871</v>
      </c>
      <c r="F68" s="44">
        <v>0.873</v>
      </c>
      <c r="G68" s="44">
        <v>0.876</v>
      </c>
      <c r="H68" s="44">
        <v>0.878</v>
      </c>
      <c r="I68" s="44">
        <v>0.88100000000000001</v>
      </c>
      <c r="J68" s="44">
        <v>0.88300000000000001</v>
      </c>
      <c r="K68" s="44">
        <v>0.88600000000000001</v>
      </c>
      <c r="L68" s="44">
        <v>0.88800000000000001</v>
      </c>
      <c r="M68" s="44">
        <v>0.89100000000000001</v>
      </c>
    </row>
    <row r="69" spans="1:13" x14ac:dyDescent="0.25">
      <c r="A69" s="43">
        <v>62</v>
      </c>
      <c r="B69" s="44">
        <v>0.89300000000000002</v>
      </c>
      <c r="C69" s="44">
        <v>0.89600000000000002</v>
      </c>
      <c r="D69" s="44">
        <v>0.89900000000000002</v>
      </c>
      <c r="E69" s="44">
        <v>0.90200000000000002</v>
      </c>
      <c r="F69" s="44">
        <v>0.90400000000000003</v>
      </c>
      <c r="G69" s="44">
        <v>0.90700000000000003</v>
      </c>
      <c r="H69" s="44">
        <v>0.91</v>
      </c>
      <c r="I69" s="44">
        <v>0.91300000000000003</v>
      </c>
      <c r="J69" s="44">
        <v>0.91500000000000004</v>
      </c>
      <c r="K69" s="44">
        <v>0.91800000000000004</v>
      </c>
      <c r="L69" s="44">
        <v>0.92100000000000004</v>
      </c>
      <c r="M69" s="44">
        <v>0.92400000000000004</v>
      </c>
    </row>
    <row r="70" spans="1:13" x14ac:dyDescent="0.25">
      <c r="A70" s="43">
        <v>63</v>
      </c>
      <c r="B70" s="44">
        <v>0.92700000000000005</v>
      </c>
      <c r="C70" s="44">
        <v>0.93</v>
      </c>
      <c r="D70" s="44">
        <v>0.93300000000000005</v>
      </c>
      <c r="E70" s="44">
        <v>0.93600000000000005</v>
      </c>
      <c r="F70" s="44">
        <v>0.93899999999999995</v>
      </c>
      <c r="G70" s="44">
        <v>0.94199999999999995</v>
      </c>
      <c r="H70" s="44">
        <v>0.94499999999999995</v>
      </c>
      <c r="I70" s="44">
        <v>0.94799999999999995</v>
      </c>
      <c r="J70" s="44">
        <v>0.95099999999999996</v>
      </c>
      <c r="K70" s="44">
        <v>0.95399999999999996</v>
      </c>
      <c r="L70" s="44">
        <v>0.95699999999999996</v>
      </c>
      <c r="M70" s="44">
        <v>0.96</v>
      </c>
    </row>
    <row r="71" spans="1:13" x14ac:dyDescent="0.25">
      <c r="A71" s="43">
        <v>64</v>
      </c>
      <c r="B71" s="44">
        <v>0.96299999999999997</v>
      </c>
      <c r="C71" s="44">
        <v>0.96599999999999997</v>
      </c>
      <c r="D71" s="44">
        <v>0.97</v>
      </c>
      <c r="E71" s="44">
        <v>0.97299999999999998</v>
      </c>
      <c r="F71" s="44">
        <v>0.97599999999999998</v>
      </c>
      <c r="G71" s="44">
        <v>0.97899999999999998</v>
      </c>
      <c r="H71" s="44">
        <v>0.98199999999999998</v>
      </c>
      <c r="I71" s="44">
        <v>0.98599999999999999</v>
      </c>
      <c r="J71" s="44">
        <v>0.98899999999999999</v>
      </c>
      <c r="K71" s="44">
        <v>0.99199999999999999</v>
      </c>
      <c r="L71" s="44">
        <v>0.995</v>
      </c>
      <c r="M71" s="44">
        <v>0.998</v>
      </c>
    </row>
    <row r="72" spans="1:13" x14ac:dyDescent="0.25">
      <c r="A72" s="43">
        <v>65</v>
      </c>
      <c r="B72" s="44">
        <v>1</v>
      </c>
      <c r="C72" s="44"/>
      <c r="D72" s="44"/>
      <c r="E72" s="44"/>
      <c r="F72" s="44"/>
      <c r="G72" s="44"/>
      <c r="H72" s="44"/>
      <c r="I72" s="44"/>
      <c r="J72" s="44"/>
      <c r="K72" s="44"/>
      <c r="L72" s="44"/>
      <c r="M72" s="44"/>
    </row>
  </sheetData>
  <sheetProtection algorithmName="SHA-512" hashValue="OcLeTBNeg8/BadS+QVk3oiox/DRcdYJ8TDpFCb2hwVu9xOGTSOfwOz31CEEFPQhzPybMAl1nq4iU9IJEop0M9A==" saltValue="zHwtDuS9nCt9fME6ddQdqw==" spinCount="100000" sheet="1" objects="1" scenarios="1"/>
  <conditionalFormatting sqref="A6:A21">
    <cfRule type="expression" dxfId="49" priority="1" stopIfTrue="1">
      <formula>MOD(ROW(),2)=0</formula>
    </cfRule>
    <cfRule type="expression" dxfId="48" priority="2" stopIfTrue="1">
      <formula>MOD(ROW(),2)&lt;&gt;0</formula>
    </cfRule>
  </conditionalFormatting>
  <conditionalFormatting sqref="B6:M21">
    <cfRule type="expression" dxfId="47" priority="3" stopIfTrue="1">
      <formula>MOD(ROW(),2)=0</formula>
    </cfRule>
    <cfRule type="expression" dxfId="46" priority="4" stopIfTrue="1">
      <formula>MOD(ROW(),2)&lt;&gt;0</formula>
    </cfRule>
  </conditionalFormatting>
  <conditionalFormatting sqref="A26:A72">
    <cfRule type="expression" dxfId="45" priority="5" stopIfTrue="1">
      <formula>MOD(ROW(),2)=0</formula>
    </cfRule>
    <cfRule type="expression" dxfId="44" priority="6" stopIfTrue="1">
      <formula>MOD(ROW(),2)&lt;&gt;0</formula>
    </cfRule>
  </conditionalFormatting>
  <conditionalFormatting sqref="B26:M72">
    <cfRule type="expression" dxfId="43" priority="7" stopIfTrue="1">
      <formula>MOD(ROW(),2)=0</formula>
    </cfRule>
    <cfRule type="expression" dxfId="42" priority="8" stopIfTrue="1">
      <formula>MOD(ROW(),2)&lt;&gt;0</formula>
    </cfRule>
  </conditionalFormatting>
  <pageMargins left="0.7" right="0.7" top="0.75" bottom="0.75" header="0.3" footer="0.3"/>
  <tableParts count="1">
    <tablePart r:id="rId1"/>
  </tableParts>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A16441-60D9-4794-B0B4-42B88917A38F}">
  <sheetPr codeName="Sheet102"/>
  <dimension ref="A1:M62"/>
  <sheetViews>
    <sheetView showGridLines="0" workbookViewId="0">
      <selection activeCell="A6" sqref="A6"/>
    </sheetView>
  </sheetViews>
  <sheetFormatPr defaultRowHeight="12.5" x14ac:dyDescent="0.25"/>
  <cols>
    <col min="1" max="1" width="31.54296875" customWidth="1"/>
    <col min="2" max="13"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Abatement - x-813</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173</v>
      </c>
      <c r="C8" s="49"/>
      <c r="D8" s="49"/>
      <c r="E8" s="49"/>
      <c r="F8" s="49"/>
      <c r="G8" s="49"/>
      <c r="H8" s="49"/>
      <c r="I8" s="49"/>
      <c r="J8" s="49"/>
      <c r="K8" s="49"/>
      <c r="L8" s="49"/>
      <c r="M8" s="49"/>
    </row>
    <row r="9" spans="1:13" x14ac:dyDescent="0.25">
      <c r="A9" s="40" t="s">
        <v>141</v>
      </c>
      <c r="B9" s="49" t="s">
        <v>466</v>
      </c>
      <c r="C9" s="49"/>
      <c r="D9" s="49"/>
      <c r="E9" s="49"/>
      <c r="F9" s="49"/>
      <c r="G9" s="49"/>
      <c r="H9" s="49"/>
      <c r="I9" s="49"/>
      <c r="J9" s="49"/>
      <c r="K9" s="49"/>
      <c r="L9" s="49"/>
      <c r="M9" s="49"/>
    </row>
    <row r="10" spans="1:13" x14ac:dyDescent="0.25">
      <c r="A10" s="40" t="s">
        <v>6</v>
      </c>
      <c r="B10" s="49" t="s">
        <v>480</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468</v>
      </c>
      <c r="C12" s="49"/>
      <c r="D12" s="49"/>
      <c r="E12" s="49"/>
      <c r="F12" s="49"/>
      <c r="G12" s="49"/>
      <c r="H12" s="49"/>
      <c r="I12" s="49"/>
      <c r="J12" s="49"/>
      <c r="K12" s="49"/>
      <c r="L12" s="49"/>
      <c r="M12" s="49"/>
    </row>
    <row r="13" spans="1:13" x14ac:dyDescent="0.25">
      <c r="A13" s="40" t="s">
        <v>494</v>
      </c>
      <c r="B13" s="49">
        <v>1</v>
      </c>
      <c r="C13" s="49"/>
      <c r="D13" s="49"/>
      <c r="E13" s="49"/>
      <c r="F13" s="49"/>
      <c r="G13" s="49"/>
      <c r="H13" s="49"/>
      <c r="I13" s="49"/>
      <c r="J13" s="49"/>
      <c r="K13" s="49"/>
      <c r="L13" s="49"/>
      <c r="M13" s="49"/>
    </row>
    <row r="14" spans="1:13" x14ac:dyDescent="0.25">
      <c r="A14" s="40" t="s">
        <v>145</v>
      </c>
      <c r="B14" s="49">
        <v>813</v>
      </c>
      <c r="C14" s="49"/>
      <c r="D14" s="49"/>
      <c r="E14" s="49"/>
      <c r="F14" s="49"/>
      <c r="G14" s="49"/>
      <c r="H14" s="49"/>
      <c r="I14" s="49"/>
      <c r="J14" s="49"/>
      <c r="K14" s="49"/>
      <c r="L14" s="49"/>
      <c r="M14" s="49"/>
    </row>
    <row r="15" spans="1:13" x14ac:dyDescent="0.25">
      <c r="A15" s="40" t="s">
        <v>495</v>
      </c>
      <c r="B15" s="49" t="s">
        <v>481</v>
      </c>
      <c r="C15" s="49"/>
      <c r="D15" s="49"/>
      <c r="E15" s="49"/>
      <c r="F15" s="49"/>
      <c r="G15" s="49"/>
      <c r="H15" s="49"/>
      <c r="I15" s="49"/>
      <c r="J15" s="49"/>
      <c r="K15" s="49"/>
      <c r="L15" s="49"/>
      <c r="M15" s="49"/>
    </row>
    <row r="16" spans="1:13" x14ac:dyDescent="0.25">
      <c r="A16" s="40" t="s">
        <v>147</v>
      </c>
      <c r="B16" s="49" t="s">
        <v>482</v>
      </c>
      <c r="C16" s="49"/>
      <c r="D16" s="49"/>
      <c r="E16" s="49"/>
      <c r="F16" s="49"/>
      <c r="G16" s="49"/>
      <c r="H16" s="49"/>
      <c r="I16" s="49"/>
      <c r="J16" s="49"/>
      <c r="K16" s="49"/>
      <c r="L16" s="49"/>
      <c r="M16" s="49"/>
    </row>
    <row r="17" spans="1:13" x14ac:dyDescent="0.25">
      <c r="A17" s="41" t="s">
        <v>496</v>
      </c>
      <c r="B17" s="49"/>
      <c r="C17" s="49"/>
      <c r="D17" s="49"/>
      <c r="E17" s="49"/>
      <c r="F17" s="49"/>
      <c r="G17" s="49"/>
      <c r="H17" s="49"/>
      <c r="I17" s="49"/>
      <c r="J17" s="49"/>
      <c r="K17" s="49"/>
      <c r="L17" s="49"/>
      <c r="M17" s="49"/>
    </row>
    <row r="18" spans="1:13" x14ac:dyDescent="0.25">
      <c r="A18" s="40" t="s">
        <v>149</v>
      </c>
      <c r="B18" s="50">
        <v>45135</v>
      </c>
      <c r="C18" s="50"/>
      <c r="D18" s="50"/>
      <c r="E18" s="50"/>
      <c r="F18" s="50"/>
      <c r="G18" s="50"/>
      <c r="H18" s="50"/>
      <c r="I18" s="50"/>
      <c r="J18" s="50"/>
      <c r="K18" s="50"/>
      <c r="L18" s="50"/>
      <c r="M18" s="50"/>
    </row>
    <row r="19" spans="1:13" x14ac:dyDescent="0.25">
      <c r="A19" s="40" t="s">
        <v>150</v>
      </c>
      <c r="B19" s="50">
        <v>45170</v>
      </c>
      <c r="C19" s="50"/>
      <c r="D19" s="50"/>
      <c r="E19" s="50"/>
      <c r="F19" s="50"/>
      <c r="G19" s="50"/>
      <c r="H19" s="50"/>
      <c r="I19" s="50"/>
      <c r="J19" s="50"/>
      <c r="K19" s="50"/>
      <c r="L19" s="50"/>
      <c r="M19" s="50"/>
    </row>
    <row r="20" spans="1:13" x14ac:dyDescent="0.25">
      <c r="A20" s="40" t="s">
        <v>151</v>
      </c>
      <c r="B20" s="49" t="s">
        <v>160</v>
      </c>
      <c r="C20" s="49"/>
      <c r="D20" s="49"/>
      <c r="E20" s="49"/>
      <c r="F20" s="49"/>
      <c r="G20" s="49"/>
      <c r="H20" s="49"/>
      <c r="I20" s="49"/>
      <c r="J20" s="49"/>
      <c r="K20" s="49"/>
      <c r="L20" s="49"/>
      <c r="M20" s="49"/>
    </row>
    <row r="21" spans="1:13" x14ac:dyDescent="0.25">
      <c r="A21" s="40" t="s">
        <v>497</v>
      </c>
      <c r="B21" s="49" t="s">
        <v>68</v>
      </c>
      <c r="C21" s="49"/>
      <c r="D21" s="49"/>
      <c r="E21" s="49"/>
      <c r="F21" s="49"/>
      <c r="G21" s="49"/>
      <c r="H21" s="49"/>
      <c r="I21" s="49"/>
      <c r="J21" s="49"/>
      <c r="K21" s="49"/>
      <c r="L21" s="49"/>
      <c r="M21" s="49"/>
    </row>
    <row r="23" spans="1:13" x14ac:dyDescent="0.25">
      <c r="A23" s="23" t="str">
        <f>HYPERLINK("#'Factor List'!A1", "Back to Factor List")</f>
        <v>Back to Factor List</v>
      </c>
      <c r="B23" s="23" t="str">
        <f>HYPERLINK("#'Assumptions'!A1", "Assumptions")</f>
        <v>Assumptions</v>
      </c>
    </row>
    <row r="26" spans="1:13" s="59" customFormat="1" ht="13" x14ac:dyDescent="0.25">
      <c r="A26" s="58" t="s">
        <v>546</v>
      </c>
      <c r="B26" s="58">
        <v>0</v>
      </c>
      <c r="C26" s="58">
        <v>1</v>
      </c>
      <c r="D26" s="58">
        <v>2</v>
      </c>
      <c r="E26" s="58">
        <v>3</v>
      </c>
      <c r="F26" s="58">
        <v>4</v>
      </c>
      <c r="G26" s="58">
        <v>5</v>
      </c>
      <c r="H26" s="58">
        <v>6</v>
      </c>
      <c r="I26" s="58">
        <v>7</v>
      </c>
      <c r="J26" s="58">
        <v>8</v>
      </c>
      <c r="K26" s="58">
        <v>9</v>
      </c>
      <c r="L26" s="58">
        <v>10</v>
      </c>
      <c r="M26" s="58">
        <v>11</v>
      </c>
    </row>
    <row r="27" spans="1:13" x14ac:dyDescent="0.25">
      <c r="A27" s="43">
        <v>20</v>
      </c>
      <c r="B27" s="44">
        <v>0.35899999999999999</v>
      </c>
      <c r="C27" s="44">
        <v>0.36</v>
      </c>
      <c r="D27" s="44">
        <v>0.36099999999999999</v>
      </c>
      <c r="E27" s="44">
        <v>0.36199999999999999</v>
      </c>
      <c r="F27" s="44">
        <v>0.36199999999999999</v>
      </c>
      <c r="G27" s="44">
        <v>0.36299999999999999</v>
      </c>
      <c r="H27" s="44">
        <v>0.36399999999999999</v>
      </c>
      <c r="I27" s="44">
        <v>0.36399999999999999</v>
      </c>
      <c r="J27" s="44">
        <v>0.36499999999999999</v>
      </c>
      <c r="K27" s="44">
        <v>0.36599999999999999</v>
      </c>
      <c r="L27" s="44">
        <v>0.36699999999999999</v>
      </c>
      <c r="M27" s="44">
        <v>0.36699999999999999</v>
      </c>
    </row>
    <row r="28" spans="1:13" x14ac:dyDescent="0.25">
      <c r="A28" s="43">
        <v>21</v>
      </c>
      <c r="B28" s="44">
        <v>0.36799999999999999</v>
      </c>
      <c r="C28" s="44">
        <v>0.36899999999999999</v>
      </c>
      <c r="D28" s="44">
        <v>0.36899999999999999</v>
      </c>
      <c r="E28" s="44">
        <v>0.37</v>
      </c>
      <c r="F28" s="44">
        <v>0.371</v>
      </c>
      <c r="G28" s="44">
        <v>0.372</v>
      </c>
      <c r="H28" s="44">
        <v>0.372</v>
      </c>
      <c r="I28" s="44">
        <v>0.373</v>
      </c>
      <c r="J28" s="44">
        <v>0.374</v>
      </c>
      <c r="K28" s="44">
        <v>0.375</v>
      </c>
      <c r="L28" s="44">
        <v>0.375</v>
      </c>
      <c r="M28" s="44">
        <v>0.376</v>
      </c>
    </row>
    <row r="29" spans="1:13" x14ac:dyDescent="0.25">
      <c r="A29" s="43">
        <v>22</v>
      </c>
      <c r="B29" s="44">
        <v>0.377</v>
      </c>
      <c r="C29" s="44">
        <v>0.378</v>
      </c>
      <c r="D29" s="44">
        <v>0.378</v>
      </c>
      <c r="E29" s="44">
        <v>0.379</v>
      </c>
      <c r="F29" s="44">
        <v>0.38</v>
      </c>
      <c r="G29" s="44">
        <v>0.38100000000000001</v>
      </c>
      <c r="H29" s="44">
        <v>0.38100000000000001</v>
      </c>
      <c r="I29" s="44">
        <v>0.38200000000000001</v>
      </c>
      <c r="J29" s="44">
        <v>0.38300000000000001</v>
      </c>
      <c r="K29" s="44">
        <v>0.38400000000000001</v>
      </c>
      <c r="L29" s="44">
        <v>0.38400000000000001</v>
      </c>
      <c r="M29" s="44">
        <v>0.38500000000000001</v>
      </c>
    </row>
    <row r="30" spans="1:13" x14ac:dyDescent="0.25">
      <c r="A30" s="43">
        <v>23</v>
      </c>
      <c r="B30" s="44">
        <v>0.38600000000000001</v>
      </c>
      <c r="C30" s="44">
        <v>0.38700000000000001</v>
      </c>
      <c r="D30" s="44">
        <v>0.38700000000000001</v>
      </c>
      <c r="E30" s="44">
        <v>0.38800000000000001</v>
      </c>
      <c r="F30" s="44">
        <v>0.38900000000000001</v>
      </c>
      <c r="G30" s="44">
        <v>0.39</v>
      </c>
      <c r="H30" s="44">
        <v>0.39100000000000001</v>
      </c>
      <c r="I30" s="44">
        <v>0.39100000000000001</v>
      </c>
      <c r="J30" s="44">
        <v>0.39200000000000002</v>
      </c>
      <c r="K30" s="44">
        <v>0.39300000000000002</v>
      </c>
      <c r="L30" s="44">
        <v>0.39400000000000002</v>
      </c>
      <c r="M30" s="44">
        <v>0.39400000000000002</v>
      </c>
    </row>
    <row r="31" spans="1:13" x14ac:dyDescent="0.25">
      <c r="A31" s="43">
        <v>24</v>
      </c>
      <c r="B31" s="44">
        <v>0.39500000000000002</v>
      </c>
      <c r="C31" s="44">
        <v>0.39600000000000002</v>
      </c>
      <c r="D31" s="44">
        <v>0.39700000000000002</v>
      </c>
      <c r="E31" s="44">
        <v>0.39800000000000002</v>
      </c>
      <c r="F31" s="44">
        <v>0.39800000000000002</v>
      </c>
      <c r="G31" s="44">
        <v>0.39900000000000002</v>
      </c>
      <c r="H31" s="44">
        <v>0.4</v>
      </c>
      <c r="I31" s="44">
        <v>0.40100000000000002</v>
      </c>
      <c r="J31" s="44">
        <v>0.40200000000000002</v>
      </c>
      <c r="K31" s="44">
        <v>0.40200000000000002</v>
      </c>
      <c r="L31" s="44">
        <v>0.40300000000000002</v>
      </c>
      <c r="M31" s="44">
        <v>0.40400000000000003</v>
      </c>
    </row>
    <row r="32" spans="1:13" x14ac:dyDescent="0.25">
      <c r="A32" s="43">
        <v>25</v>
      </c>
      <c r="B32" s="44">
        <v>0.40500000000000003</v>
      </c>
      <c r="C32" s="44">
        <v>0.40600000000000003</v>
      </c>
      <c r="D32" s="44">
        <v>0.40699999999999997</v>
      </c>
      <c r="E32" s="44">
        <v>0.40699999999999997</v>
      </c>
      <c r="F32" s="44">
        <v>0.40799999999999997</v>
      </c>
      <c r="G32" s="44">
        <v>0.40899999999999997</v>
      </c>
      <c r="H32" s="44">
        <v>0.41</v>
      </c>
      <c r="I32" s="44">
        <v>0.41099999999999998</v>
      </c>
      <c r="J32" s="44">
        <v>0.41199999999999998</v>
      </c>
      <c r="K32" s="44">
        <v>0.41199999999999998</v>
      </c>
      <c r="L32" s="44">
        <v>0.41299999999999998</v>
      </c>
      <c r="M32" s="44">
        <v>0.41399999999999998</v>
      </c>
    </row>
    <row r="33" spans="1:13" x14ac:dyDescent="0.25">
      <c r="A33" s="43">
        <v>26</v>
      </c>
      <c r="B33" s="44">
        <v>0.41499999999999998</v>
      </c>
      <c r="C33" s="44">
        <v>0.41599999999999998</v>
      </c>
      <c r="D33" s="44">
        <v>0.41699999999999998</v>
      </c>
      <c r="E33" s="44">
        <v>0.41799999999999998</v>
      </c>
      <c r="F33" s="44">
        <v>0.41799999999999998</v>
      </c>
      <c r="G33" s="44">
        <v>0.41899999999999998</v>
      </c>
      <c r="H33" s="44">
        <v>0.42</v>
      </c>
      <c r="I33" s="44">
        <v>0.42099999999999999</v>
      </c>
      <c r="J33" s="44">
        <v>0.42199999999999999</v>
      </c>
      <c r="K33" s="44">
        <v>0.42299999999999999</v>
      </c>
      <c r="L33" s="44">
        <v>0.42399999999999999</v>
      </c>
      <c r="M33" s="44">
        <v>0.42399999999999999</v>
      </c>
    </row>
    <row r="34" spans="1:13" x14ac:dyDescent="0.25">
      <c r="A34" s="43">
        <v>27</v>
      </c>
      <c r="B34" s="44">
        <v>0.42499999999999999</v>
      </c>
      <c r="C34" s="44">
        <v>0.42599999999999999</v>
      </c>
      <c r="D34" s="44">
        <v>0.42699999999999999</v>
      </c>
      <c r="E34" s="44">
        <v>0.42799999999999999</v>
      </c>
      <c r="F34" s="44">
        <v>0.42899999999999999</v>
      </c>
      <c r="G34" s="44">
        <v>0.43</v>
      </c>
      <c r="H34" s="44">
        <v>0.43099999999999999</v>
      </c>
      <c r="I34" s="44">
        <v>0.432</v>
      </c>
      <c r="J34" s="44">
        <v>0.433</v>
      </c>
      <c r="K34" s="44">
        <v>0.433</v>
      </c>
      <c r="L34" s="44">
        <v>0.434</v>
      </c>
      <c r="M34" s="44">
        <v>0.435</v>
      </c>
    </row>
    <row r="35" spans="1:13" x14ac:dyDescent="0.25">
      <c r="A35" s="43">
        <v>28</v>
      </c>
      <c r="B35" s="44">
        <v>0.436</v>
      </c>
      <c r="C35" s="44">
        <v>0.437</v>
      </c>
      <c r="D35" s="44">
        <v>0.438</v>
      </c>
      <c r="E35" s="44">
        <v>0.439</v>
      </c>
      <c r="F35" s="44">
        <v>0.44</v>
      </c>
      <c r="G35" s="44">
        <v>0.441</v>
      </c>
      <c r="H35" s="44">
        <v>0.442</v>
      </c>
      <c r="I35" s="44">
        <v>0.443</v>
      </c>
      <c r="J35" s="44">
        <v>0.44400000000000001</v>
      </c>
      <c r="K35" s="44">
        <v>0.44500000000000001</v>
      </c>
      <c r="L35" s="44">
        <v>0.44500000000000001</v>
      </c>
      <c r="M35" s="44">
        <v>0.44600000000000001</v>
      </c>
    </row>
    <row r="36" spans="1:13" x14ac:dyDescent="0.25">
      <c r="A36" s="43">
        <v>29</v>
      </c>
      <c r="B36" s="44">
        <v>0.44700000000000001</v>
      </c>
      <c r="C36" s="44">
        <v>0.44800000000000001</v>
      </c>
      <c r="D36" s="44">
        <v>0.44900000000000001</v>
      </c>
      <c r="E36" s="44">
        <v>0.45</v>
      </c>
      <c r="F36" s="44">
        <v>0.45100000000000001</v>
      </c>
      <c r="G36" s="44">
        <v>0.45200000000000001</v>
      </c>
      <c r="H36" s="44">
        <v>0.45300000000000001</v>
      </c>
      <c r="I36" s="44">
        <v>0.45400000000000001</v>
      </c>
      <c r="J36" s="44">
        <v>0.45500000000000002</v>
      </c>
      <c r="K36" s="44">
        <v>0.45600000000000002</v>
      </c>
      <c r="L36" s="44">
        <v>0.45700000000000002</v>
      </c>
      <c r="M36" s="44">
        <v>0.45800000000000002</v>
      </c>
    </row>
    <row r="37" spans="1:13" x14ac:dyDescent="0.25">
      <c r="A37" s="43">
        <v>30</v>
      </c>
      <c r="B37" s="44">
        <v>0.45900000000000002</v>
      </c>
      <c r="C37" s="44">
        <v>0.46</v>
      </c>
      <c r="D37" s="44">
        <v>0.46100000000000002</v>
      </c>
      <c r="E37" s="44">
        <v>0.46200000000000002</v>
      </c>
      <c r="F37" s="44">
        <v>0.46300000000000002</v>
      </c>
      <c r="G37" s="44">
        <v>0.46400000000000002</v>
      </c>
      <c r="H37" s="44">
        <v>0.46500000000000002</v>
      </c>
      <c r="I37" s="44">
        <v>0.46600000000000003</v>
      </c>
      <c r="J37" s="44">
        <v>0.46700000000000003</v>
      </c>
      <c r="K37" s="44">
        <v>0.46800000000000003</v>
      </c>
      <c r="L37" s="44">
        <v>0.46899999999999997</v>
      </c>
      <c r="M37" s="44">
        <v>0.47</v>
      </c>
    </row>
    <row r="38" spans="1:13" x14ac:dyDescent="0.25">
      <c r="A38" s="43">
        <v>31</v>
      </c>
      <c r="B38" s="44">
        <v>0.47099999999999997</v>
      </c>
      <c r="C38" s="44">
        <v>0.47199999999999998</v>
      </c>
      <c r="D38" s="44">
        <v>0.47299999999999998</v>
      </c>
      <c r="E38" s="44">
        <v>0.47399999999999998</v>
      </c>
      <c r="F38" s="44">
        <v>0.47499999999999998</v>
      </c>
      <c r="G38" s="44">
        <v>0.47599999999999998</v>
      </c>
      <c r="H38" s="44">
        <v>0.47699999999999998</v>
      </c>
      <c r="I38" s="44">
        <v>0.47799999999999998</v>
      </c>
      <c r="J38" s="44">
        <v>0.47899999999999998</v>
      </c>
      <c r="K38" s="44">
        <v>0.48</v>
      </c>
      <c r="L38" s="44">
        <v>0.48099999999999998</v>
      </c>
      <c r="M38" s="44">
        <v>0.48199999999999998</v>
      </c>
    </row>
    <row r="39" spans="1:13" x14ac:dyDescent="0.25">
      <c r="A39" s="43">
        <v>32</v>
      </c>
      <c r="B39" s="44">
        <v>0.48299999999999998</v>
      </c>
      <c r="C39" s="44">
        <v>0.48499999999999999</v>
      </c>
      <c r="D39" s="44">
        <v>0.48599999999999999</v>
      </c>
      <c r="E39" s="44">
        <v>0.48699999999999999</v>
      </c>
      <c r="F39" s="44">
        <v>0.48799999999999999</v>
      </c>
      <c r="G39" s="44">
        <v>0.48899999999999999</v>
      </c>
      <c r="H39" s="44">
        <v>0.49</v>
      </c>
      <c r="I39" s="44">
        <v>0.49099999999999999</v>
      </c>
      <c r="J39" s="44">
        <v>0.49199999999999999</v>
      </c>
      <c r="K39" s="44">
        <v>0.49299999999999999</v>
      </c>
      <c r="L39" s="44">
        <v>0.49399999999999999</v>
      </c>
      <c r="M39" s="44">
        <v>0.495</v>
      </c>
    </row>
    <row r="40" spans="1:13" x14ac:dyDescent="0.25">
      <c r="A40" s="43">
        <v>33</v>
      </c>
      <c r="B40" s="44">
        <v>0.496</v>
      </c>
      <c r="C40" s="44">
        <v>0.498</v>
      </c>
      <c r="D40" s="44">
        <v>0.499</v>
      </c>
      <c r="E40" s="44">
        <v>0.5</v>
      </c>
      <c r="F40" s="44">
        <v>0.501</v>
      </c>
      <c r="G40" s="44">
        <v>0.502</v>
      </c>
      <c r="H40" s="44">
        <v>0.503</v>
      </c>
      <c r="I40" s="44">
        <v>0.504</v>
      </c>
      <c r="J40" s="44">
        <v>0.505</v>
      </c>
      <c r="K40" s="44">
        <v>0.50700000000000001</v>
      </c>
      <c r="L40" s="44">
        <v>0.50800000000000001</v>
      </c>
      <c r="M40" s="44">
        <v>0.50900000000000001</v>
      </c>
    </row>
    <row r="41" spans="1:13" x14ac:dyDescent="0.25">
      <c r="A41" s="43">
        <v>34</v>
      </c>
      <c r="B41" s="44">
        <v>0.51</v>
      </c>
      <c r="C41" s="44">
        <v>0.51100000000000001</v>
      </c>
      <c r="D41" s="44">
        <v>0.51200000000000001</v>
      </c>
      <c r="E41" s="44">
        <v>0.51300000000000001</v>
      </c>
      <c r="F41" s="44">
        <v>0.51500000000000001</v>
      </c>
      <c r="G41" s="44">
        <v>0.51600000000000001</v>
      </c>
      <c r="H41" s="44">
        <v>0.51700000000000002</v>
      </c>
      <c r="I41" s="44">
        <v>0.51800000000000002</v>
      </c>
      <c r="J41" s="44">
        <v>0.51900000000000002</v>
      </c>
      <c r="K41" s="44">
        <v>0.52</v>
      </c>
      <c r="L41" s="44">
        <v>0.52200000000000002</v>
      </c>
      <c r="M41" s="44">
        <v>0.52300000000000002</v>
      </c>
    </row>
    <row r="42" spans="1:13" x14ac:dyDescent="0.25">
      <c r="A42" s="43">
        <v>35</v>
      </c>
      <c r="B42" s="44">
        <v>0.52400000000000002</v>
      </c>
      <c r="C42" s="44">
        <v>0.52500000000000002</v>
      </c>
      <c r="D42" s="44">
        <v>0.52600000000000002</v>
      </c>
      <c r="E42" s="44">
        <v>0.52800000000000002</v>
      </c>
      <c r="F42" s="44">
        <v>0.52900000000000003</v>
      </c>
      <c r="G42" s="44">
        <v>0.53</v>
      </c>
      <c r="H42" s="44">
        <v>0.53100000000000003</v>
      </c>
      <c r="I42" s="44">
        <v>0.53300000000000003</v>
      </c>
      <c r="J42" s="44">
        <v>0.53400000000000003</v>
      </c>
      <c r="K42" s="44">
        <v>0.53500000000000003</v>
      </c>
      <c r="L42" s="44">
        <v>0.53600000000000003</v>
      </c>
      <c r="M42" s="44">
        <v>0.53700000000000003</v>
      </c>
    </row>
    <row r="43" spans="1:13" x14ac:dyDescent="0.25">
      <c r="A43" s="43">
        <v>36</v>
      </c>
      <c r="B43" s="44">
        <v>0.53900000000000003</v>
      </c>
      <c r="C43" s="44">
        <v>0.54</v>
      </c>
      <c r="D43" s="44">
        <v>0.54100000000000004</v>
      </c>
      <c r="E43" s="44">
        <v>0.54200000000000004</v>
      </c>
      <c r="F43" s="44">
        <v>0.54400000000000004</v>
      </c>
      <c r="G43" s="44">
        <v>0.54500000000000004</v>
      </c>
      <c r="H43" s="44">
        <v>0.54600000000000004</v>
      </c>
      <c r="I43" s="44">
        <v>0.54800000000000004</v>
      </c>
      <c r="J43" s="44">
        <v>0.54900000000000004</v>
      </c>
      <c r="K43" s="44">
        <v>0.55000000000000004</v>
      </c>
      <c r="L43" s="44">
        <v>0.55100000000000005</v>
      </c>
      <c r="M43" s="44">
        <v>0.55300000000000005</v>
      </c>
    </row>
    <row r="44" spans="1:13" x14ac:dyDescent="0.25">
      <c r="A44" s="43">
        <v>37</v>
      </c>
      <c r="B44" s="44">
        <v>0.55400000000000005</v>
      </c>
      <c r="C44" s="44">
        <v>0.55500000000000005</v>
      </c>
      <c r="D44" s="44">
        <v>0.55700000000000005</v>
      </c>
      <c r="E44" s="44">
        <v>0.55800000000000005</v>
      </c>
      <c r="F44" s="44">
        <v>0.55900000000000005</v>
      </c>
      <c r="G44" s="44">
        <v>0.56100000000000005</v>
      </c>
      <c r="H44" s="44">
        <v>0.56200000000000006</v>
      </c>
      <c r="I44" s="44">
        <v>0.56299999999999994</v>
      </c>
      <c r="J44" s="44">
        <v>0.56499999999999995</v>
      </c>
      <c r="K44" s="44">
        <v>0.56599999999999995</v>
      </c>
      <c r="L44" s="44">
        <v>0.56699999999999995</v>
      </c>
      <c r="M44" s="44">
        <v>0.56899999999999995</v>
      </c>
    </row>
    <row r="45" spans="1:13" x14ac:dyDescent="0.25">
      <c r="A45" s="43">
        <v>38</v>
      </c>
      <c r="B45" s="44">
        <v>0.56999999999999995</v>
      </c>
      <c r="C45" s="44">
        <v>0.57099999999999995</v>
      </c>
      <c r="D45" s="44">
        <v>0.57299999999999995</v>
      </c>
      <c r="E45" s="44">
        <v>0.57399999999999995</v>
      </c>
      <c r="F45" s="44">
        <v>0.57499999999999996</v>
      </c>
      <c r="G45" s="44">
        <v>0.57699999999999996</v>
      </c>
      <c r="H45" s="44">
        <v>0.57799999999999996</v>
      </c>
      <c r="I45" s="44">
        <v>0.57999999999999996</v>
      </c>
      <c r="J45" s="44">
        <v>0.58099999999999996</v>
      </c>
      <c r="K45" s="44">
        <v>0.58199999999999996</v>
      </c>
      <c r="L45" s="44">
        <v>0.58399999999999996</v>
      </c>
      <c r="M45" s="44">
        <v>0.58499999999999996</v>
      </c>
    </row>
    <row r="46" spans="1:13" x14ac:dyDescent="0.25">
      <c r="A46" s="43">
        <v>39</v>
      </c>
      <c r="B46" s="44">
        <v>0.58599999999999997</v>
      </c>
      <c r="C46" s="44">
        <v>0.58799999999999997</v>
      </c>
      <c r="D46" s="44">
        <v>0.58899999999999997</v>
      </c>
      <c r="E46" s="44">
        <v>0.59099999999999997</v>
      </c>
      <c r="F46" s="44">
        <v>0.59199999999999997</v>
      </c>
      <c r="G46" s="44">
        <v>0.59399999999999997</v>
      </c>
      <c r="H46" s="44">
        <v>0.59499999999999997</v>
      </c>
      <c r="I46" s="44">
        <v>0.59699999999999998</v>
      </c>
      <c r="J46" s="44">
        <v>0.59799999999999998</v>
      </c>
      <c r="K46" s="44">
        <v>0.59899999999999998</v>
      </c>
      <c r="L46" s="44">
        <v>0.60099999999999998</v>
      </c>
      <c r="M46" s="44">
        <v>0.60199999999999998</v>
      </c>
    </row>
    <row r="47" spans="1:13" x14ac:dyDescent="0.25">
      <c r="A47" s="43">
        <v>40</v>
      </c>
      <c r="B47" s="44">
        <v>0.60399999999999998</v>
      </c>
      <c r="C47" s="44">
        <v>0.60499999999999998</v>
      </c>
      <c r="D47" s="44">
        <v>0.60699999999999998</v>
      </c>
      <c r="E47" s="44">
        <v>0.60799999999999998</v>
      </c>
      <c r="F47" s="44">
        <v>0.61</v>
      </c>
      <c r="G47" s="44">
        <v>0.61099999999999999</v>
      </c>
      <c r="H47" s="44">
        <v>0.61299999999999999</v>
      </c>
      <c r="I47" s="44">
        <v>0.61399999999999999</v>
      </c>
      <c r="J47" s="44">
        <v>0.61599999999999999</v>
      </c>
      <c r="K47" s="44">
        <v>0.61699999999999999</v>
      </c>
      <c r="L47" s="44">
        <v>0.61899999999999999</v>
      </c>
      <c r="M47" s="44">
        <v>0.62</v>
      </c>
    </row>
    <row r="48" spans="1:13" x14ac:dyDescent="0.25">
      <c r="A48" s="43">
        <v>41</v>
      </c>
      <c r="B48" s="44">
        <v>0.622</v>
      </c>
      <c r="C48" s="44">
        <v>0.624</v>
      </c>
      <c r="D48" s="44">
        <v>0.625</v>
      </c>
      <c r="E48" s="44">
        <v>0.627</v>
      </c>
      <c r="F48" s="44">
        <v>0.628</v>
      </c>
      <c r="G48" s="44">
        <v>0.63</v>
      </c>
      <c r="H48" s="44">
        <v>0.63100000000000001</v>
      </c>
      <c r="I48" s="44">
        <v>0.63300000000000001</v>
      </c>
      <c r="J48" s="44">
        <v>0.63500000000000001</v>
      </c>
      <c r="K48" s="44">
        <v>0.63600000000000001</v>
      </c>
      <c r="L48" s="44">
        <v>0.63800000000000001</v>
      </c>
      <c r="M48" s="44">
        <v>0.63900000000000001</v>
      </c>
    </row>
    <row r="49" spans="1:13" x14ac:dyDescent="0.25">
      <c r="A49" s="43">
        <v>42</v>
      </c>
      <c r="B49" s="44">
        <v>0.64100000000000001</v>
      </c>
      <c r="C49" s="44">
        <v>0.64300000000000002</v>
      </c>
      <c r="D49" s="44">
        <v>0.64400000000000002</v>
      </c>
      <c r="E49" s="44">
        <v>0.64600000000000002</v>
      </c>
      <c r="F49" s="44">
        <v>0.64800000000000002</v>
      </c>
      <c r="G49" s="44">
        <v>0.64900000000000002</v>
      </c>
      <c r="H49" s="44">
        <v>0.65100000000000002</v>
      </c>
      <c r="I49" s="44">
        <v>0.65300000000000002</v>
      </c>
      <c r="J49" s="44">
        <v>0.65400000000000003</v>
      </c>
      <c r="K49" s="44">
        <v>0.65600000000000003</v>
      </c>
      <c r="L49" s="44">
        <v>0.65800000000000003</v>
      </c>
      <c r="M49" s="44">
        <v>0.65900000000000003</v>
      </c>
    </row>
    <row r="50" spans="1:13" x14ac:dyDescent="0.25">
      <c r="A50" s="43">
        <v>43</v>
      </c>
      <c r="B50" s="44">
        <v>0.66100000000000003</v>
      </c>
      <c r="C50" s="44">
        <v>0.66300000000000003</v>
      </c>
      <c r="D50" s="44">
        <v>0.66400000000000003</v>
      </c>
      <c r="E50" s="44">
        <v>0.66600000000000004</v>
      </c>
      <c r="F50" s="44">
        <v>0.66800000000000004</v>
      </c>
      <c r="G50" s="44">
        <v>0.67</v>
      </c>
      <c r="H50" s="44">
        <v>0.67100000000000004</v>
      </c>
      <c r="I50" s="44">
        <v>0.67300000000000004</v>
      </c>
      <c r="J50" s="44">
        <v>0.67500000000000004</v>
      </c>
      <c r="K50" s="44">
        <v>0.67700000000000005</v>
      </c>
      <c r="L50" s="44">
        <v>0.67800000000000005</v>
      </c>
      <c r="M50" s="44">
        <v>0.68</v>
      </c>
    </row>
    <row r="51" spans="1:13" x14ac:dyDescent="0.25">
      <c r="A51" s="43">
        <v>44</v>
      </c>
      <c r="B51" s="44">
        <v>0.68200000000000005</v>
      </c>
      <c r="C51" s="44">
        <v>0.68400000000000005</v>
      </c>
      <c r="D51" s="44">
        <v>0.68500000000000005</v>
      </c>
      <c r="E51" s="44">
        <v>0.68700000000000006</v>
      </c>
      <c r="F51" s="44">
        <v>0.68899999999999995</v>
      </c>
      <c r="G51" s="44">
        <v>0.69099999999999995</v>
      </c>
      <c r="H51" s="44">
        <v>0.69299999999999995</v>
      </c>
      <c r="I51" s="44">
        <v>0.69499999999999995</v>
      </c>
      <c r="J51" s="44">
        <v>0.69599999999999995</v>
      </c>
      <c r="K51" s="44">
        <v>0.69799999999999995</v>
      </c>
      <c r="L51" s="44">
        <v>0.7</v>
      </c>
      <c r="M51" s="44">
        <v>0.70199999999999996</v>
      </c>
    </row>
    <row r="52" spans="1:13" x14ac:dyDescent="0.25">
      <c r="A52" s="43">
        <v>45</v>
      </c>
      <c r="B52" s="44">
        <v>0.70399999999999996</v>
      </c>
      <c r="C52" s="44">
        <v>0.70599999999999996</v>
      </c>
      <c r="D52" s="44">
        <v>0.70799999999999996</v>
      </c>
      <c r="E52" s="44">
        <v>0.70899999999999996</v>
      </c>
      <c r="F52" s="44">
        <v>0.71099999999999997</v>
      </c>
      <c r="G52" s="44">
        <v>0.71299999999999997</v>
      </c>
      <c r="H52" s="44">
        <v>0.71499999999999997</v>
      </c>
      <c r="I52" s="44">
        <v>0.71699999999999997</v>
      </c>
      <c r="J52" s="44">
        <v>0.71899999999999997</v>
      </c>
      <c r="K52" s="44">
        <v>0.72099999999999997</v>
      </c>
      <c r="L52" s="44">
        <v>0.72299999999999998</v>
      </c>
      <c r="M52" s="44">
        <v>0.72499999999999998</v>
      </c>
    </row>
    <row r="53" spans="1:13" x14ac:dyDescent="0.25">
      <c r="A53" s="43">
        <v>46</v>
      </c>
      <c r="B53" s="44">
        <v>0.72699999999999998</v>
      </c>
      <c r="C53" s="44">
        <v>0.72899999999999998</v>
      </c>
      <c r="D53" s="44">
        <v>0.73099999999999998</v>
      </c>
      <c r="E53" s="44">
        <v>0.73299999999999998</v>
      </c>
      <c r="F53" s="44">
        <v>0.73499999999999999</v>
      </c>
      <c r="G53" s="44">
        <v>0.73699999999999999</v>
      </c>
      <c r="H53" s="44">
        <v>0.73899999999999999</v>
      </c>
      <c r="I53" s="44">
        <v>0.74099999999999999</v>
      </c>
      <c r="J53" s="44">
        <v>0.74299999999999999</v>
      </c>
      <c r="K53" s="44">
        <v>0.745</v>
      </c>
      <c r="L53" s="44">
        <v>0.747</v>
      </c>
      <c r="M53" s="44">
        <v>0.749</v>
      </c>
    </row>
    <row r="54" spans="1:13" x14ac:dyDescent="0.25">
      <c r="A54" s="43">
        <v>47</v>
      </c>
      <c r="B54" s="44">
        <v>0.751</v>
      </c>
      <c r="C54" s="44">
        <v>0.753</v>
      </c>
      <c r="D54" s="44">
        <v>0.755</v>
      </c>
      <c r="E54" s="44">
        <v>0.75700000000000001</v>
      </c>
      <c r="F54" s="44">
        <v>0.75900000000000001</v>
      </c>
      <c r="G54" s="44">
        <v>0.76200000000000001</v>
      </c>
      <c r="H54" s="44">
        <v>0.76400000000000001</v>
      </c>
      <c r="I54" s="44">
        <v>0.76600000000000001</v>
      </c>
      <c r="J54" s="44">
        <v>0.76800000000000002</v>
      </c>
      <c r="K54" s="44">
        <v>0.77</v>
      </c>
      <c r="L54" s="44">
        <v>0.77200000000000002</v>
      </c>
      <c r="M54" s="44">
        <v>0.77400000000000002</v>
      </c>
    </row>
    <row r="55" spans="1:13" x14ac:dyDescent="0.25">
      <c r="A55" s="43">
        <v>48</v>
      </c>
      <c r="B55" s="44">
        <v>0.77700000000000002</v>
      </c>
      <c r="C55" s="44">
        <v>0.77900000000000003</v>
      </c>
      <c r="D55" s="44">
        <v>0.78100000000000003</v>
      </c>
      <c r="E55" s="44">
        <v>0.78300000000000003</v>
      </c>
      <c r="F55" s="44">
        <v>0.78500000000000003</v>
      </c>
      <c r="G55" s="44">
        <v>0.78800000000000003</v>
      </c>
      <c r="H55" s="44">
        <v>0.79</v>
      </c>
      <c r="I55" s="44">
        <v>0.79200000000000004</v>
      </c>
      <c r="J55" s="44">
        <v>0.79400000000000004</v>
      </c>
      <c r="K55" s="44">
        <v>0.79700000000000004</v>
      </c>
      <c r="L55" s="44">
        <v>0.79900000000000004</v>
      </c>
      <c r="M55" s="44">
        <v>0.80100000000000005</v>
      </c>
    </row>
    <row r="56" spans="1:13" x14ac:dyDescent="0.25">
      <c r="A56" s="43">
        <v>49</v>
      </c>
      <c r="B56" s="44">
        <v>0.80300000000000005</v>
      </c>
      <c r="C56" s="44">
        <v>0.80600000000000005</v>
      </c>
      <c r="D56" s="44">
        <v>0.80800000000000005</v>
      </c>
      <c r="E56" s="44">
        <v>0.81100000000000005</v>
      </c>
      <c r="F56" s="44">
        <v>0.81299999999999994</v>
      </c>
      <c r="G56" s="44">
        <v>0.81499999999999995</v>
      </c>
      <c r="H56" s="44">
        <v>0.81799999999999995</v>
      </c>
      <c r="I56" s="44">
        <v>0.82</v>
      </c>
      <c r="J56" s="44">
        <v>0.82199999999999995</v>
      </c>
      <c r="K56" s="44">
        <v>0.82499999999999996</v>
      </c>
      <c r="L56" s="44">
        <v>0.82699999999999996</v>
      </c>
      <c r="M56" s="44">
        <v>0.82899999999999996</v>
      </c>
    </row>
    <row r="57" spans="1:13" x14ac:dyDescent="0.25">
      <c r="A57" s="43">
        <v>50</v>
      </c>
      <c r="B57" s="44">
        <v>0.83199999999999996</v>
      </c>
      <c r="C57" s="44">
        <v>0.83399999999999996</v>
      </c>
      <c r="D57" s="44">
        <v>0.83699999999999997</v>
      </c>
      <c r="E57" s="44">
        <v>0.83899999999999997</v>
      </c>
      <c r="F57" s="44">
        <v>0.84199999999999997</v>
      </c>
      <c r="G57" s="44">
        <v>0.84399999999999997</v>
      </c>
      <c r="H57" s="44">
        <v>0.84699999999999998</v>
      </c>
      <c r="I57" s="44">
        <v>0.84899999999999998</v>
      </c>
      <c r="J57" s="44">
        <v>0.85199999999999998</v>
      </c>
      <c r="K57" s="44">
        <v>0.85399999999999998</v>
      </c>
      <c r="L57" s="44">
        <v>0.85699999999999998</v>
      </c>
      <c r="M57" s="44">
        <v>0.85899999999999999</v>
      </c>
    </row>
    <row r="58" spans="1:13" x14ac:dyDescent="0.25">
      <c r="A58" s="43">
        <v>51</v>
      </c>
      <c r="B58" s="44">
        <v>0.86199999999999999</v>
      </c>
      <c r="C58" s="44">
        <v>0.86499999999999999</v>
      </c>
      <c r="D58" s="44">
        <v>0.86699999999999999</v>
      </c>
      <c r="E58" s="44">
        <v>0.87</v>
      </c>
      <c r="F58" s="44">
        <v>0.873</v>
      </c>
      <c r="G58" s="44">
        <v>0.875</v>
      </c>
      <c r="H58" s="44">
        <v>0.878</v>
      </c>
      <c r="I58" s="44">
        <v>0.88</v>
      </c>
      <c r="J58" s="44">
        <v>0.88300000000000001</v>
      </c>
      <c r="K58" s="44">
        <v>0.88600000000000001</v>
      </c>
      <c r="L58" s="44">
        <v>0.88800000000000001</v>
      </c>
      <c r="M58" s="44">
        <v>0.89100000000000001</v>
      </c>
    </row>
    <row r="59" spans="1:13" x14ac:dyDescent="0.25">
      <c r="A59" s="43">
        <v>52</v>
      </c>
      <c r="B59" s="44">
        <v>0.89400000000000002</v>
      </c>
      <c r="C59" s="44">
        <v>0.89700000000000002</v>
      </c>
      <c r="D59" s="44">
        <v>0.89900000000000002</v>
      </c>
      <c r="E59" s="44">
        <v>0.90200000000000002</v>
      </c>
      <c r="F59" s="44">
        <v>0.90500000000000003</v>
      </c>
      <c r="G59" s="44">
        <v>0.90800000000000003</v>
      </c>
      <c r="H59" s="44">
        <v>0.91100000000000003</v>
      </c>
      <c r="I59" s="44">
        <v>0.91300000000000003</v>
      </c>
      <c r="J59" s="44">
        <v>0.91600000000000004</v>
      </c>
      <c r="K59" s="44">
        <v>0.91900000000000004</v>
      </c>
      <c r="L59" s="44">
        <v>0.92200000000000004</v>
      </c>
      <c r="M59" s="44">
        <v>0.92500000000000004</v>
      </c>
    </row>
    <row r="60" spans="1:13" x14ac:dyDescent="0.25">
      <c r="A60" s="43">
        <v>53</v>
      </c>
      <c r="B60" s="44">
        <v>0.92800000000000005</v>
      </c>
      <c r="C60" s="44">
        <v>0.93100000000000005</v>
      </c>
      <c r="D60" s="44">
        <v>0.93400000000000005</v>
      </c>
      <c r="E60" s="44">
        <v>0.93700000000000006</v>
      </c>
      <c r="F60" s="44">
        <v>0.94</v>
      </c>
      <c r="G60" s="44">
        <v>0.94299999999999995</v>
      </c>
      <c r="H60" s="44">
        <v>0.94599999999999995</v>
      </c>
      <c r="I60" s="44">
        <v>0.94799999999999995</v>
      </c>
      <c r="J60" s="44">
        <v>0.95099999999999996</v>
      </c>
      <c r="K60" s="44">
        <v>0.95399999999999996</v>
      </c>
      <c r="L60" s="44">
        <v>0.95699999999999996</v>
      </c>
      <c r="M60" s="44">
        <v>0.96</v>
      </c>
    </row>
    <row r="61" spans="1:13" x14ac:dyDescent="0.25">
      <c r="A61" s="43">
        <v>54</v>
      </c>
      <c r="B61" s="44">
        <v>0.96299999999999997</v>
      </c>
      <c r="C61" s="44">
        <v>0.96699999999999997</v>
      </c>
      <c r="D61" s="44">
        <v>0.97</v>
      </c>
      <c r="E61" s="44">
        <v>0.97299999999999998</v>
      </c>
      <c r="F61" s="44">
        <v>0.97599999999999998</v>
      </c>
      <c r="G61" s="44">
        <v>0.97899999999999998</v>
      </c>
      <c r="H61" s="44">
        <v>0.98299999999999998</v>
      </c>
      <c r="I61" s="44">
        <v>0.98599999999999999</v>
      </c>
      <c r="J61" s="44">
        <v>0.98899999999999999</v>
      </c>
      <c r="K61" s="44">
        <v>0.99199999999999999</v>
      </c>
      <c r="L61" s="44">
        <v>0.995</v>
      </c>
      <c r="M61" s="44">
        <v>0.998</v>
      </c>
    </row>
    <row r="62" spans="1:13" x14ac:dyDescent="0.25">
      <c r="A62" s="43">
        <v>55</v>
      </c>
      <c r="B62" s="44">
        <v>1</v>
      </c>
      <c r="C62" s="44"/>
      <c r="D62" s="44"/>
      <c r="E62" s="44"/>
      <c r="F62" s="44"/>
      <c r="G62" s="44"/>
      <c r="H62" s="44"/>
      <c r="I62" s="44"/>
      <c r="J62" s="44"/>
      <c r="K62" s="44"/>
      <c r="L62" s="44"/>
      <c r="M62" s="44"/>
    </row>
  </sheetData>
  <sheetProtection algorithmName="SHA-512" hashValue="SP7EOqTyOfqxsz0l9jjQrsremsaPzRnxkKxn9nyYOKw1LFvre6laJ0G63Bbwi3jq9XFKhU6esFLvc6EXBKq7hA==" saltValue="0o6+xzdBL11+K01P8fBgDw==" spinCount="100000" sheet="1" objects="1" scenarios="1"/>
  <conditionalFormatting sqref="A6:A21">
    <cfRule type="expression" dxfId="39" priority="1" stopIfTrue="1">
      <formula>MOD(ROW(),2)=0</formula>
    </cfRule>
    <cfRule type="expression" dxfId="38" priority="2" stopIfTrue="1">
      <formula>MOD(ROW(),2)&lt;&gt;0</formula>
    </cfRule>
  </conditionalFormatting>
  <conditionalFormatting sqref="B6:M21">
    <cfRule type="expression" dxfId="37" priority="3" stopIfTrue="1">
      <formula>MOD(ROW(),2)=0</formula>
    </cfRule>
    <cfRule type="expression" dxfId="36" priority="4" stopIfTrue="1">
      <formula>MOD(ROW(),2)&lt;&gt;0</formula>
    </cfRule>
  </conditionalFormatting>
  <conditionalFormatting sqref="A26:A62">
    <cfRule type="expression" dxfId="35" priority="5" stopIfTrue="1">
      <formula>MOD(ROW(),2)=0</formula>
    </cfRule>
    <cfRule type="expression" dxfId="34" priority="6" stopIfTrue="1">
      <formula>MOD(ROW(),2)&lt;&gt;0</formula>
    </cfRule>
  </conditionalFormatting>
  <conditionalFormatting sqref="B26:M62">
    <cfRule type="expression" dxfId="33" priority="7" stopIfTrue="1">
      <formula>MOD(ROW(),2)=0</formula>
    </cfRule>
    <cfRule type="expression" dxfId="32" priority="8" stopIfTrue="1">
      <formula>MOD(ROW(),2)&lt;&gt;0</formula>
    </cfRule>
  </conditionalFormatting>
  <pageMargins left="0.7" right="0.7" top="0.75" bottom="0.75" header="0.3" footer="0.3"/>
  <tableParts count="1">
    <tablePart r:id="rId1"/>
  </tableParts>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097A04-3A27-4BB2-866A-7D8F384789A4}">
  <sheetPr codeName="Sheet103"/>
  <dimension ref="A1:M76"/>
  <sheetViews>
    <sheetView showGridLines="0" workbookViewId="0">
      <selection activeCell="A6" sqref="A6"/>
    </sheetView>
  </sheetViews>
  <sheetFormatPr defaultRowHeight="12.5" x14ac:dyDescent="0.25"/>
  <cols>
    <col min="1" max="1" width="31.54296875" customWidth="1"/>
    <col min="2" max="13"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Abatement - x-814</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173</v>
      </c>
      <c r="C8" s="49"/>
      <c r="D8" s="49"/>
      <c r="E8" s="49"/>
      <c r="F8" s="49"/>
      <c r="G8" s="49"/>
      <c r="H8" s="49"/>
      <c r="I8" s="49"/>
      <c r="J8" s="49"/>
      <c r="K8" s="49"/>
      <c r="L8" s="49"/>
      <c r="M8" s="49"/>
    </row>
    <row r="9" spans="1:13" x14ac:dyDescent="0.25">
      <c r="A9" s="40" t="s">
        <v>141</v>
      </c>
      <c r="B9" s="49" t="s">
        <v>466</v>
      </c>
      <c r="C9" s="49"/>
      <c r="D9" s="49"/>
      <c r="E9" s="49"/>
      <c r="F9" s="49"/>
      <c r="G9" s="49"/>
      <c r="H9" s="49"/>
      <c r="I9" s="49"/>
      <c r="J9" s="49"/>
      <c r="K9" s="49"/>
      <c r="L9" s="49"/>
      <c r="M9" s="49"/>
    </row>
    <row r="10" spans="1:13" x14ac:dyDescent="0.25">
      <c r="A10" s="40" t="s">
        <v>6</v>
      </c>
      <c r="B10" s="49" t="s">
        <v>483</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468</v>
      </c>
      <c r="C12" s="49"/>
      <c r="D12" s="49"/>
      <c r="E12" s="49"/>
      <c r="F12" s="49"/>
      <c r="G12" s="49"/>
      <c r="H12" s="49"/>
      <c r="I12" s="49"/>
      <c r="J12" s="49"/>
      <c r="K12" s="49"/>
      <c r="L12" s="49"/>
      <c r="M12" s="49"/>
    </row>
    <row r="13" spans="1:13" x14ac:dyDescent="0.25">
      <c r="A13" s="40" t="s">
        <v>494</v>
      </c>
      <c r="B13" s="49">
        <v>1</v>
      </c>
      <c r="C13" s="49"/>
      <c r="D13" s="49"/>
      <c r="E13" s="49"/>
      <c r="F13" s="49"/>
      <c r="G13" s="49"/>
      <c r="H13" s="49"/>
      <c r="I13" s="49"/>
      <c r="J13" s="49"/>
      <c r="K13" s="49"/>
      <c r="L13" s="49"/>
      <c r="M13" s="49"/>
    </row>
    <row r="14" spans="1:13" x14ac:dyDescent="0.25">
      <c r="A14" s="40" t="s">
        <v>145</v>
      </c>
      <c r="B14" s="49">
        <v>814</v>
      </c>
      <c r="C14" s="49"/>
      <c r="D14" s="49"/>
      <c r="E14" s="49"/>
      <c r="F14" s="49"/>
      <c r="G14" s="49"/>
      <c r="H14" s="49"/>
      <c r="I14" s="49"/>
      <c r="J14" s="49"/>
      <c r="K14" s="49"/>
      <c r="L14" s="49"/>
      <c r="M14" s="49"/>
    </row>
    <row r="15" spans="1:13" x14ac:dyDescent="0.25">
      <c r="A15" s="40" t="s">
        <v>495</v>
      </c>
      <c r="B15" s="49" t="s">
        <v>484</v>
      </c>
      <c r="C15" s="49"/>
      <c r="D15" s="49"/>
      <c r="E15" s="49"/>
      <c r="F15" s="49"/>
      <c r="G15" s="49"/>
      <c r="H15" s="49"/>
      <c r="I15" s="49"/>
      <c r="J15" s="49"/>
      <c r="K15" s="49"/>
      <c r="L15" s="49"/>
      <c r="M15" s="49"/>
    </row>
    <row r="16" spans="1:13" x14ac:dyDescent="0.25">
      <c r="A16" s="40" t="s">
        <v>147</v>
      </c>
      <c r="B16" s="49" t="s">
        <v>485</v>
      </c>
      <c r="C16" s="49"/>
      <c r="D16" s="49"/>
      <c r="E16" s="49"/>
      <c r="F16" s="49"/>
      <c r="G16" s="49"/>
      <c r="H16" s="49"/>
      <c r="I16" s="49"/>
      <c r="J16" s="49"/>
      <c r="K16" s="49"/>
      <c r="L16" s="49"/>
      <c r="M16" s="49"/>
    </row>
    <row r="17" spans="1:13" x14ac:dyDescent="0.25">
      <c r="A17" s="41" t="s">
        <v>496</v>
      </c>
      <c r="B17" s="49"/>
      <c r="C17" s="49"/>
      <c r="D17" s="49"/>
      <c r="E17" s="49"/>
      <c r="F17" s="49"/>
      <c r="G17" s="49"/>
      <c r="H17" s="49"/>
      <c r="I17" s="49"/>
      <c r="J17" s="49"/>
      <c r="K17" s="49"/>
      <c r="L17" s="49"/>
      <c r="M17" s="49"/>
    </row>
    <row r="18" spans="1:13" x14ac:dyDescent="0.25">
      <c r="A18" s="40" t="s">
        <v>149</v>
      </c>
      <c r="B18" s="50">
        <v>45135</v>
      </c>
      <c r="C18" s="50"/>
      <c r="D18" s="50"/>
      <c r="E18" s="50"/>
      <c r="F18" s="50"/>
      <c r="G18" s="50"/>
      <c r="H18" s="50"/>
      <c r="I18" s="50"/>
      <c r="J18" s="50"/>
      <c r="K18" s="50"/>
      <c r="L18" s="50"/>
      <c r="M18" s="50"/>
    </row>
    <row r="19" spans="1:13" x14ac:dyDescent="0.25">
      <c r="A19" s="40" t="s">
        <v>150</v>
      </c>
      <c r="B19" s="50">
        <v>45170</v>
      </c>
      <c r="C19" s="50"/>
      <c r="D19" s="50"/>
      <c r="E19" s="50"/>
      <c r="F19" s="50"/>
      <c r="G19" s="50"/>
      <c r="H19" s="50"/>
      <c r="I19" s="50"/>
      <c r="J19" s="50"/>
      <c r="K19" s="50"/>
      <c r="L19" s="50"/>
      <c r="M19" s="50"/>
    </row>
    <row r="20" spans="1:13" x14ac:dyDescent="0.25">
      <c r="A20" s="40" t="s">
        <v>151</v>
      </c>
      <c r="B20" s="49" t="s">
        <v>160</v>
      </c>
      <c r="C20" s="49"/>
      <c r="D20" s="49"/>
      <c r="E20" s="49"/>
      <c r="F20" s="49"/>
      <c r="G20" s="49"/>
      <c r="H20" s="49"/>
      <c r="I20" s="49"/>
      <c r="J20" s="49"/>
      <c r="K20" s="49"/>
      <c r="L20" s="49"/>
      <c r="M20" s="49"/>
    </row>
    <row r="21" spans="1:13" x14ac:dyDescent="0.25">
      <c r="A21" s="40" t="s">
        <v>497</v>
      </c>
      <c r="B21" s="49" t="s">
        <v>68</v>
      </c>
      <c r="C21" s="49"/>
      <c r="D21" s="49"/>
      <c r="E21" s="49"/>
      <c r="F21" s="49"/>
      <c r="G21" s="49"/>
      <c r="H21" s="49"/>
      <c r="I21" s="49"/>
      <c r="J21" s="49"/>
      <c r="K21" s="49"/>
      <c r="L21" s="49"/>
      <c r="M21" s="49"/>
    </row>
    <row r="23" spans="1:13" x14ac:dyDescent="0.25">
      <c r="A23" s="23" t="str">
        <f>HYPERLINK("#'Factor List'!A1", "Back to Factor List")</f>
        <v>Back to Factor List</v>
      </c>
      <c r="B23" s="23" t="str">
        <f>HYPERLINK("#'Assumptions'!A1", "Assumptions")</f>
        <v>Assumptions</v>
      </c>
    </row>
    <row r="26" spans="1:13" s="59" customFormat="1" ht="13" x14ac:dyDescent="0.25">
      <c r="A26" s="58" t="s">
        <v>546</v>
      </c>
      <c r="B26" s="58">
        <v>0</v>
      </c>
      <c r="C26" s="58">
        <v>1</v>
      </c>
      <c r="D26" s="58">
        <v>2</v>
      </c>
      <c r="E26" s="58">
        <v>3</v>
      </c>
      <c r="F26" s="58">
        <v>4</v>
      </c>
      <c r="G26" s="58">
        <v>5</v>
      </c>
      <c r="H26" s="58">
        <v>6</v>
      </c>
      <c r="I26" s="58">
        <v>7</v>
      </c>
      <c r="J26" s="58">
        <v>8</v>
      </c>
      <c r="K26" s="58">
        <v>9</v>
      </c>
      <c r="L26" s="58">
        <v>10</v>
      </c>
      <c r="M26" s="58">
        <v>11</v>
      </c>
    </row>
    <row r="27" spans="1:13" x14ac:dyDescent="0.25">
      <c r="A27" s="43">
        <v>16</v>
      </c>
      <c r="B27" s="48">
        <v>1.9099999999999999E-2</v>
      </c>
      <c r="C27" s="48">
        <v>1.9099999999999999E-2</v>
      </c>
      <c r="D27" s="48">
        <v>1.9199999999999998E-2</v>
      </c>
      <c r="E27" s="48">
        <v>1.9199999999999998E-2</v>
      </c>
      <c r="F27" s="48">
        <v>1.9199999999999998E-2</v>
      </c>
      <c r="G27" s="48">
        <v>1.9300000000000001E-2</v>
      </c>
      <c r="H27" s="48">
        <v>1.9300000000000001E-2</v>
      </c>
      <c r="I27" s="48">
        <v>1.9300000000000001E-2</v>
      </c>
      <c r="J27" s="48">
        <v>1.9400000000000001E-2</v>
      </c>
      <c r="K27" s="48">
        <v>1.9400000000000001E-2</v>
      </c>
      <c r="L27" s="48">
        <v>1.9400000000000001E-2</v>
      </c>
      <c r="M27" s="48">
        <v>1.95E-2</v>
      </c>
    </row>
    <row r="28" spans="1:13" x14ac:dyDescent="0.25">
      <c r="A28" s="43">
        <v>17</v>
      </c>
      <c r="B28" s="48">
        <v>1.95E-2</v>
      </c>
      <c r="C28" s="48">
        <v>1.9599999999999999E-2</v>
      </c>
      <c r="D28" s="48">
        <v>1.9599999999999999E-2</v>
      </c>
      <c r="E28" s="48">
        <v>1.9599999999999999E-2</v>
      </c>
      <c r="F28" s="48">
        <v>1.9699999999999999E-2</v>
      </c>
      <c r="G28" s="48">
        <v>1.9699999999999999E-2</v>
      </c>
      <c r="H28" s="48">
        <v>1.9699999999999999E-2</v>
      </c>
      <c r="I28" s="48">
        <v>1.9800000000000002E-2</v>
      </c>
      <c r="J28" s="48">
        <v>1.9800000000000002E-2</v>
      </c>
      <c r="K28" s="48">
        <v>1.9800000000000002E-2</v>
      </c>
      <c r="L28" s="48">
        <v>1.9900000000000001E-2</v>
      </c>
      <c r="M28" s="48">
        <v>1.9900000000000001E-2</v>
      </c>
    </row>
    <row r="29" spans="1:13" x14ac:dyDescent="0.25">
      <c r="A29" s="43">
        <v>18</v>
      </c>
      <c r="B29" s="48">
        <v>0.02</v>
      </c>
      <c r="C29" s="48">
        <v>0.02</v>
      </c>
      <c r="D29" s="48">
        <v>0.02</v>
      </c>
      <c r="E29" s="48">
        <v>2.01E-2</v>
      </c>
      <c r="F29" s="48">
        <v>2.01E-2</v>
      </c>
      <c r="G29" s="48">
        <v>2.01E-2</v>
      </c>
      <c r="H29" s="48">
        <v>2.0199999999999999E-2</v>
      </c>
      <c r="I29" s="48">
        <v>2.0199999999999999E-2</v>
      </c>
      <c r="J29" s="48">
        <v>2.0299999999999999E-2</v>
      </c>
      <c r="K29" s="48">
        <v>2.0299999999999999E-2</v>
      </c>
      <c r="L29" s="48">
        <v>2.0299999999999999E-2</v>
      </c>
      <c r="M29" s="48">
        <v>2.0400000000000001E-2</v>
      </c>
    </row>
    <row r="30" spans="1:13" x14ac:dyDescent="0.25">
      <c r="A30" s="43">
        <v>19</v>
      </c>
      <c r="B30" s="48">
        <v>2.0400000000000001E-2</v>
      </c>
      <c r="C30" s="48">
        <v>2.0400000000000001E-2</v>
      </c>
      <c r="D30" s="48">
        <v>2.0500000000000001E-2</v>
      </c>
      <c r="E30" s="48">
        <v>2.0500000000000001E-2</v>
      </c>
      <c r="F30" s="48">
        <v>2.06E-2</v>
      </c>
      <c r="G30" s="48">
        <v>2.06E-2</v>
      </c>
      <c r="H30" s="48">
        <v>2.06E-2</v>
      </c>
      <c r="I30" s="48">
        <v>2.07E-2</v>
      </c>
      <c r="J30" s="48">
        <v>2.07E-2</v>
      </c>
      <c r="K30" s="48">
        <v>2.0799999999999999E-2</v>
      </c>
      <c r="L30" s="48">
        <v>2.0799999999999999E-2</v>
      </c>
      <c r="M30" s="48">
        <v>2.0799999999999999E-2</v>
      </c>
    </row>
    <row r="31" spans="1:13" x14ac:dyDescent="0.25">
      <c r="A31" s="43">
        <v>20</v>
      </c>
      <c r="B31" s="48">
        <v>2.0899999999999998E-2</v>
      </c>
      <c r="C31" s="48">
        <v>2.0899999999999998E-2</v>
      </c>
      <c r="D31" s="48">
        <v>2.1000000000000001E-2</v>
      </c>
      <c r="E31" s="48">
        <v>2.1000000000000001E-2</v>
      </c>
      <c r="F31" s="48">
        <v>2.1000000000000001E-2</v>
      </c>
      <c r="G31" s="48">
        <v>2.1100000000000001E-2</v>
      </c>
      <c r="H31" s="48">
        <v>2.1100000000000001E-2</v>
      </c>
      <c r="I31" s="48">
        <v>2.12E-2</v>
      </c>
      <c r="J31" s="48">
        <v>2.12E-2</v>
      </c>
      <c r="K31" s="48">
        <v>2.12E-2</v>
      </c>
      <c r="L31" s="48">
        <v>2.1299999999999999E-2</v>
      </c>
      <c r="M31" s="48">
        <v>2.1299999999999999E-2</v>
      </c>
    </row>
    <row r="32" spans="1:13" x14ac:dyDescent="0.25">
      <c r="A32" s="43">
        <v>21</v>
      </c>
      <c r="B32" s="48">
        <v>2.1399999999999999E-2</v>
      </c>
      <c r="C32" s="48">
        <v>2.1399999999999999E-2</v>
      </c>
      <c r="D32" s="48">
        <v>2.1399999999999999E-2</v>
      </c>
      <c r="E32" s="48">
        <v>2.1499999999999998E-2</v>
      </c>
      <c r="F32" s="48">
        <v>2.1499999999999998E-2</v>
      </c>
      <c r="G32" s="48">
        <v>2.1600000000000001E-2</v>
      </c>
      <c r="H32" s="48">
        <v>2.1600000000000001E-2</v>
      </c>
      <c r="I32" s="48">
        <v>2.1600000000000001E-2</v>
      </c>
      <c r="J32" s="48">
        <v>2.1700000000000001E-2</v>
      </c>
      <c r="K32" s="48">
        <v>2.1700000000000001E-2</v>
      </c>
      <c r="L32" s="48">
        <v>2.18E-2</v>
      </c>
      <c r="M32" s="48">
        <v>2.18E-2</v>
      </c>
    </row>
    <row r="33" spans="1:13" x14ac:dyDescent="0.25">
      <c r="A33" s="43">
        <v>22</v>
      </c>
      <c r="B33" s="48">
        <v>2.18E-2</v>
      </c>
      <c r="C33" s="48">
        <v>2.1899999999999999E-2</v>
      </c>
      <c r="D33" s="48">
        <v>2.1899999999999999E-2</v>
      </c>
      <c r="E33" s="48">
        <v>2.1999999999999999E-2</v>
      </c>
      <c r="F33" s="48">
        <v>2.1999999999999999E-2</v>
      </c>
      <c r="G33" s="48">
        <v>2.2100000000000002E-2</v>
      </c>
      <c r="H33" s="48">
        <v>2.2100000000000002E-2</v>
      </c>
      <c r="I33" s="48">
        <v>2.2100000000000002E-2</v>
      </c>
      <c r="J33" s="48">
        <v>2.2200000000000001E-2</v>
      </c>
      <c r="K33" s="48">
        <v>2.2200000000000001E-2</v>
      </c>
      <c r="L33" s="48">
        <v>2.23E-2</v>
      </c>
      <c r="M33" s="48">
        <v>2.23E-2</v>
      </c>
    </row>
    <row r="34" spans="1:13" x14ac:dyDescent="0.25">
      <c r="A34" s="43">
        <v>23</v>
      </c>
      <c r="B34" s="48">
        <v>2.24E-2</v>
      </c>
      <c r="C34" s="48">
        <v>2.24E-2</v>
      </c>
      <c r="D34" s="48">
        <v>2.24E-2</v>
      </c>
      <c r="E34" s="48">
        <v>2.2499999999999999E-2</v>
      </c>
      <c r="F34" s="48">
        <v>2.2499999999999999E-2</v>
      </c>
      <c r="G34" s="48">
        <v>2.2599999999999999E-2</v>
      </c>
      <c r="H34" s="48">
        <v>2.2599999999999999E-2</v>
      </c>
      <c r="I34" s="48">
        <v>2.2700000000000001E-2</v>
      </c>
      <c r="J34" s="48">
        <v>2.2700000000000001E-2</v>
      </c>
      <c r="K34" s="48">
        <v>2.2800000000000001E-2</v>
      </c>
      <c r="L34" s="48">
        <v>2.2800000000000001E-2</v>
      </c>
      <c r="M34" s="48">
        <v>2.2800000000000001E-2</v>
      </c>
    </row>
    <row r="35" spans="1:13" x14ac:dyDescent="0.25">
      <c r="A35" s="43">
        <v>24</v>
      </c>
      <c r="B35" s="48">
        <v>2.29E-2</v>
      </c>
      <c r="C35" s="48">
        <v>2.29E-2</v>
      </c>
      <c r="D35" s="48">
        <v>2.3E-2</v>
      </c>
      <c r="E35" s="48">
        <v>2.3E-2</v>
      </c>
      <c r="F35" s="48">
        <v>2.3099999999999999E-2</v>
      </c>
      <c r="G35" s="48">
        <v>2.3099999999999999E-2</v>
      </c>
      <c r="H35" s="48">
        <v>2.3199999999999998E-2</v>
      </c>
      <c r="I35" s="48">
        <v>2.3199999999999998E-2</v>
      </c>
      <c r="J35" s="48">
        <v>2.3199999999999998E-2</v>
      </c>
      <c r="K35" s="48">
        <v>2.3300000000000001E-2</v>
      </c>
      <c r="L35" s="48">
        <v>2.3300000000000001E-2</v>
      </c>
      <c r="M35" s="48">
        <v>2.3400000000000001E-2</v>
      </c>
    </row>
    <row r="36" spans="1:13" x14ac:dyDescent="0.25">
      <c r="A36" s="43">
        <v>25</v>
      </c>
      <c r="B36" s="48">
        <v>2.3400000000000001E-2</v>
      </c>
      <c r="C36" s="48">
        <v>2.35E-2</v>
      </c>
      <c r="D36" s="48">
        <v>2.35E-2</v>
      </c>
      <c r="E36" s="48">
        <v>2.3599999999999999E-2</v>
      </c>
      <c r="F36" s="48">
        <v>2.3599999999999999E-2</v>
      </c>
      <c r="G36" s="48">
        <v>2.3699999999999999E-2</v>
      </c>
      <c r="H36" s="48">
        <v>2.3699999999999999E-2</v>
      </c>
      <c r="I36" s="48">
        <v>2.3800000000000002E-2</v>
      </c>
      <c r="J36" s="48">
        <v>2.3800000000000002E-2</v>
      </c>
      <c r="K36" s="48">
        <v>2.3900000000000001E-2</v>
      </c>
      <c r="L36" s="48">
        <v>2.3900000000000001E-2</v>
      </c>
      <c r="M36" s="48">
        <v>2.3900000000000001E-2</v>
      </c>
    </row>
    <row r="37" spans="1:13" x14ac:dyDescent="0.25">
      <c r="A37" s="43">
        <v>26</v>
      </c>
      <c r="B37" s="48">
        <v>2.4E-2</v>
      </c>
      <c r="C37" s="48">
        <v>2.4E-2</v>
      </c>
      <c r="D37" s="48">
        <v>2.41E-2</v>
      </c>
      <c r="E37" s="48">
        <v>2.41E-2</v>
      </c>
      <c r="F37" s="48">
        <v>2.4199999999999999E-2</v>
      </c>
      <c r="G37" s="48">
        <v>2.4199999999999999E-2</v>
      </c>
      <c r="H37" s="48">
        <v>2.4299999999999999E-2</v>
      </c>
      <c r="I37" s="48">
        <v>2.4299999999999999E-2</v>
      </c>
      <c r="J37" s="48">
        <v>2.4400000000000002E-2</v>
      </c>
      <c r="K37" s="48">
        <v>2.4400000000000002E-2</v>
      </c>
      <c r="L37" s="48">
        <v>2.4500000000000001E-2</v>
      </c>
      <c r="M37" s="48">
        <v>2.4500000000000001E-2</v>
      </c>
    </row>
    <row r="38" spans="1:13" x14ac:dyDescent="0.25">
      <c r="A38" s="43">
        <v>27</v>
      </c>
      <c r="B38" s="48">
        <v>2.46E-2</v>
      </c>
      <c r="C38" s="48">
        <v>2.46E-2</v>
      </c>
      <c r="D38" s="48">
        <v>2.47E-2</v>
      </c>
      <c r="E38" s="48">
        <v>2.47E-2</v>
      </c>
      <c r="F38" s="48">
        <v>2.4799999999999999E-2</v>
      </c>
      <c r="G38" s="48">
        <v>2.4799999999999999E-2</v>
      </c>
      <c r="H38" s="48">
        <v>2.4899999999999999E-2</v>
      </c>
      <c r="I38" s="48">
        <v>2.4899999999999999E-2</v>
      </c>
      <c r="J38" s="48">
        <v>2.5000000000000001E-2</v>
      </c>
      <c r="K38" s="48">
        <v>2.5000000000000001E-2</v>
      </c>
      <c r="L38" s="48">
        <v>2.5100000000000001E-2</v>
      </c>
      <c r="M38" s="48">
        <v>2.5100000000000001E-2</v>
      </c>
    </row>
    <row r="39" spans="1:13" x14ac:dyDescent="0.25">
      <c r="A39" s="43">
        <v>28</v>
      </c>
      <c r="B39" s="48">
        <v>2.52E-2</v>
      </c>
      <c r="C39" s="48">
        <v>2.52E-2</v>
      </c>
      <c r="D39" s="48">
        <v>2.53E-2</v>
      </c>
      <c r="E39" s="48">
        <v>2.53E-2</v>
      </c>
      <c r="F39" s="48">
        <v>2.5399999999999999E-2</v>
      </c>
      <c r="G39" s="48">
        <v>2.5399999999999999E-2</v>
      </c>
      <c r="H39" s="48">
        <v>2.5499999999999998E-2</v>
      </c>
      <c r="I39" s="48">
        <v>2.5600000000000001E-2</v>
      </c>
      <c r="J39" s="48">
        <v>2.5600000000000001E-2</v>
      </c>
      <c r="K39" s="48">
        <v>2.5700000000000001E-2</v>
      </c>
      <c r="L39" s="48">
        <v>2.5700000000000001E-2</v>
      </c>
      <c r="M39" s="48">
        <v>2.58E-2</v>
      </c>
    </row>
    <row r="40" spans="1:13" x14ac:dyDescent="0.25">
      <c r="A40" s="43">
        <v>29</v>
      </c>
      <c r="B40" s="48">
        <v>2.58E-2</v>
      </c>
      <c r="C40" s="48">
        <v>2.5899999999999999E-2</v>
      </c>
      <c r="D40" s="48">
        <v>2.5899999999999999E-2</v>
      </c>
      <c r="E40" s="48">
        <v>2.5999999999999999E-2</v>
      </c>
      <c r="F40" s="48">
        <v>2.5999999999999999E-2</v>
      </c>
      <c r="G40" s="48">
        <v>2.6100000000000002E-2</v>
      </c>
      <c r="H40" s="48">
        <v>2.6100000000000002E-2</v>
      </c>
      <c r="I40" s="48">
        <v>2.6200000000000001E-2</v>
      </c>
      <c r="J40" s="48">
        <v>2.6200000000000001E-2</v>
      </c>
      <c r="K40" s="48">
        <v>2.63E-2</v>
      </c>
      <c r="L40" s="48">
        <v>2.64E-2</v>
      </c>
      <c r="M40" s="48">
        <v>2.64E-2</v>
      </c>
    </row>
    <row r="41" spans="1:13" x14ac:dyDescent="0.25">
      <c r="A41" s="43">
        <v>30</v>
      </c>
      <c r="B41" s="48">
        <v>2.6499999999999999E-2</v>
      </c>
      <c r="C41" s="48">
        <v>2.6499999999999999E-2</v>
      </c>
      <c r="D41" s="48">
        <v>2.6599999999999999E-2</v>
      </c>
      <c r="E41" s="48">
        <v>2.6599999999999999E-2</v>
      </c>
      <c r="F41" s="48">
        <v>2.6700000000000002E-2</v>
      </c>
      <c r="G41" s="48">
        <v>2.6700000000000002E-2</v>
      </c>
      <c r="H41" s="48">
        <v>2.6800000000000001E-2</v>
      </c>
      <c r="I41" s="48">
        <v>2.69E-2</v>
      </c>
      <c r="J41" s="48">
        <v>2.69E-2</v>
      </c>
      <c r="K41" s="48">
        <v>2.7E-2</v>
      </c>
      <c r="L41" s="48">
        <v>2.7E-2</v>
      </c>
      <c r="M41" s="48">
        <v>2.7099999999999999E-2</v>
      </c>
    </row>
    <row r="42" spans="1:13" x14ac:dyDescent="0.25">
      <c r="A42" s="43">
        <v>31</v>
      </c>
      <c r="B42" s="48">
        <v>2.7099999999999999E-2</v>
      </c>
      <c r="C42" s="48">
        <v>2.7199999999999998E-2</v>
      </c>
      <c r="D42" s="48">
        <v>2.7300000000000001E-2</v>
      </c>
      <c r="E42" s="48">
        <v>2.7300000000000001E-2</v>
      </c>
      <c r="F42" s="48">
        <v>2.7400000000000001E-2</v>
      </c>
      <c r="G42" s="48">
        <v>2.7400000000000001E-2</v>
      </c>
      <c r="H42" s="48">
        <v>2.75E-2</v>
      </c>
      <c r="I42" s="48">
        <v>2.75E-2</v>
      </c>
      <c r="J42" s="48">
        <v>2.76E-2</v>
      </c>
      <c r="K42" s="48">
        <v>2.7699999999999999E-2</v>
      </c>
      <c r="L42" s="48">
        <v>2.7699999999999999E-2</v>
      </c>
      <c r="M42" s="48">
        <v>2.7799999999999998E-2</v>
      </c>
    </row>
    <row r="43" spans="1:13" x14ac:dyDescent="0.25">
      <c r="A43" s="43">
        <v>32</v>
      </c>
      <c r="B43" s="48">
        <v>2.7799999999999998E-2</v>
      </c>
      <c r="C43" s="48">
        <v>2.7900000000000001E-2</v>
      </c>
      <c r="D43" s="48">
        <v>2.8000000000000001E-2</v>
      </c>
      <c r="E43" s="48">
        <v>2.8000000000000001E-2</v>
      </c>
      <c r="F43" s="48">
        <v>2.81E-2</v>
      </c>
      <c r="G43" s="48">
        <v>2.81E-2</v>
      </c>
      <c r="H43" s="48">
        <v>2.8199999999999999E-2</v>
      </c>
      <c r="I43" s="48">
        <v>2.8299999999999999E-2</v>
      </c>
      <c r="J43" s="48">
        <v>2.8299999999999999E-2</v>
      </c>
      <c r="K43" s="48">
        <v>2.8400000000000002E-2</v>
      </c>
      <c r="L43" s="48">
        <v>2.8400000000000002E-2</v>
      </c>
      <c r="M43" s="48">
        <v>2.8500000000000001E-2</v>
      </c>
    </row>
    <row r="44" spans="1:13" x14ac:dyDescent="0.25">
      <c r="A44" s="43">
        <v>33</v>
      </c>
      <c r="B44" s="48">
        <v>2.86E-2</v>
      </c>
      <c r="C44" s="48">
        <v>2.86E-2</v>
      </c>
      <c r="D44" s="48">
        <v>2.87E-2</v>
      </c>
      <c r="E44" s="48">
        <v>2.8799999999999999E-2</v>
      </c>
      <c r="F44" s="48">
        <v>2.8799999999999999E-2</v>
      </c>
      <c r="G44" s="48">
        <v>2.8899999999999999E-2</v>
      </c>
      <c r="H44" s="48">
        <v>2.8899999999999999E-2</v>
      </c>
      <c r="I44" s="48">
        <v>2.9000000000000001E-2</v>
      </c>
      <c r="J44" s="48">
        <v>2.9100000000000001E-2</v>
      </c>
      <c r="K44" s="48">
        <v>2.9100000000000001E-2</v>
      </c>
      <c r="L44" s="48">
        <v>2.92E-2</v>
      </c>
      <c r="M44" s="48">
        <v>2.93E-2</v>
      </c>
    </row>
    <row r="45" spans="1:13" x14ac:dyDescent="0.25">
      <c r="A45" s="43">
        <v>34</v>
      </c>
      <c r="B45" s="48">
        <v>2.93E-2</v>
      </c>
      <c r="C45" s="48">
        <v>2.9399999999999999E-2</v>
      </c>
      <c r="D45" s="48">
        <v>2.9499999999999998E-2</v>
      </c>
      <c r="E45" s="48">
        <v>2.9499999999999998E-2</v>
      </c>
      <c r="F45" s="48">
        <v>2.9600000000000001E-2</v>
      </c>
      <c r="G45" s="48">
        <v>2.9700000000000001E-2</v>
      </c>
      <c r="H45" s="48">
        <v>2.9700000000000001E-2</v>
      </c>
      <c r="I45" s="48">
        <v>2.98E-2</v>
      </c>
      <c r="J45" s="48">
        <v>2.98E-2</v>
      </c>
      <c r="K45" s="48">
        <v>2.9899999999999999E-2</v>
      </c>
      <c r="L45" s="48">
        <v>0.03</v>
      </c>
      <c r="M45" s="48">
        <v>0.03</v>
      </c>
    </row>
    <row r="46" spans="1:13" x14ac:dyDescent="0.25">
      <c r="A46" s="43">
        <v>35</v>
      </c>
      <c r="B46" s="48">
        <v>3.0099999999999998E-2</v>
      </c>
      <c r="C46" s="48">
        <v>3.0200000000000001E-2</v>
      </c>
      <c r="D46" s="48">
        <v>3.0200000000000001E-2</v>
      </c>
      <c r="E46" s="48">
        <v>3.0300000000000001E-2</v>
      </c>
      <c r="F46" s="48">
        <v>3.04E-2</v>
      </c>
      <c r="G46" s="48">
        <v>3.0499999999999999E-2</v>
      </c>
      <c r="H46" s="48">
        <v>3.0499999999999999E-2</v>
      </c>
      <c r="I46" s="48">
        <v>3.0599999999999999E-2</v>
      </c>
      <c r="J46" s="48">
        <v>3.0700000000000002E-2</v>
      </c>
      <c r="K46" s="48">
        <v>3.0700000000000002E-2</v>
      </c>
      <c r="L46" s="48">
        <v>3.0800000000000001E-2</v>
      </c>
      <c r="M46" s="48">
        <v>3.09E-2</v>
      </c>
    </row>
    <row r="47" spans="1:13" x14ac:dyDescent="0.25">
      <c r="A47" s="43">
        <v>36</v>
      </c>
      <c r="B47" s="48">
        <v>3.09E-2</v>
      </c>
      <c r="C47" s="48">
        <v>3.1E-2</v>
      </c>
      <c r="D47" s="48">
        <v>3.1099999999999999E-2</v>
      </c>
      <c r="E47" s="48">
        <v>3.1099999999999999E-2</v>
      </c>
      <c r="F47" s="48">
        <v>3.1199999999999999E-2</v>
      </c>
      <c r="G47" s="48">
        <v>3.1300000000000001E-2</v>
      </c>
      <c r="H47" s="48">
        <v>3.1399999999999997E-2</v>
      </c>
      <c r="I47" s="48">
        <v>3.1399999999999997E-2</v>
      </c>
      <c r="J47" s="48">
        <v>3.15E-2</v>
      </c>
      <c r="K47" s="48">
        <v>3.1600000000000003E-2</v>
      </c>
      <c r="L47" s="48">
        <v>3.1600000000000003E-2</v>
      </c>
      <c r="M47" s="48">
        <v>3.1699999999999999E-2</v>
      </c>
    </row>
    <row r="48" spans="1:13" x14ac:dyDescent="0.25">
      <c r="A48" s="43">
        <v>37</v>
      </c>
      <c r="B48" s="48">
        <v>3.1800000000000002E-2</v>
      </c>
      <c r="C48" s="48">
        <v>3.1899999999999998E-2</v>
      </c>
      <c r="D48" s="48">
        <v>3.1899999999999998E-2</v>
      </c>
      <c r="E48" s="48">
        <v>3.2000000000000001E-2</v>
      </c>
      <c r="F48" s="48">
        <v>3.2099999999999997E-2</v>
      </c>
      <c r="G48" s="48">
        <v>3.2199999999999999E-2</v>
      </c>
      <c r="H48" s="48">
        <v>3.2199999999999999E-2</v>
      </c>
      <c r="I48" s="48">
        <v>3.2300000000000002E-2</v>
      </c>
      <c r="J48" s="48">
        <v>3.2399999999999998E-2</v>
      </c>
      <c r="K48" s="48">
        <v>3.2399999999999998E-2</v>
      </c>
      <c r="L48" s="48">
        <v>3.2500000000000001E-2</v>
      </c>
      <c r="M48" s="48">
        <v>3.2599999999999997E-2</v>
      </c>
    </row>
    <row r="49" spans="1:13" x14ac:dyDescent="0.25">
      <c r="A49" s="43">
        <v>38</v>
      </c>
      <c r="B49" s="48">
        <v>3.27E-2</v>
      </c>
      <c r="C49" s="48">
        <v>3.27E-2</v>
      </c>
      <c r="D49" s="48">
        <v>3.2800000000000003E-2</v>
      </c>
      <c r="E49" s="48">
        <v>3.2899999999999999E-2</v>
      </c>
      <c r="F49" s="48">
        <v>3.3000000000000002E-2</v>
      </c>
      <c r="G49" s="48">
        <v>3.3099999999999997E-2</v>
      </c>
      <c r="H49" s="48">
        <v>3.3099999999999997E-2</v>
      </c>
      <c r="I49" s="48">
        <v>3.32E-2</v>
      </c>
      <c r="J49" s="48">
        <v>3.3300000000000003E-2</v>
      </c>
      <c r="K49" s="48">
        <v>3.3399999999999999E-2</v>
      </c>
      <c r="L49" s="48">
        <v>3.3399999999999999E-2</v>
      </c>
      <c r="M49" s="48">
        <v>3.3500000000000002E-2</v>
      </c>
    </row>
    <row r="50" spans="1:13" x14ac:dyDescent="0.25">
      <c r="A50" s="43">
        <v>39</v>
      </c>
      <c r="B50" s="48">
        <v>3.3599999999999998E-2</v>
      </c>
      <c r="C50" s="48">
        <v>3.3700000000000001E-2</v>
      </c>
      <c r="D50" s="48">
        <v>3.3799999999999997E-2</v>
      </c>
      <c r="E50" s="48">
        <v>3.3799999999999997E-2</v>
      </c>
      <c r="F50" s="48">
        <v>3.39E-2</v>
      </c>
      <c r="G50" s="48">
        <v>3.4000000000000002E-2</v>
      </c>
      <c r="H50" s="48">
        <v>3.4099999999999998E-2</v>
      </c>
      <c r="I50" s="48">
        <v>3.4200000000000001E-2</v>
      </c>
      <c r="J50" s="48">
        <v>3.4200000000000001E-2</v>
      </c>
      <c r="K50" s="48">
        <v>3.4299999999999997E-2</v>
      </c>
      <c r="L50" s="48">
        <v>3.44E-2</v>
      </c>
      <c r="M50" s="48">
        <v>3.4500000000000003E-2</v>
      </c>
    </row>
    <row r="51" spans="1:13" x14ac:dyDescent="0.25">
      <c r="A51" s="43">
        <v>40</v>
      </c>
      <c r="B51" s="48">
        <v>3.4599999999999999E-2</v>
      </c>
      <c r="C51" s="48">
        <v>3.4700000000000002E-2</v>
      </c>
      <c r="D51" s="48">
        <v>3.4700000000000002E-2</v>
      </c>
      <c r="E51" s="48">
        <v>3.4799999999999998E-2</v>
      </c>
      <c r="F51" s="48">
        <v>3.49E-2</v>
      </c>
      <c r="G51" s="48">
        <v>3.5000000000000003E-2</v>
      </c>
      <c r="H51" s="48">
        <v>3.5099999999999999E-2</v>
      </c>
      <c r="I51" s="48">
        <v>3.5200000000000002E-2</v>
      </c>
      <c r="J51" s="48">
        <v>3.5200000000000002E-2</v>
      </c>
      <c r="K51" s="48">
        <v>3.5299999999999998E-2</v>
      </c>
      <c r="L51" s="48">
        <v>3.5400000000000001E-2</v>
      </c>
      <c r="M51" s="48">
        <v>3.5499999999999997E-2</v>
      </c>
    </row>
    <row r="52" spans="1:13" x14ac:dyDescent="0.25">
      <c r="A52" s="43">
        <v>41</v>
      </c>
      <c r="B52" s="48">
        <v>3.56E-2</v>
      </c>
      <c r="C52" s="48">
        <v>3.5700000000000003E-2</v>
      </c>
      <c r="D52" s="48">
        <v>3.5799999999999998E-2</v>
      </c>
      <c r="E52" s="48">
        <v>3.5799999999999998E-2</v>
      </c>
      <c r="F52" s="48">
        <v>3.5900000000000001E-2</v>
      </c>
      <c r="G52" s="48">
        <v>3.5999999999999997E-2</v>
      </c>
      <c r="H52" s="48">
        <v>3.61E-2</v>
      </c>
      <c r="I52" s="48">
        <v>3.6200000000000003E-2</v>
      </c>
      <c r="J52" s="48">
        <v>3.6299999999999999E-2</v>
      </c>
      <c r="K52" s="48">
        <v>3.6400000000000002E-2</v>
      </c>
      <c r="L52" s="48">
        <v>3.6499999999999998E-2</v>
      </c>
      <c r="M52" s="48">
        <v>3.6499999999999998E-2</v>
      </c>
    </row>
    <row r="53" spans="1:13" x14ac:dyDescent="0.25">
      <c r="A53" s="43">
        <v>42</v>
      </c>
      <c r="B53" s="48">
        <v>3.6600000000000001E-2</v>
      </c>
      <c r="C53" s="48">
        <v>3.6700000000000003E-2</v>
      </c>
      <c r="D53" s="48">
        <v>3.6799999999999999E-2</v>
      </c>
      <c r="E53" s="48">
        <v>3.6900000000000002E-2</v>
      </c>
      <c r="F53" s="48">
        <v>3.6999999999999998E-2</v>
      </c>
      <c r="G53" s="48">
        <v>3.7100000000000001E-2</v>
      </c>
      <c r="H53" s="48">
        <v>3.7199999999999997E-2</v>
      </c>
      <c r="I53" s="48">
        <v>3.73E-2</v>
      </c>
      <c r="J53" s="48">
        <v>3.7400000000000003E-2</v>
      </c>
      <c r="K53" s="48">
        <v>3.7499999999999999E-2</v>
      </c>
      <c r="L53" s="48">
        <v>3.7600000000000001E-2</v>
      </c>
      <c r="M53" s="48">
        <v>3.7699999999999997E-2</v>
      </c>
    </row>
    <row r="54" spans="1:13" x14ac:dyDescent="0.25">
      <c r="A54" s="43">
        <v>43</v>
      </c>
      <c r="B54" s="48">
        <v>3.7699999999999997E-2</v>
      </c>
      <c r="C54" s="48">
        <v>3.78E-2</v>
      </c>
      <c r="D54" s="48">
        <v>3.7900000000000003E-2</v>
      </c>
      <c r="E54" s="48">
        <v>3.7999999999999999E-2</v>
      </c>
      <c r="F54" s="48">
        <v>3.8100000000000002E-2</v>
      </c>
      <c r="G54" s="48">
        <v>3.8199999999999998E-2</v>
      </c>
      <c r="H54" s="48">
        <v>3.8300000000000001E-2</v>
      </c>
      <c r="I54" s="48">
        <v>3.8399999999999997E-2</v>
      </c>
      <c r="J54" s="48">
        <v>3.85E-2</v>
      </c>
      <c r="K54" s="48">
        <v>3.8600000000000002E-2</v>
      </c>
      <c r="L54" s="48">
        <v>3.8699999999999998E-2</v>
      </c>
      <c r="M54" s="48">
        <v>3.8800000000000001E-2</v>
      </c>
    </row>
    <row r="55" spans="1:13" x14ac:dyDescent="0.25">
      <c r="A55" s="43">
        <v>44</v>
      </c>
      <c r="B55" s="48">
        <v>3.8899999999999997E-2</v>
      </c>
      <c r="C55" s="48">
        <v>3.9E-2</v>
      </c>
      <c r="D55" s="48">
        <v>3.9100000000000003E-2</v>
      </c>
      <c r="E55" s="48">
        <v>3.9199999999999999E-2</v>
      </c>
      <c r="F55" s="48">
        <v>3.9300000000000002E-2</v>
      </c>
      <c r="G55" s="48">
        <v>3.9399999999999998E-2</v>
      </c>
      <c r="H55" s="48">
        <v>3.95E-2</v>
      </c>
      <c r="I55" s="48">
        <v>3.9600000000000003E-2</v>
      </c>
      <c r="J55" s="48">
        <v>3.9699999999999999E-2</v>
      </c>
      <c r="K55" s="48">
        <v>3.9800000000000002E-2</v>
      </c>
      <c r="L55" s="48">
        <v>3.9899999999999998E-2</v>
      </c>
      <c r="M55" s="48">
        <v>0.04</v>
      </c>
    </row>
    <row r="56" spans="1:13" x14ac:dyDescent="0.25">
      <c r="A56" s="43">
        <v>45</v>
      </c>
      <c r="B56" s="48">
        <v>4.0099999999999997E-2</v>
      </c>
      <c r="C56" s="48">
        <v>4.02E-2</v>
      </c>
      <c r="D56" s="48">
        <v>4.0300000000000002E-2</v>
      </c>
      <c r="E56" s="48">
        <v>4.0399999999999998E-2</v>
      </c>
      <c r="F56" s="48">
        <v>4.0599999999999997E-2</v>
      </c>
      <c r="G56" s="48">
        <v>4.07E-2</v>
      </c>
      <c r="H56" s="48">
        <v>4.0800000000000003E-2</v>
      </c>
      <c r="I56" s="48">
        <v>4.0899999999999999E-2</v>
      </c>
      <c r="J56" s="48">
        <v>4.1000000000000002E-2</v>
      </c>
      <c r="K56" s="48">
        <v>4.1099999999999998E-2</v>
      </c>
      <c r="L56" s="48">
        <v>4.1200000000000001E-2</v>
      </c>
      <c r="M56" s="48">
        <v>4.1300000000000003E-2</v>
      </c>
    </row>
    <row r="57" spans="1:13" x14ac:dyDescent="0.25">
      <c r="A57" s="43">
        <v>46</v>
      </c>
      <c r="B57" s="48">
        <v>4.1399999999999999E-2</v>
      </c>
      <c r="C57" s="48">
        <v>4.1500000000000002E-2</v>
      </c>
      <c r="D57" s="48">
        <v>4.1599999999999998E-2</v>
      </c>
      <c r="E57" s="48">
        <v>4.1700000000000001E-2</v>
      </c>
      <c r="F57" s="48">
        <v>4.19E-2</v>
      </c>
      <c r="G57" s="48">
        <v>4.2000000000000003E-2</v>
      </c>
      <c r="H57" s="48">
        <v>4.2099999999999999E-2</v>
      </c>
      <c r="I57" s="48">
        <v>4.2200000000000001E-2</v>
      </c>
      <c r="J57" s="48">
        <v>4.2299999999999997E-2</v>
      </c>
      <c r="K57" s="48">
        <v>4.24E-2</v>
      </c>
      <c r="L57" s="48">
        <v>4.2500000000000003E-2</v>
      </c>
      <c r="M57" s="48">
        <v>4.2599999999999999E-2</v>
      </c>
    </row>
    <row r="58" spans="1:13" x14ac:dyDescent="0.25">
      <c r="A58" s="43">
        <v>47</v>
      </c>
      <c r="B58" s="48">
        <v>4.2700000000000002E-2</v>
      </c>
      <c r="C58" s="48">
        <v>4.2900000000000001E-2</v>
      </c>
      <c r="D58" s="48">
        <v>4.2999999999999997E-2</v>
      </c>
      <c r="E58" s="48">
        <v>4.3099999999999999E-2</v>
      </c>
      <c r="F58" s="48">
        <v>4.3200000000000002E-2</v>
      </c>
      <c r="G58" s="48">
        <v>4.3299999999999998E-2</v>
      </c>
      <c r="H58" s="48">
        <v>4.3499999999999997E-2</v>
      </c>
      <c r="I58" s="48">
        <v>4.36E-2</v>
      </c>
      <c r="J58" s="48">
        <v>4.3700000000000003E-2</v>
      </c>
      <c r="K58" s="48">
        <v>4.3799999999999999E-2</v>
      </c>
      <c r="L58" s="48">
        <v>4.3900000000000002E-2</v>
      </c>
      <c r="M58" s="48">
        <v>4.3999999999999997E-2</v>
      </c>
    </row>
    <row r="59" spans="1:13" x14ac:dyDescent="0.25">
      <c r="A59" s="43">
        <v>48</v>
      </c>
      <c r="B59" s="48">
        <v>4.4200000000000003E-2</v>
      </c>
      <c r="C59" s="48">
        <v>4.4299999999999999E-2</v>
      </c>
      <c r="D59" s="48">
        <v>4.4400000000000002E-2</v>
      </c>
      <c r="E59" s="48">
        <v>4.4499999999999998E-2</v>
      </c>
      <c r="F59" s="48">
        <v>4.4699999999999997E-2</v>
      </c>
      <c r="G59" s="48">
        <v>4.48E-2</v>
      </c>
      <c r="H59" s="48">
        <v>4.4900000000000002E-2</v>
      </c>
      <c r="I59" s="48">
        <v>4.4999999999999998E-2</v>
      </c>
      <c r="J59" s="48">
        <v>4.5199999999999997E-2</v>
      </c>
      <c r="K59" s="48">
        <v>4.53E-2</v>
      </c>
      <c r="L59" s="48">
        <v>4.5400000000000003E-2</v>
      </c>
      <c r="M59" s="48">
        <v>4.5499999999999999E-2</v>
      </c>
    </row>
    <row r="60" spans="1:13" x14ac:dyDescent="0.25">
      <c r="A60" s="43">
        <v>49</v>
      </c>
      <c r="B60" s="48">
        <v>4.5699999999999998E-2</v>
      </c>
      <c r="C60" s="48">
        <v>4.58E-2</v>
      </c>
      <c r="D60" s="48">
        <v>4.5900000000000003E-2</v>
      </c>
      <c r="E60" s="48">
        <v>4.6100000000000002E-2</v>
      </c>
      <c r="F60" s="48">
        <v>4.6199999999999998E-2</v>
      </c>
      <c r="G60" s="48">
        <v>4.6300000000000001E-2</v>
      </c>
      <c r="H60" s="48">
        <v>4.6399999999999997E-2</v>
      </c>
      <c r="I60" s="48">
        <v>4.6600000000000003E-2</v>
      </c>
      <c r="J60" s="48">
        <v>4.6699999999999998E-2</v>
      </c>
      <c r="K60" s="48">
        <v>4.6800000000000001E-2</v>
      </c>
      <c r="L60" s="48">
        <v>4.7E-2</v>
      </c>
      <c r="M60" s="48">
        <v>4.7100000000000003E-2</v>
      </c>
    </row>
    <row r="61" spans="1:13" x14ac:dyDescent="0.25">
      <c r="A61" s="43">
        <v>50</v>
      </c>
      <c r="B61" s="48">
        <v>4.7199999999999999E-2</v>
      </c>
      <c r="C61" s="48">
        <v>4.7399999999999998E-2</v>
      </c>
      <c r="D61" s="48">
        <v>4.7500000000000001E-2</v>
      </c>
      <c r="E61" s="48">
        <v>4.7600000000000003E-2</v>
      </c>
      <c r="F61" s="48">
        <v>4.7800000000000002E-2</v>
      </c>
      <c r="G61" s="48">
        <v>4.7899999999999998E-2</v>
      </c>
      <c r="H61" s="48">
        <v>4.8099999999999997E-2</v>
      </c>
      <c r="I61" s="48">
        <v>4.82E-2</v>
      </c>
      <c r="J61" s="48">
        <v>4.8300000000000003E-2</v>
      </c>
      <c r="K61" s="48">
        <v>4.8500000000000001E-2</v>
      </c>
      <c r="L61" s="48">
        <v>4.8599999999999997E-2</v>
      </c>
      <c r="M61" s="48">
        <v>4.8800000000000003E-2</v>
      </c>
    </row>
    <row r="62" spans="1:13" x14ac:dyDescent="0.25">
      <c r="A62" s="43">
        <v>51</v>
      </c>
      <c r="B62" s="48">
        <v>4.8899999999999999E-2</v>
      </c>
      <c r="C62" s="48">
        <v>4.9000000000000002E-2</v>
      </c>
      <c r="D62" s="48">
        <v>4.9200000000000001E-2</v>
      </c>
      <c r="E62" s="48">
        <v>4.9299999999999997E-2</v>
      </c>
      <c r="F62" s="48">
        <v>4.9500000000000002E-2</v>
      </c>
      <c r="G62" s="48">
        <v>4.9599999999999998E-2</v>
      </c>
      <c r="H62" s="48">
        <v>4.9799999999999997E-2</v>
      </c>
      <c r="I62" s="48">
        <v>4.99E-2</v>
      </c>
      <c r="J62" s="48">
        <v>5.0099999999999999E-2</v>
      </c>
      <c r="K62" s="48">
        <v>5.0200000000000002E-2</v>
      </c>
      <c r="L62" s="48">
        <v>5.04E-2</v>
      </c>
      <c r="M62" s="48">
        <v>5.0500000000000003E-2</v>
      </c>
    </row>
    <row r="63" spans="1:13" x14ac:dyDescent="0.25">
      <c r="A63" s="43">
        <v>52</v>
      </c>
      <c r="B63" s="48">
        <v>5.0700000000000002E-2</v>
      </c>
      <c r="C63" s="48">
        <v>5.0799999999999998E-2</v>
      </c>
      <c r="D63" s="48">
        <v>5.0999999999999997E-2</v>
      </c>
      <c r="E63" s="48">
        <v>5.11E-2</v>
      </c>
      <c r="F63" s="48">
        <v>5.1299999999999998E-2</v>
      </c>
      <c r="G63" s="48">
        <v>5.1400000000000001E-2</v>
      </c>
      <c r="H63" s="48">
        <v>5.16E-2</v>
      </c>
      <c r="I63" s="48">
        <v>5.1700000000000003E-2</v>
      </c>
      <c r="J63" s="48">
        <v>5.1900000000000002E-2</v>
      </c>
      <c r="K63" s="48">
        <v>5.21E-2</v>
      </c>
      <c r="L63" s="48">
        <v>5.2200000000000003E-2</v>
      </c>
      <c r="M63" s="48">
        <v>5.2400000000000002E-2</v>
      </c>
    </row>
    <row r="64" spans="1:13" x14ac:dyDescent="0.25">
      <c r="A64" s="43">
        <v>53</v>
      </c>
      <c r="B64" s="48">
        <v>5.2499999999999998E-2</v>
      </c>
      <c r="C64" s="48">
        <v>5.2699999999999997E-2</v>
      </c>
      <c r="D64" s="48">
        <v>5.2900000000000003E-2</v>
      </c>
      <c r="E64" s="48">
        <v>5.2999999999999999E-2</v>
      </c>
      <c r="F64" s="48">
        <v>5.3199999999999997E-2</v>
      </c>
      <c r="G64" s="48">
        <v>5.33E-2</v>
      </c>
      <c r="H64" s="48">
        <v>5.3499999999999999E-2</v>
      </c>
      <c r="I64" s="48">
        <v>5.3699999999999998E-2</v>
      </c>
      <c r="J64" s="48">
        <v>5.3800000000000001E-2</v>
      </c>
      <c r="K64" s="48">
        <v>5.3999999999999999E-2</v>
      </c>
      <c r="L64" s="48">
        <v>5.4199999999999998E-2</v>
      </c>
      <c r="M64" s="48">
        <v>5.4300000000000001E-2</v>
      </c>
    </row>
    <row r="65" spans="1:13" x14ac:dyDescent="0.25">
      <c r="A65" s="43">
        <v>54</v>
      </c>
      <c r="B65" s="48">
        <v>5.45E-2</v>
      </c>
      <c r="C65" s="48">
        <v>5.4699999999999999E-2</v>
      </c>
      <c r="D65" s="48">
        <v>5.4899999999999997E-2</v>
      </c>
      <c r="E65" s="48">
        <v>5.5E-2</v>
      </c>
      <c r="F65" s="48">
        <v>5.5199999999999999E-2</v>
      </c>
      <c r="G65" s="48">
        <v>5.5399999999999998E-2</v>
      </c>
      <c r="H65" s="48">
        <v>5.5599999999999997E-2</v>
      </c>
      <c r="I65" s="48">
        <v>5.57E-2</v>
      </c>
      <c r="J65" s="48">
        <v>5.5899999999999998E-2</v>
      </c>
      <c r="K65" s="48">
        <v>5.6099999999999997E-2</v>
      </c>
      <c r="L65" s="48">
        <v>5.6300000000000003E-2</v>
      </c>
      <c r="M65" s="48">
        <v>5.6399999999999999E-2</v>
      </c>
    </row>
    <row r="66" spans="1:13" x14ac:dyDescent="0.25">
      <c r="A66" s="43">
        <v>55</v>
      </c>
      <c r="B66" s="48">
        <v>5.6599999999999998E-2</v>
      </c>
      <c r="C66" s="48">
        <v>5.6800000000000003E-2</v>
      </c>
      <c r="D66" s="48">
        <v>5.7000000000000002E-2</v>
      </c>
      <c r="E66" s="48">
        <v>5.7200000000000001E-2</v>
      </c>
      <c r="F66" s="48">
        <v>5.74E-2</v>
      </c>
      <c r="G66" s="48">
        <v>5.7500000000000002E-2</v>
      </c>
      <c r="H66" s="48">
        <v>5.7700000000000001E-2</v>
      </c>
      <c r="I66" s="48">
        <v>5.79E-2</v>
      </c>
      <c r="J66" s="48">
        <v>5.8099999999999999E-2</v>
      </c>
      <c r="K66" s="48">
        <v>5.8299999999999998E-2</v>
      </c>
      <c r="L66" s="48">
        <v>5.8500000000000003E-2</v>
      </c>
      <c r="M66" s="48">
        <v>5.8700000000000002E-2</v>
      </c>
    </row>
    <row r="67" spans="1:13" x14ac:dyDescent="0.25">
      <c r="A67" s="43">
        <v>56</v>
      </c>
      <c r="B67" s="48">
        <v>5.8900000000000001E-2</v>
      </c>
      <c r="C67" s="48">
        <v>5.91E-2</v>
      </c>
      <c r="D67" s="48">
        <v>5.9299999999999999E-2</v>
      </c>
      <c r="E67" s="48">
        <v>5.9499999999999997E-2</v>
      </c>
      <c r="F67" s="48">
        <v>5.9700000000000003E-2</v>
      </c>
      <c r="G67" s="48">
        <v>5.9799999999999999E-2</v>
      </c>
      <c r="H67" s="48">
        <v>0.06</v>
      </c>
      <c r="I67" s="48">
        <v>6.0199999999999997E-2</v>
      </c>
      <c r="J67" s="48">
        <v>6.0400000000000002E-2</v>
      </c>
      <c r="K67" s="48">
        <v>6.0600000000000001E-2</v>
      </c>
      <c r="L67" s="48">
        <v>6.08E-2</v>
      </c>
      <c r="M67" s="48">
        <v>6.0999999999999999E-2</v>
      </c>
    </row>
    <row r="68" spans="1:13" x14ac:dyDescent="0.25">
      <c r="A68" s="43">
        <v>57</v>
      </c>
      <c r="B68" s="48">
        <v>6.1199999999999997E-2</v>
      </c>
      <c r="C68" s="48">
        <v>6.1499999999999999E-2</v>
      </c>
      <c r="D68" s="48">
        <v>6.1699999999999998E-2</v>
      </c>
      <c r="E68" s="48">
        <v>6.1899999999999997E-2</v>
      </c>
      <c r="F68" s="48">
        <v>6.2100000000000002E-2</v>
      </c>
      <c r="G68" s="48">
        <v>6.2300000000000001E-2</v>
      </c>
      <c r="H68" s="48">
        <v>6.25E-2</v>
      </c>
      <c r="I68" s="48">
        <v>6.2700000000000006E-2</v>
      </c>
      <c r="J68" s="48">
        <v>6.2899999999999998E-2</v>
      </c>
      <c r="K68" s="48">
        <v>6.3200000000000006E-2</v>
      </c>
      <c r="L68" s="48">
        <v>6.3399999999999998E-2</v>
      </c>
      <c r="M68" s="48">
        <v>6.3600000000000004E-2</v>
      </c>
    </row>
    <row r="69" spans="1:13" x14ac:dyDescent="0.25">
      <c r="A69" s="43">
        <v>58</v>
      </c>
      <c r="B69" s="48">
        <v>6.3799999999999996E-2</v>
      </c>
      <c r="C69" s="48">
        <v>6.4000000000000001E-2</v>
      </c>
      <c r="D69" s="48">
        <v>6.4299999999999996E-2</v>
      </c>
      <c r="E69" s="48">
        <v>6.4500000000000002E-2</v>
      </c>
      <c r="F69" s="48">
        <v>6.4699999999999994E-2</v>
      </c>
      <c r="G69" s="48">
        <v>6.4899999999999999E-2</v>
      </c>
      <c r="H69" s="48">
        <v>6.5199999999999994E-2</v>
      </c>
      <c r="I69" s="48">
        <v>6.54E-2</v>
      </c>
      <c r="J69" s="48">
        <v>6.5600000000000006E-2</v>
      </c>
      <c r="K69" s="48">
        <v>6.59E-2</v>
      </c>
      <c r="L69" s="48">
        <v>6.6100000000000006E-2</v>
      </c>
      <c r="M69" s="48">
        <v>6.6299999999999998E-2</v>
      </c>
    </row>
    <row r="70" spans="1:13" x14ac:dyDescent="0.25">
      <c r="A70" s="43">
        <v>59</v>
      </c>
      <c r="B70" s="48">
        <v>6.6500000000000004E-2</v>
      </c>
      <c r="C70" s="48">
        <v>6.6799999999999998E-2</v>
      </c>
      <c r="D70" s="48">
        <v>6.7000000000000004E-2</v>
      </c>
      <c r="E70" s="48">
        <v>6.7299999999999999E-2</v>
      </c>
      <c r="F70" s="48">
        <v>6.7500000000000004E-2</v>
      </c>
      <c r="G70" s="48">
        <v>6.7799999999999999E-2</v>
      </c>
      <c r="H70" s="48">
        <v>6.8000000000000005E-2</v>
      </c>
      <c r="I70" s="48">
        <v>6.83E-2</v>
      </c>
      <c r="J70" s="48">
        <v>6.8500000000000005E-2</v>
      </c>
      <c r="K70" s="48">
        <v>6.8699999999999997E-2</v>
      </c>
      <c r="L70" s="48">
        <v>6.9000000000000006E-2</v>
      </c>
      <c r="M70" s="48">
        <v>6.9199999999999998E-2</v>
      </c>
    </row>
    <row r="71" spans="1:13" x14ac:dyDescent="0.25">
      <c r="A71" s="43">
        <v>60</v>
      </c>
      <c r="B71" s="48">
        <v>6.9500000000000006E-2</v>
      </c>
      <c r="C71" s="48">
        <v>6.9699999999999998E-2</v>
      </c>
      <c r="D71" s="48">
        <v>6.9800000000000001E-2</v>
      </c>
      <c r="E71" s="48">
        <v>7.0000000000000007E-2</v>
      </c>
      <c r="F71" s="48">
        <v>7.0199999999999999E-2</v>
      </c>
      <c r="G71" s="48">
        <v>7.0400000000000004E-2</v>
      </c>
      <c r="H71" s="48">
        <v>7.0599999999999996E-2</v>
      </c>
      <c r="I71" s="48">
        <v>7.0800000000000002E-2</v>
      </c>
      <c r="J71" s="48">
        <v>7.0999999999999994E-2</v>
      </c>
      <c r="K71" s="48">
        <v>7.1199999999999999E-2</v>
      </c>
      <c r="L71" s="48">
        <v>7.1400000000000005E-2</v>
      </c>
      <c r="M71" s="48">
        <v>7.1599999999999997E-2</v>
      </c>
    </row>
    <row r="72" spans="1:13" x14ac:dyDescent="0.25">
      <c r="A72" s="43">
        <v>61</v>
      </c>
      <c r="B72" s="48">
        <v>7.1800000000000003E-2</v>
      </c>
      <c r="C72" s="48">
        <v>7.1999999999999995E-2</v>
      </c>
      <c r="D72" s="48">
        <v>7.2300000000000003E-2</v>
      </c>
      <c r="E72" s="48">
        <v>7.2499999999999995E-2</v>
      </c>
      <c r="F72" s="48">
        <v>7.2700000000000001E-2</v>
      </c>
      <c r="G72" s="48">
        <v>7.2900000000000006E-2</v>
      </c>
      <c r="H72" s="48">
        <v>7.3099999999999998E-2</v>
      </c>
      <c r="I72" s="48">
        <v>7.3300000000000004E-2</v>
      </c>
      <c r="J72" s="48">
        <v>7.3499999999999996E-2</v>
      </c>
      <c r="K72" s="48">
        <v>7.3800000000000004E-2</v>
      </c>
      <c r="L72" s="48">
        <v>7.3999999999999996E-2</v>
      </c>
      <c r="M72" s="48">
        <v>7.4200000000000002E-2</v>
      </c>
    </row>
    <row r="73" spans="1:13" x14ac:dyDescent="0.25">
      <c r="A73" s="43">
        <v>62</v>
      </c>
      <c r="B73" s="48">
        <v>7.4399999999999994E-2</v>
      </c>
      <c r="C73" s="48">
        <v>7.46E-2</v>
      </c>
      <c r="D73" s="48">
        <v>7.4899999999999994E-2</v>
      </c>
      <c r="E73" s="48">
        <v>7.51E-2</v>
      </c>
      <c r="F73" s="48">
        <v>7.5300000000000006E-2</v>
      </c>
      <c r="G73" s="48">
        <v>7.5600000000000001E-2</v>
      </c>
      <c r="H73" s="48">
        <v>7.5800000000000006E-2</v>
      </c>
      <c r="I73" s="48">
        <v>7.5999999999999998E-2</v>
      </c>
      <c r="J73" s="48">
        <v>7.6300000000000007E-2</v>
      </c>
      <c r="K73" s="48">
        <v>7.6499999999999999E-2</v>
      </c>
      <c r="L73" s="48">
        <v>7.6700000000000004E-2</v>
      </c>
      <c r="M73" s="48">
        <v>7.6899999999999996E-2</v>
      </c>
    </row>
    <row r="74" spans="1:13" x14ac:dyDescent="0.25">
      <c r="A74" s="43">
        <v>63</v>
      </c>
      <c r="B74" s="48">
        <v>7.7200000000000005E-2</v>
      </c>
      <c r="C74" s="48">
        <v>7.7399999999999997E-2</v>
      </c>
      <c r="D74" s="48">
        <v>7.7700000000000005E-2</v>
      </c>
      <c r="E74" s="48">
        <v>7.7899999999999997E-2</v>
      </c>
      <c r="F74" s="48">
        <v>7.8200000000000006E-2</v>
      </c>
      <c r="G74" s="48">
        <v>7.8399999999999997E-2</v>
      </c>
      <c r="H74" s="48">
        <v>7.8700000000000006E-2</v>
      </c>
      <c r="I74" s="48">
        <v>7.8899999999999998E-2</v>
      </c>
      <c r="J74" s="48">
        <v>7.9200000000000007E-2</v>
      </c>
      <c r="K74" s="48">
        <v>7.9399999999999998E-2</v>
      </c>
      <c r="L74" s="48">
        <v>7.9699999999999993E-2</v>
      </c>
      <c r="M74" s="48">
        <v>7.9899999999999999E-2</v>
      </c>
    </row>
    <row r="75" spans="1:13" x14ac:dyDescent="0.25">
      <c r="A75" s="43">
        <v>64</v>
      </c>
      <c r="B75" s="48">
        <v>8.0199999999999994E-2</v>
      </c>
      <c r="C75" s="48">
        <v>8.0500000000000002E-2</v>
      </c>
      <c r="D75" s="48">
        <v>8.0699999999999994E-2</v>
      </c>
      <c r="E75" s="48">
        <v>8.1000000000000003E-2</v>
      </c>
      <c r="F75" s="48">
        <v>8.1299999999999997E-2</v>
      </c>
      <c r="G75" s="48">
        <v>8.1600000000000006E-2</v>
      </c>
      <c r="H75" s="48">
        <v>8.1799999999999998E-2</v>
      </c>
      <c r="I75" s="48">
        <v>8.2100000000000006E-2</v>
      </c>
      <c r="J75" s="48">
        <v>8.2400000000000001E-2</v>
      </c>
      <c r="K75" s="48">
        <v>8.2699999999999996E-2</v>
      </c>
      <c r="L75" s="48">
        <v>8.2900000000000001E-2</v>
      </c>
      <c r="M75" s="48">
        <v>8.3199999999999996E-2</v>
      </c>
    </row>
    <row r="76" spans="1:13" x14ac:dyDescent="0.25">
      <c r="A76" s="43">
        <v>65</v>
      </c>
      <c r="B76" s="48">
        <v>8.3299999999999999E-2</v>
      </c>
      <c r="C76" s="48"/>
      <c r="D76" s="48"/>
      <c r="E76" s="48"/>
      <c r="F76" s="48"/>
      <c r="G76" s="48"/>
      <c r="H76" s="48"/>
      <c r="I76" s="48"/>
      <c r="J76" s="48"/>
      <c r="K76" s="48"/>
      <c r="L76" s="48"/>
      <c r="M76" s="48"/>
    </row>
  </sheetData>
  <sheetProtection algorithmName="SHA-512" hashValue="Supy8Q+sPw3Ctx6h5IJgwXl6cO5+yMwDxXn4reONwcZlCqKi3r+AfOkXhLCYwSHIROmo3LgScba0mE1t8QUJNA==" saltValue="HdOq//cdg6v95ZRCbz66uQ==" spinCount="100000" sheet="1" objects="1" scenarios="1"/>
  <conditionalFormatting sqref="A6:A21">
    <cfRule type="expression" dxfId="29" priority="1" stopIfTrue="1">
      <formula>MOD(ROW(),2)=0</formula>
    </cfRule>
    <cfRule type="expression" dxfId="28" priority="2" stopIfTrue="1">
      <formula>MOD(ROW(),2)&lt;&gt;0</formula>
    </cfRule>
  </conditionalFormatting>
  <conditionalFormatting sqref="B6:M21">
    <cfRule type="expression" dxfId="27" priority="3" stopIfTrue="1">
      <formula>MOD(ROW(),2)=0</formula>
    </cfRule>
    <cfRule type="expression" dxfId="26" priority="4" stopIfTrue="1">
      <formula>MOD(ROW(),2)&lt;&gt;0</formula>
    </cfRule>
  </conditionalFormatting>
  <conditionalFormatting sqref="A26:A76">
    <cfRule type="expression" dxfId="25" priority="5" stopIfTrue="1">
      <formula>MOD(ROW(),2)=0</formula>
    </cfRule>
    <cfRule type="expression" dxfId="24" priority="6" stopIfTrue="1">
      <formula>MOD(ROW(),2)&lt;&gt;0</formula>
    </cfRule>
  </conditionalFormatting>
  <conditionalFormatting sqref="B26:M76">
    <cfRule type="expression" dxfId="23" priority="7" stopIfTrue="1">
      <formula>MOD(ROW(),2)=0</formula>
    </cfRule>
    <cfRule type="expression" dxfId="22" priority="8" stopIfTrue="1">
      <formula>MOD(ROW(),2)&lt;&gt;0</formula>
    </cfRule>
  </conditionalFormatting>
  <pageMargins left="0.7" right="0.7" top="0.75" bottom="0.75" header="0.3" footer="0.3"/>
  <tableParts count="1">
    <tablePart r:id="rId1"/>
  </tableParts>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10AAA2-6AED-417A-9A42-C081D883AFCB}">
  <sheetPr codeName="Sheet104"/>
  <dimension ref="A1:M67"/>
  <sheetViews>
    <sheetView showGridLines="0" workbookViewId="0">
      <selection activeCell="A6" sqref="A6"/>
    </sheetView>
  </sheetViews>
  <sheetFormatPr defaultRowHeight="12.5" x14ac:dyDescent="0.25"/>
  <cols>
    <col min="1" max="1" width="31.54296875" customWidth="1"/>
    <col min="2" max="13" width="22.54296875" customWidth="1"/>
  </cols>
  <sheetData>
    <row r="1" spans="1:13" s="1" customFormat="1" ht="20" x14ac:dyDescent="0.4">
      <c r="A1" s="2" t="s">
        <v>0</v>
      </c>
    </row>
    <row r="2" spans="1:13" s="1" customFormat="1" ht="15.5" x14ac:dyDescent="0.35">
      <c r="A2" s="30" t="s">
        <v>1</v>
      </c>
      <c r="B2" s="3" t="str">
        <f>wb_title</f>
        <v>NHS_EW - Consolidated Factor Spreadsheet</v>
      </c>
    </row>
    <row r="3" spans="1:13" s="1" customFormat="1" ht="15.5" x14ac:dyDescent="0.35">
      <c r="A3" s="30" t="s">
        <v>2</v>
      </c>
      <c r="B3" s="3" t="str">
        <f>TABLE_FACTOR_TYPE_1 &amp; " - x-" &amp; TABLE_SERIES_NUMBER_1</f>
        <v>Abatement - x-815</v>
      </c>
    </row>
    <row r="6" spans="1:13" x14ac:dyDescent="0.25">
      <c r="A6" s="40" t="s">
        <v>491</v>
      </c>
      <c r="B6" s="49" t="s">
        <v>492</v>
      </c>
      <c r="C6" s="49"/>
      <c r="D6" s="49"/>
      <c r="E6" s="49"/>
      <c r="F6" s="49"/>
      <c r="G6" s="49"/>
      <c r="H6" s="49"/>
      <c r="I6" s="49"/>
      <c r="J6" s="49"/>
      <c r="K6" s="49"/>
      <c r="L6" s="49"/>
      <c r="M6" s="49"/>
    </row>
    <row r="7" spans="1:13" x14ac:dyDescent="0.25">
      <c r="A7" s="40" t="s">
        <v>493</v>
      </c>
      <c r="B7" s="49" t="s">
        <v>31</v>
      </c>
      <c r="C7" s="49"/>
      <c r="D7" s="49"/>
      <c r="E7" s="49"/>
      <c r="F7" s="49"/>
      <c r="G7" s="49"/>
      <c r="H7" s="49"/>
      <c r="I7" s="49"/>
      <c r="J7" s="49"/>
      <c r="K7" s="49"/>
      <c r="L7" s="49"/>
      <c r="M7" s="49"/>
    </row>
    <row r="8" spans="1:13" x14ac:dyDescent="0.25">
      <c r="A8" s="40" t="s">
        <v>140</v>
      </c>
      <c r="B8" s="49" t="s">
        <v>153</v>
      </c>
      <c r="C8" s="49"/>
      <c r="D8" s="49"/>
      <c r="E8" s="49"/>
      <c r="F8" s="49"/>
      <c r="G8" s="49"/>
      <c r="H8" s="49"/>
      <c r="I8" s="49"/>
      <c r="J8" s="49"/>
      <c r="K8" s="49"/>
      <c r="L8" s="49"/>
      <c r="M8" s="49"/>
    </row>
    <row r="9" spans="1:13" x14ac:dyDescent="0.25">
      <c r="A9" s="40" t="s">
        <v>141</v>
      </c>
      <c r="B9" s="49" t="s">
        <v>466</v>
      </c>
      <c r="C9" s="49"/>
      <c r="D9" s="49"/>
      <c r="E9" s="49"/>
      <c r="F9" s="49"/>
      <c r="G9" s="49"/>
      <c r="H9" s="49"/>
      <c r="I9" s="49"/>
      <c r="J9" s="49"/>
      <c r="K9" s="49"/>
      <c r="L9" s="49"/>
      <c r="M9" s="49"/>
    </row>
    <row r="10" spans="1:13" x14ac:dyDescent="0.25">
      <c r="A10" s="40" t="s">
        <v>6</v>
      </c>
      <c r="B10" s="49" t="s">
        <v>486</v>
      </c>
      <c r="C10" s="49"/>
      <c r="D10" s="49"/>
      <c r="E10" s="49"/>
      <c r="F10" s="49"/>
      <c r="G10" s="49"/>
      <c r="H10" s="49"/>
      <c r="I10" s="49"/>
      <c r="J10" s="49"/>
      <c r="K10" s="49"/>
      <c r="L10" s="49"/>
      <c r="M10" s="49"/>
    </row>
    <row r="11" spans="1:13" x14ac:dyDescent="0.25">
      <c r="A11" s="40" t="s">
        <v>142</v>
      </c>
      <c r="B11" s="49" t="s">
        <v>205</v>
      </c>
      <c r="C11" s="49"/>
      <c r="D11" s="49"/>
      <c r="E11" s="49"/>
      <c r="F11" s="49"/>
      <c r="G11" s="49"/>
      <c r="H11" s="49"/>
      <c r="I11" s="49"/>
      <c r="J11" s="49"/>
      <c r="K11" s="49"/>
      <c r="L11" s="49"/>
      <c r="M11" s="49"/>
    </row>
    <row r="12" spans="1:13" x14ac:dyDescent="0.25">
      <c r="A12" s="40" t="s">
        <v>143</v>
      </c>
      <c r="B12" s="49" t="s">
        <v>328</v>
      </c>
      <c r="C12" s="49"/>
      <c r="D12" s="49"/>
      <c r="E12" s="49"/>
      <c r="F12" s="49"/>
      <c r="G12" s="49"/>
      <c r="H12" s="49"/>
      <c r="I12" s="49"/>
      <c r="J12" s="49"/>
      <c r="K12" s="49"/>
      <c r="L12" s="49"/>
      <c r="M12" s="49"/>
    </row>
    <row r="13" spans="1:13" x14ac:dyDescent="0.25">
      <c r="A13" s="40" t="s">
        <v>494</v>
      </c>
      <c r="B13" s="49">
        <v>0</v>
      </c>
      <c r="C13" s="49"/>
      <c r="D13" s="49"/>
      <c r="E13" s="49"/>
      <c r="F13" s="49"/>
      <c r="G13" s="49"/>
      <c r="H13" s="49"/>
      <c r="I13" s="49"/>
      <c r="J13" s="49"/>
      <c r="K13" s="49"/>
      <c r="L13" s="49"/>
      <c r="M13" s="49"/>
    </row>
    <row r="14" spans="1:13" x14ac:dyDescent="0.25">
      <c r="A14" s="40" t="s">
        <v>145</v>
      </c>
      <c r="B14" s="49">
        <v>815</v>
      </c>
      <c r="C14" s="49"/>
      <c r="D14" s="49"/>
      <c r="E14" s="49"/>
      <c r="F14" s="49"/>
      <c r="G14" s="49"/>
      <c r="H14" s="49"/>
      <c r="I14" s="49"/>
      <c r="J14" s="49"/>
      <c r="K14" s="49"/>
      <c r="L14" s="49"/>
      <c r="M14" s="49"/>
    </row>
    <row r="15" spans="1:13" x14ac:dyDescent="0.25">
      <c r="A15" s="40" t="s">
        <v>495</v>
      </c>
      <c r="B15" s="49" t="s">
        <v>487</v>
      </c>
      <c r="C15" s="49"/>
      <c r="D15" s="49"/>
      <c r="E15" s="49"/>
      <c r="F15" s="49"/>
      <c r="G15" s="49"/>
      <c r="H15" s="49"/>
      <c r="I15" s="49"/>
      <c r="J15" s="49"/>
      <c r="K15" s="49"/>
      <c r="L15" s="49"/>
      <c r="M15" s="49"/>
    </row>
    <row r="16" spans="1:13" x14ac:dyDescent="0.25">
      <c r="A16" s="40" t="s">
        <v>147</v>
      </c>
      <c r="B16" s="49" t="s">
        <v>470</v>
      </c>
      <c r="C16" s="49"/>
      <c r="D16" s="49"/>
      <c r="E16" s="49"/>
      <c r="F16" s="49"/>
      <c r="G16" s="49"/>
      <c r="H16" s="49"/>
      <c r="I16" s="49"/>
      <c r="J16" s="49"/>
      <c r="K16" s="49"/>
      <c r="L16" s="49"/>
      <c r="M16" s="49"/>
    </row>
    <row r="17" spans="1:13" x14ac:dyDescent="0.25">
      <c r="A17" s="41" t="s">
        <v>496</v>
      </c>
      <c r="B17" s="49"/>
      <c r="C17" s="49"/>
      <c r="D17" s="49"/>
      <c r="E17" s="49"/>
      <c r="F17" s="49"/>
      <c r="G17" s="49"/>
      <c r="H17" s="49"/>
      <c r="I17" s="49"/>
      <c r="J17" s="49"/>
      <c r="K17" s="49"/>
      <c r="L17" s="49"/>
      <c r="M17" s="49"/>
    </row>
    <row r="18" spans="1:13" x14ac:dyDescent="0.25">
      <c r="A18" s="40" t="s">
        <v>149</v>
      </c>
      <c r="B18" s="50">
        <v>45135</v>
      </c>
      <c r="C18" s="50"/>
      <c r="D18" s="50"/>
      <c r="E18" s="50"/>
      <c r="F18" s="50"/>
      <c r="G18" s="50"/>
      <c r="H18" s="50"/>
      <c r="I18" s="50"/>
      <c r="J18" s="50"/>
      <c r="K18" s="50"/>
      <c r="L18" s="50"/>
      <c r="M18" s="50"/>
    </row>
    <row r="19" spans="1:13" x14ac:dyDescent="0.25">
      <c r="A19" s="40" t="s">
        <v>150</v>
      </c>
      <c r="B19" s="50">
        <v>45170</v>
      </c>
      <c r="C19" s="50"/>
      <c r="D19" s="50"/>
      <c r="E19" s="50"/>
      <c r="F19" s="50"/>
      <c r="G19" s="50"/>
      <c r="H19" s="50"/>
      <c r="I19" s="50"/>
      <c r="J19" s="50"/>
      <c r="K19" s="50"/>
      <c r="L19" s="50"/>
      <c r="M19" s="50"/>
    </row>
    <row r="20" spans="1:13" x14ac:dyDescent="0.25">
      <c r="A20" s="40" t="s">
        <v>151</v>
      </c>
      <c r="B20" s="49" t="s">
        <v>160</v>
      </c>
      <c r="C20" s="49"/>
      <c r="D20" s="49"/>
      <c r="E20" s="49"/>
      <c r="F20" s="49"/>
      <c r="G20" s="49"/>
      <c r="H20" s="49"/>
      <c r="I20" s="49"/>
      <c r="J20" s="49"/>
      <c r="K20" s="49"/>
      <c r="L20" s="49"/>
      <c r="M20" s="49"/>
    </row>
    <row r="21" spans="1:13" x14ac:dyDescent="0.25">
      <c r="A21" s="40" t="s">
        <v>497</v>
      </c>
      <c r="B21" s="49" t="s">
        <v>68</v>
      </c>
      <c r="C21" s="49"/>
      <c r="D21" s="49"/>
      <c r="E21" s="49"/>
      <c r="F21" s="49"/>
      <c r="G21" s="49"/>
      <c r="H21" s="49"/>
      <c r="I21" s="49"/>
      <c r="J21" s="49"/>
      <c r="K21" s="49"/>
      <c r="L21" s="49"/>
      <c r="M21" s="49"/>
    </row>
    <row r="23" spans="1:13" x14ac:dyDescent="0.25">
      <c r="A23" s="23" t="str">
        <f>HYPERLINK("#'Factor List'!A1", "Back to Factor List")</f>
        <v>Back to Factor List</v>
      </c>
      <c r="B23" s="23" t="str">
        <f>HYPERLINK("#'Assumptions'!A1", "Assumptions")</f>
        <v>Assumptions</v>
      </c>
    </row>
    <row r="26" spans="1:13" s="59" customFormat="1" ht="13" x14ac:dyDescent="0.25">
      <c r="A26" s="58" t="s">
        <v>548</v>
      </c>
      <c r="B26" s="58">
        <v>0</v>
      </c>
      <c r="C26" s="58">
        <v>1</v>
      </c>
      <c r="D26" s="58">
        <v>2</v>
      </c>
      <c r="E26" s="58">
        <v>3</v>
      </c>
      <c r="F26" s="58">
        <v>4</v>
      </c>
      <c r="G26" s="58">
        <v>5</v>
      </c>
      <c r="H26" s="58">
        <v>6</v>
      </c>
      <c r="I26" s="58">
        <v>7</v>
      </c>
      <c r="J26" s="58">
        <v>8</v>
      </c>
      <c r="K26" s="58">
        <v>9</v>
      </c>
      <c r="L26" s="58">
        <v>10</v>
      </c>
      <c r="M26" s="58">
        <v>11</v>
      </c>
    </row>
    <row r="27" spans="1:13" x14ac:dyDescent="0.25">
      <c r="A27" s="43">
        <v>0</v>
      </c>
      <c r="B27" s="44">
        <v>1</v>
      </c>
      <c r="C27" s="44">
        <v>0.996</v>
      </c>
      <c r="D27" s="44">
        <v>0.99099999999999999</v>
      </c>
      <c r="E27" s="44">
        <v>0.98699999999999999</v>
      </c>
      <c r="F27" s="44">
        <v>0.98299999999999998</v>
      </c>
      <c r="G27" s="44">
        <v>0.97799999999999998</v>
      </c>
      <c r="H27" s="44">
        <v>0.97399999999999998</v>
      </c>
      <c r="I27" s="44">
        <v>0.96899999999999997</v>
      </c>
      <c r="J27" s="44">
        <v>0.96499999999999997</v>
      </c>
      <c r="K27" s="44">
        <v>0.96099999999999997</v>
      </c>
      <c r="L27" s="44">
        <v>0.95599999999999996</v>
      </c>
      <c r="M27" s="44">
        <v>0.95199999999999996</v>
      </c>
    </row>
    <row r="28" spans="1:13" x14ac:dyDescent="0.25">
      <c r="A28" s="43">
        <v>1</v>
      </c>
      <c r="B28" s="44">
        <v>0.94799999999999995</v>
      </c>
      <c r="C28" s="44">
        <v>0.94399999999999995</v>
      </c>
      <c r="D28" s="44">
        <v>0.93899999999999995</v>
      </c>
      <c r="E28" s="44">
        <v>0.93500000000000005</v>
      </c>
      <c r="F28" s="44">
        <v>0.93100000000000005</v>
      </c>
      <c r="G28" s="44">
        <v>0.92700000000000005</v>
      </c>
      <c r="H28" s="44">
        <v>0.92300000000000004</v>
      </c>
      <c r="I28" s="44">
        <v>0.91900000000000004</v>
      </c>
      <c r="J28" s="44">
        <v>0.91500000000000004</v>
      </c>
      <c r="K28" s="44">
        <v>0.91100000000000003</v>
      </c>
      <c r="L28" s="44">
        <v>0.90700000000000003</v>
      </c>
      <c r="M28" s="44">
        <v>0.90300000000000002</v>
      </c>
    </row>
    <row r="29" spans="1:13" x14ac:dyDescent="0.25">
      <c r="A29" s="43">
        <v>2</v>
      </c>
      <c r="B29" s="44">
        <v>0.89900000000000002</v>
      </c>
      <c r="C29" s="44">
        <v>0.89600000000000002</v>
      </c>
      <c r="D29" s="44">
        <v>0.89200000000000002</v>
      </c>
      <c r="E29" s="44">
        <v>0.88800000000000001</v>
      </c>
      <c r="F29" s="44">
        <v>0.88500000000000001</v>
      </c>
      <c r="G29" s="44">
        <v>0.88100000000000001</v>
      </c>
      <c r="H29" s="44">
        <v>0.877</v>
      </c>
      <c r="I29" s="44">
        <v>0.874</v>
      </c>
      <c r="J29" s="44">
        <v>0.87</v>
      </c>
      <c r="K29" s="44">
        <v>0.86599999999999999</v>
      </c>
      <c r="L29" s="44">
        <v>0.86299999999999999</v>
      </c>
      <c r="M29" s="44">
        <v>0.85899999999999999</v>
      </c>
    </row>
    <row r="30" spans="1:13" x14ac:dyDescent="0.25">
      <c r="A30" s="43">
        <v>3</v>
      </c>
      <c r="B30" s="44">
        <v>0.85499999999999998</v>
      </c>
      <c r="C30" s="44">
        <v>0.85199999999999998</v>
      </c>
      <c r="D30" s="44">
        <v>0.84899999999999998</v>
      </c>
      <c r="E30" s="44">
        <v>0.84499999999999997</v>
      </c>
      <c r="F30" s="44">
        <v>0.84199999999999997</v>
      </c>
      <c r="G30" s="44">
        <v>0.83899999999999997</v>
      </c>
      <c r="H30" s="44">
        <v>0.83499999999999996</v>
      </c>
      <c r="I30" s="44">
        <v>0.83199999999999996</v>
      </c>
      <c r="J30" s="44">
        <v>0.82799999999999996</v>
      </c>
      <c r="K30" s="44">
        <v>0.82499999999999996</v>
      </c>
      <c r="L30" s="44">
        <v>0.82199999999999995</v>
      </c>
      <c r="M30" s="44">
        <v>0.81799999999999995</v>
      </c>
    </row>
    <row r="31" spans="1:13" x14ac:dyDescent="0.25">
      <c r="A31" s="43">
        <v>4</v>
      </c>
      <c r="B31" s="44">
        <v>0.81499999999999995</v>
      </c>
      <c r="C31" s="44">
        <v>0.81200000000000006</v>
      </c>
      <c r="D31" s="44">
        <v>0.80900000000000005</v>
      </c>
      <c r="E31" s="44">
        <v>0.80600000000000005</v>
      </c>
      <c r="F31" s="44">
        <v>0.80200000000000005</v>
      </c>
      <c r="G31" s="44">
        <v>0.79900000000000004</v>
      </c>
      <c r="H31" s="44">
        <v>0.79600000000000004</v>
      </c>
      <c r="I31" s="44">
        <v>0.79300000000000004</v>
      </c>
      <c r="J31" s="44">
        <v>0.79</v>
      </c>
      <c r="K31" s="44">
        <v>0.78700000000000003</v>
      </c>
      <c r="L31" s="44">
        <v>0.78400000000000003</v>
      </c>
      <c r="M31" s="44">
        <v>0.78100000000000003</v>
      </c>
    </row>
    <row r="32" spans="1:13" x14ac:dyDescent="0.25">
      <c r="A32" s="43">
        <v>5</v>
      </c>
      <c r="B32" s="44">
        <v>0.77700000000000002</v>
      </c>
      <c r="C32" s="44">
        <v>0.77500000000000002</v>
      </c>
      <c r="D32" s="44">
        <v>0.77200000000000002</v>
      </c>
      <c r="E32" s="44">
        <v>0.76900000000000002</v>
      </c>
      <c r="F32" s="44">
        <v>0.76600000000000001</v>
      </c>
      <c r="G32" s="44">
        <v>0.76300000000000001</v>
      </c>
      <c r="H32" s="44">
        <v>0.76</v>
      </c>
      <c r="I32" s="44">
        <v>0.75700000000000001</v>
      </c>
      <c r="J32" s="44">
        <v>0.754</v>
      </c>
      <c r="K32" s="44">
        <v>0.752</v>
      </c>
      <c r="L32" s="44">
        <v>0.749</v>
      </c>
      <c r="M32" s="44">
        <v>0.746</v>
      </c>
    </row>
    <row r="33" spans="1:13" x14ac:dyDescent="0.25">
      <c r="A33" s="43">
        <v>6</v>
      </c>
      <c r="B33" s="44">
        <v>0.74299999999999999</v>
      </c>
      <c r="C33" s="44">
        <v>0.74</v>
      </c>
      <c r="D33" s="44">
        <v>0.73799999999999999</v>
      </c>
      <c r="E33" s="44">
        <v>0.73499999999999999</v>
      </c>
      <c r="F33" s="44">
        <v>0.73199999999999998</v>
      </c>
      <c r="G33" s="44">
        <v>0.73</v>
      </c>
      <c r="H33" s="44">
        <v>0.72699999999999998</v>
      </c>
      <c r="I33" s="44">
        <v>0.72399999999999998</v>
      </c>
      <c r="J33" s="44">
        <v>0.72099999999999997</v>
      </c>
      <c r="K33" s="44">
        <v>0.71899999999999997</v>
      </c>
      <c r="L33" s="44">
        <v>0.71599999999999997</v>
      </c>
      <c r="M33" s="44">
        <v>0.71299999999999997</v>
      </c>
    </row>
    <row r="34" spans="1:13" x14ac:dyDescent="0.25">
      <c r="A34" s="43">
        <v>7</v>
      </c>
      <c r="B34" s="44">
        <v>0.71099999999999997</v>
      </c>
      <c r="C34" s="44">
        <v>0.70799999999999996</v>
      </c>
      <c r="D34" s="44">
        <v>0.70599999999999996</v>
      </c>
      <c r="E34" s="44">
        <v>0.70299999999999996</v>
      </c>
      <c r="F34" s="44">
        <v>0.70099999999999996</v>
      </c>
      <c r="G34" s="44">
        <v>0.69799999999999995</v>
      </c>
      <c r="H34" s="44">
        <v>0.69599999999999995</v>
      </c>
      <c r="I34" s="44">
        <v>0.69299999999999995</v>
      </c>
      <c r="J34" s="44">
        <v>0.69099999999999995</v>
      </c>
      <c r="K34" s="44">
        <v>0.68799999999999994</v>
      </c>
      <c r="L34" s="44">
        <v>0.68600000000000005</v>
      </c>
      <c r="M34" s="44">
        <v>0.68300000000000005</v>
      </c>
    </row>
    <row r="35" spans="1:13" x14ac:dyDescent="0.25">
      <c r="A35" s="43">
        <v>8</v>
      </c>
      <c r="B35" s="44">
        <v>0.68100000000000005</v>
      </c>
      <c r="C35" s="44">
        <v>0.67900000000000005</v>
      </c>
      <c r="D35" s="44">
        <v>0.67600000000000005</v>
      </c>
      <c r="E35" s="44">
        <v>0.67400000000000004</v>
      </c>
      <c r="F35" s="44">
        <v>0.67200000000000004</v>
      </c>
      <c r="G35" s="44">
        <v>0.66900000000000004</v>
      </c>
      <c r="H35" s="44">
        <v>0.66700000000000004</v>
      </c>
      <c r="I35" s="44">
        <v>0.66500000000000004</v>
      </c>
      <c r="J35" s="44">
        <v>0.66200000000000003</v>
      </c>
      <c r="K35" s="44">
        <v>0.66</v>
      </c>
      <c r="L35" s="44">
        <v>0.65800000000000003</v>
      </c>
      <c r="M35" s="44">
        <v>0.65500000000000003</v>
      </c>
    </row>
    <row r="36" spans="1:13" x14ac:dyDescent="0.25">
      <c r="A36" s="43">
        <v>9</v>
      </c>
      <c r="B36" s="44">
        <v>0.65300000000000002</v>
      </c>
      <c r="C36" s="44">
        <v>0.65100000000000002</v>
      </c>
      <c r="D36" s="44">
        <v>0.64900000000000002</v>
      </c>
      <c r="E36" s="44">
        <v>0.64700000000000002</v>
      </c>
      <c r="F36" s="44">
        <v>0.64400000000000002</v>
      </c>
      <c r="G36" s="44">
        <v>0.64200000000000002</v>
      </c>
      <c r="H36" s="44">
        <v>0.64</v>
      </c>
      <c r="I36" s="44">
        <v>0.63800000000000001</v>
      </c>
      <c r="J36" s="44">
        <v>0.63600000000000001</v>
      </c>
      <c r="K36" s="44">
        <v>0.63400000000000001</v>
      </c>
      <c r="L36" s="44">
        <v>0.63100000000000001</v>
      </c>
      <c r="M36" s="44">
        <v>0.629</v>
      </c>
    </row>
    <row r="37" spans="1:13" x14ac:dyDescent="0.25">
      <c r="A37" s="43">
        <v>10</v>
      </c>
      <c r="B37" s="44">
        <v>0.627</v>
      </c>
      <c r="C37" s="44">
        <v>0.625</v>
      </c>
      <c r="D37" s="44">
        <v>0.623</v>
      </c>
      <c r="E37" s="44">
        <v>0.621</v>
      </c>
      <c r="F37" s="44">
        <v>0.61899999999999999</v>
      </c>
      <c r="G37" s="44">
        <v>0.61699999999999999</v>
      </c>
      <c r="H37" s="44">
        <v>0.61499999999999999</v>
      </c>
      <c r="I37" s="44">
        <v>0.61299999999999999</v>
      </c>
      <c r="J37" s="44">
        <v>0.61099999999999999</v>
      </c>
      <c r="K37" s="44">
        <v>0.60899999999999999</v>
      </c>
      <c r="L37" s="44">
        <v>0.60699999999999998</v>
      </c>
      <c r="M37" s="44">
        <v>0.60499999999999998</v>
      </c>
    </row>
    <row r="38" spans="1:13" x14ac:dyDescent="0.25">
      <c r="A38" s="43">
        <v>11</v>
      </c>
      <c r="B38" s="44">
        <v>0.60299999999999998</v>
      </c>
      <c r="C38" s="44">
        <v>0.60099999999999998</v>
      </c>
      <c r="D38" s="44">
        <v>0.59899999999999998</v>
      </c>
      <c r="E38" s="44">
        <v>0.59699999999999998</v>
      </c>
      <c r="F38" s="44">
        <v>0.59499999999999997</v>
      </c>
      <c r="G38" s="44">
        <v>0.59299999999999997</v>
      </c>
      <c r="H38" s="44">
        <v>0.59099999999999997</v>
      </c>
      <c r="I38" s="44">
        <v>0.59</v>
      </c>
      <c r="J38" s="44">
        <v>0.58799999999999997</v>
      </c>
      <c r="K38" s="44">
        <v>0.58599999999999997</v>
      </c>
      <c r="L38" s="44">
        <v>0.58399999999999996</v>
      </c>
      <c r="M38" s="44">
        <v>0.58199999999999996</v>
      </c>
    </row>
    <row r="39" spans="1:13" x14ac:dyDescent="0.25">
      <c r="A39" s="43">
        <v>12</v>
      </c>
      <c r="B39" s="44">
        <v>0.57999999999999996</v>
      </c>
      <c r="C39" s="44">
        <v>0.57799999999999996</v>
      </c>
      <c r="D39" s="44">
        <v>0.57699999999999996</v>
      </c>
      <c r="E39" s="44">
        <v>0.57499999999999996</v>
      </c>
      <c r="F39" s="44">
        <v>0.57299999999999995</v>
      </c>
      <c r="G39" s="44">
        <v>0.57099999999999995</v>
      </c>
      <c r="H39" s="44">
        <v>0.56899999999999995</v>
      </c>
      <c r="I39" s="44">
        <v>0.56799999999999995</v>
      </c>
      <c r="J39" s="44">
        <v>0.56599999999999995</v>
      </c>
      <c r="K39" s="44">
        <v>0.56399999999999995</v>
      </c>
      <c r="L39" s="44">
        <v>0.56200000000000006</v>
      </c>
      <c r="M39" s="44">
        <v>0.56100000000000005</v>
      </c>
    </row>
    <row r="40" spans="1:13" x14ac:dyDescent="0.25">
      <c r="A40" s="43">
        <v>13</v>
      </c>
      <c r="B40" s="44">
        <v>0.55900000000000005</v>
      </c>
      <c r="C40" s="44">
        <v>0.55700000000000005</v>
      </c>
      <c r="D40" s="44">
        <v>0.55500000000000005</v>
      </c>
      <c r="E40" s="44">
        <v>0.55400000000000005</v>
      </c>
      <c r="F40" s="44">
        <v>0.55200000000000005</v>
      </c>
      <c r="G40" s="44">
        <v>0.55000000000000004</v>
      </c>
      <c r="H40" s="44">
        <v>0.54900000000000004</v>
      </c>
      <c r="I40" s="44">
        <v>0.54700000000000004</v>
      </c>
      <c r="J40" s="44">
        <v>0.54500000000000004</v>
      </c>
      <c r="K40" s="44">
        <v>0.54400000000000004</v>
      </c>
      <c r="L40" s="44">
        <v>0.54200000000000004</v>
      </c>
      <c r="M40" s="44">
        <v>0.54</v>
      </c>
    </row>
    <row r="41" spans="1:13" x14ac:dyDescent="0.25">
      <c r="A41" s="43">
        <v>14</v>
      </c>
      <c r="B41" s="44">
        <v>0.53900000000000003</v>
      </c>
      <c r="C41" s="44">
        <v>0.53700000000000003</v>
      </c>
      <c r="D41" s="44">
        <v>0.53500000000000003</v>
      </c>
      <c r="E41" s="44">
        <v>0.53400000000000003</v>
      </c>
      <c r="F41" s="44">
        <v>0.53200000000000003</v>
      </c>
      <c r="G41" s="44">
        <v>0.53100000000000003</v>
      </c>
      <c r="H41" s="44">
        <v>0.52900000000000003</v>
      </c>
      <c r="I41" s="44">
        <v>0.52800000000000002</v>
      </c>
      <c r="J41" s="44">
        <v>0.52600000000000002</v>
      </c>
      <c r="K41" s="44">
        <v>0.52400000000000002</v>
      </c>
      <c r="L41" s="44">
        <v>0.52300000000000002</v>
      </c>
      <c r="M41" s="44">
        <v>0.52100000000000002</v>
      </c>
    </row>
    <row r="42" spans="1:13" x14ac:dyDescent="0.25">
      <c r="A42" s="43">
        <v>15</v>
      </c>
      <c r="B42" s="44">
        <v>0.52</v>
      </c>
      <c r="C42" s="44">
        <v>0.51800000000000002</v>
      </c>
      <c r="D42" s="44">
        <v>0.51700000000000002</v>
      </c>
      <c r="E42" s="44">
        <v>0.51500000000000001</v>
      </c>
      <c r="F42" s="44">
        <v>0.51400000000000001</v>
      </c>
      <c r="G42" s="44">
        <v>0.51200000000000001</v>
      </c>
      <c r="H42" s="44">
        <v>0.51100000000000001</v>
      </c>
      <c r="I42" s="44">
        <v>0.50900000000000001</v>
      </c>
      <c r="J42" s="44">
        <v>0.50800000000000001</v>
      </c>
      <c r="K42" s="44">
        <v>0.50600000000000001</v>
      </c>
      <c r="L42" s="44">
        <v>0.505</v>
      </c>
      <c r="M42" s="44">
        <v>0.503</v>
      </c>
    </row>
    <row r="43" spans="1:13" x14ac:dyDescent="0.25">
      <c r="A43" s="43">
        <v>16</v>
      </c>
      <c r="B43" s="44">
        <v>0.502</v>
      </c>
      <c r="C43" s="44">
        <v>0.5</v>
      </c>
      <c r="D43" s="44">
        <v>0.499</v>
      </c>
      <c r="E43" s="44">
        <v>0.498</v>
      </c>
      <c r="F43" s="44">
        <v>0.496</v>
      </c>
      <c r="G43" s="44">
        <v>0.495</v>
      </c>
      <c r="H43" s="44">
        <v>0.49299999999999999</v>
      </c>
      <c r="I43" s="44">
        <v>0.49199999999999999</v>
      </c>
      <c r="J43" s="44">
        <v>0.49099999999999999</v>
      </c>
      <c r="K43" s="44">
        <v>0.48899999999999999</v>
      </c>
      <c r="L43" s="44">
        <v>0.48799999999999999</v>
      </c>
      <c r="M43" s="44">
        <v>0.48599999999999999</v>
      </c>
    </row>
    <row r="44" spans="1:13" x14ac:dyDescent="0.25">
      <c r="A44" s="43">
        <v>17</v>
      </c>
      <c r="B44" s="44">
        <v>0.48499999999999999</v>
      </c>
      <c r="C44" s="44">
        <v>0.48399999999999999</v>
      </c>
      <c r="D44" s="44">
        <v>0.48199999999999998</v>
      </c>
      <c r="E44" s="44">
        <v>0.48099999999999998</v>
      </c>
      <c r="F44" s="44">
        <v>0.48</v>
      </c>
      <c r="G44" s="44">
        <v>0.47799999999999998</v>
      </c>
      <c r="H44" s="44">
        <v>0.47699999999999998</v>
      </c>
      <c r="I44" s="44">
        <v>0.47599999999999998</v>
      </c>
      <c r="J44" s="44">
        <v>0.47399999999999998</v>
      </c>
      <c r="K44" s="44">
        <v>0.47299999999999998</v>
      </c>
      <c r="L44" s="44">
        <v>0.47199999999999998</v>
      </c>
      <c r="M44" s="44">
        <v>0.47</v>
      </c>
    </row>
    <row r="45" spans="1:13" x14ac:dyDescent="0.25">
      <c r="A45" s="43">
        <v>18</v>
      </c>
      <c r="B45" s="44">
        <v>0.46899999999999997</v>
      </c>
      <c r="C45" s="44">
        <v>0.46800000000000003</v>
      </c>
      <c r="D45" s="44">
        <v>0.46600000000000003</v>
      </c>
      <c r="E45" s="44">
        <v>0.46500000000000002</v>
      </c>
      <c r="F45" s="44">
        <v>0.46400000000000002</v>
      </c>
      <c r="G45" s="44">
        <v>0.46300000000000002</v>
      </c>
      <c r="H45" s="44">
        <v>0.46100000000000002</v>
      </c>
      <c r="I45" s="44">
        <v>0.46</v>
      </c>
      <c r="J45" s="44">
        <v>0.45900000000000002</v>
      </c>
      <c r="K45" s="44">
        <v>0.45800000000000002</v>
      </c>
      <c r="L45" s="44">
        <v>0.45600000000000002</v>
      </c>
      <c r="M45" s="44">
        <v>0.45500000000000002</v>
      </c>
    </row>
    <row r="46" spans="1:13" x14ac:dyDescent="0.25">
      <c r="A46" s="43">
        <v>19</v>
      </c>
      <c r="B46" s="44">
        <v>0.45400000000000001</v>
      </c>
      <c r="C46" s="44">
        <v>0.45300000000000001</v>
      </c>
      <c r="D46" s="44">
        <v>0.45100000000000001</v>
      </c>
      <c r="E46" s="44">
        <v>0.45</v>
      </c>
      <c r="F46" s="44">
        <v>0.44900000000000001</v>
      </c>
      <c r="G46" s="44">
        <v>0.44800000000000001</v>
      </c>
      <c r="H46" s="44">
        <v>0.44700000000000001</v>
      </c>
      <c r="I46" s="44">
        <v>0.44500000000000001</v>
      </c>
      <c r="J46" s="44">
        <v>0.44400000000000001</v>
      </c>
      <c r="K46" s="44">
        <v>0.443</v>
      </c>
      <c r="L46" s="44">
        <v>0.442</v>
      </c>
      <c r="M46" s="44">
        <v>0.441</v>
      </c>
    </row>
    <row r="47" spans="1:13" x14ac:dyDescent="0.25">
      <c r="A47" s="43">
        <v>20</v>
      </c>
      <c r="B47" s="44">
        <v>0.439</v>
      </c>
      <c r="C47" s="44">
        <v>0.438</v>
      </c>
      <c r="D47" s="44">
        <v>0.437</v>
      </c>
      <c r="E47" s="44">
        <v>0.436</v>
      </c>
      <c r="F47" s="44">
        <v>0.435</v>
      </c>
      <c r="G47" s="44">
        <v>0.434</v>
      </c>
      <c r="H47" s="44">
        <v>0.433</v>
      </c>
      <c r="I47" s="44">
        <v>0.43099999999999999</v>
      </c>
      <c r="J47" s="44">
        <v>0.43</v>
      </c>
      <c r="K47" s="44">
        <v>0.42899999999999999</v>
      </c>
      <c r="L47" s="44">
        <v>0.42799999999999999</v>
      </c>
      <c r="M47" s="44">
        <v>0.42699999999999999</v>
      </c>
    </row>
    <row r="48" spans="1:13" x14ac:dyDescent="0.25">
      <c r="A48" s="43">
        <v>21</v>
      </c>
      <c r="B48" s="44">
        <v>0.42599999999999999</v>
      </c>
      <c r="C48" s="44">
        <v>0.42499999999999999</v>
      </c>
      <c r="D48" s="44">
        <v>0.42399999999999999</v>
      </c>
      <c r="E48" s="44">
        <v>0.42199999999999999</v>
      </c>
      <c r="F48" s="44">
        <v>0.42099999999999999</v>
      </c>
      <c r="G48" s="44">
        <v>0.42</v>
      </c>
      <c r="H48" s="44">
        <v>0.41899999999999998</v>
      </c>
      <c r="I48" s="44">
        <v>0.41799999999999998</v>
      </c>
      <c r="J48" s="44">
        <v>0.41699999999999998</v>
      </c>
      <c r="K48" s="44">
        <v>0.41599999999999998</v>
      </c>
      <c r="L48" s="44">
        <v>0.41499999999999998</v>
      </c>
      <c r="M48" s="44">
        <v>0.41399999999999998</v>
      </c>
    </row>
    <row r="49" spans="1:13" x14ac:dyDescent="0.25">
      <c r="A49" s="43">
        <v>22</v>
      </c>
      <c r="B49" s="44">
        <v>0.41299999999999998</v>
      </c>
      <c r="C49" s="44">
        <v>0.41199999999999998</v>
      </c>
      <c r="D49" s="44">
        <v>0.41099999999999998</v>
      </c>
      <c r="E49" s="44">
        <v>0.41</v>
      </c>
      <c r="F49" s="44">
        <v>0.40899999999999997</v>
      </c>
      <c r="G49" s="44">
        <v>0.40799999999999997</v>
      </c>
      <c r="H49" s="44">
        <v>0.40699999999999997</v>
      </c>
      <c r="I49" s="44">
        <v>0.40600000000000003</v>
      </c>
      <c r="J49" s="44">
        <v>0.40400000000000003</v>
      </c>
      <c r="K49" s="44">
        <v>0.40300000000000002</v>
      </c>
      <c r="L49" s="44">
        <v>0.40200000000000002</v>
      </c>
      <c r="M49" s="44">
        <v>0.40100000000000002</v>
      </c>
    </row>
    <row r="50" spans="1:13" x14ac:dyDescent="0.25">
      <c r="A50" s="43">
        <v>23</v>
      </c>
      <c r="B50" s="44">
        <v>0.4</v>
      </c>
      <c r="C50" s="44">
        <v>0.39900000000000002</v>
      </c>
      <c r="D50" s="44">
        <v>0.39800000000000002</v>
      </c>
      <c r="E50" s="44">
        <v>0.39700000000000002</v>
      </c>
      <c r="F50" s="44">
        <v>0.39600000000000002</v>
      </c>
      <c r="G50" s="44">
        <v>0.39500000000000002</v>
      </c>
      <c r="H50" s="44">
        <v>0.39400000000000002</v>
      </c>
      <c r="I50" s="44">
        <v>0.39300000000000002</v>
      </c>
      <c r="J50" s="44">
        <v>0.39200000000000002</v>
      </c>
      <c r="K50" s="44">
        <v>0.39100000000000001</v>
      </c>
      <c r="L50" s="44">
        <v>0.39100000000000001</v>
      </c>
      <c r="M50" s="44">
        <v>0.39</v>
      </c>
    </row>
    <row r="51" spans="1:13" x14ac:dyDescent="0.25">
      <c r="A51" s="43">
        <v>24</v>
      </c>
      <c r="B51" s="44">
        <v>0.38900000000000001</v>
      </c>
      <c r="C51" s="44">
        <v>0.38800000000000001</v>
      </c>
      <c r="D51" s="44">
        <v>0.38700000000000001</v>
      </c>
      <c r="E51" s="44">
        <v>0.38600000000000001</v>
      </c>
      <c r="F51" s="44">
        <v>0.38500000000000001</v>
      </c>
      <c r="G51" s="44">
        <v>0.38400000000000001</v>
      </c>
      <c r="H51" s="44">
        <v>0.38300000000000001</v>
      </c>
      <c r="I51" s="44">
        <v>0.38200000000000001</v>
      </c>
      <c r="J51" s="44">
        <v>0.38100000000000001</v>
      </c>
      <c r="K51" s="44">
        <v>0.38</v>
      </c>
      <c r="L51" s="44">
        <v>0.379</v>
      </c>
      <c r="M51" s="44">
        <v>0.378</v>
      </c>
    </row>
    <row r="52" spans="1:13" x14ac:dyDescent="0.25">
      <c r="A52" s="43">
        <v>25</v>
      </c>
      <c r="B52" s="44">
        <v>0.377</v>
      </c>
      <c r="C52" s="44">
        <v>0.376</v>
      </c>
      <c r="D52" s="44">
        <v>0.375</v>
      </c>
      <c r="E52" s="44">
        <v>0.375</v>
      </c>
      <c r="F52" s="44">
        <v>0.374</v>
      </c>
      <c r="G52" s="44">
        <v>0.373</v>
      </c>
      <c r="H52" s="44">
        <v>0.372</v>
      </c>
      <c r="I52" s="44">
        <v>0.371</v>
      </c>
      <c r="J52" s="44">
        <v>0.37</v>
      </c>
      <c r="K52" s="44">
        <v>0.36899999999999999</v>
      </c>
      <c r="L52" s="44">
        <v>0.36799999999999999</v>
      </c>
      <c r="M52" s="44">
        <v>0.36699999999999999</v>
      </c>
    </row>
    <row r="53" spans="1:13" x14ac:dyDescent="0.25">
      <c r="A53" s="43">
        <v>26</v>
      </c>
      <c r="B53" s="44">
        <v>0.36699999999999999</v>
      </c>
      <c r="C53" s="44">
        <v>0.36599999999999999</v>
      </c>
      <c r="D53" s="44">
        <v>0.36499999999999999</v>
      </c>
      <c r="E53" s="44">
        <v>0.36399999999999999</v>
      </c>
      <c r="F53" s="44">
        <v>0.36299999999999999</v>
      </c>
      <c r="G53" s="44">
        <v>0.36199999999999999</v>
      </c>
      <c r="H53" s="44">
        <v>0.36099999999999999</v>
      </c>
      <c r="I53" s="44">
        <v>0.36099999999999999</v>
      </c>
      <c r="J53" s="44">
        <v>0.36</v>
      </c>
      <c r="K53" s="44">
        <v>0.35899999999999999</v>
      </c>
      <c r="L53" s="44">
        <v>0.35799999999999998</v>
      </c>
      <c r="M53" s="44">
        <v>0.35699999999999998</v>
      </c>
    </row>
    <row r="54" spans="1:13" x14ac:dyDescent="0.25">
      <c r="A54" s="43">
        <v>27</v>
      </c>
      <c r="B54" s="44">
        <v>0.35599999999999998</v>
      </c>
      <c r="C54" s="44">
        <v>0.35499999999999998</v>
      </c>
      <c r="D54" s="44">
        <v>0.35499999999999998</v>
      </c>
      <c r="E54" s="44">
        <v>0.35399999999999998</v>
      </c>
      <c r="F54" s="44">
        <v>0.35299999999999998</v>
      </c>
      <c r="G54" s="44">
        <v>0.35199999999999998</v>
      </c>
      <c r="H54" s="44">
        <v>0.35099999999999998</v>
      </c>
      <c r="I54" s="44">
        <v>0.35</v>
      </c>
      <c r="J54" s="44">
        <v>0.35</v>
      </c>
      <c r="K54" s="44">
        <v>0.34899999999999998</v>
      </c>
      <c r="L54" s="44">
        <v>0.34799999999999998</v>
      </c>
      <c r="M54" s="44">
        <v>0.34699999999999998</v>
      </c>
    </row>
    <row r="55" spans="1:13" x14ac:dyDescent="0.25">
      <c r="A55" s="43">
        <v>28</v>
      </c>
      <c r="B55" s="44">
        <v>0.34599999999999997</v>
      </c>
      <c r="C55" s="44">
        <v>0.34599999999999997</v>
      </c>
      <c r="D55" s="44">
        <v>0.34499999999999997</v>
      </c>
      <c r="E55" s="44">
        <v>0.34399999999999997</v>
      </c>
      <c r="F55" s="44">
        <v>0.34300000000000003</v>
      </c>
      <c r="G55" s="44">
        <v>0.34200000000000003</v>
      </c>
      <c r="H55" s="44">
        <v>0.34200000000000003</v>
      </c>
      <c r="I55" s="44">
        <v>0.34100000000000003</v>
      </c>
      <c r="J55" s="44">
        <v>0.34</v>
      </c>
      <c r="K55" s="44">
        <v>0.33900000000000002</v>
      </c>
      <c r="L55" s="44">
        <v>0.33900000000000002</v>
      </c>
      <c r="M55" s="44">
        <v>0.33800000000000002</v>
      </c>
    </row>
    <row r="56" spans="1:13" x14ac:dyDescent="0.25">
      <c r="A56" s="43">
        <v>29</v>
      </c>
      <c r="B56" s="44">
        <v>0.33700000000000002</v>
      </c>
      <c r="C56" s="44">
        <v>0.33600000000000002</v>
      </c>
      <c r="D56" s="44">
        <v>0.33500000000000002</v>
      </c>
      <c r="E56" s="44">
        <v>0.33500000000000002</v>
      </c>
      <c r="F56" s="44">
        <v>0.33400000000000002</v>
      </c>
      <c r="G56" s="44">
        <v>0.33300000000000002</v>
      </c>
      <c r="H56" s="44">
        <v>0.33200000000000002</v>
      </c>
      <c r="I56" s="44">
        <v>0.33200000000000002</v>
      </c>
      <c r="J56" s="44">
        <v>0.33100000000000002</v>
      </c>
      <c r="K56" s="44">
        <v>0.33</v>
      </c>
      <c r="L56" s="44">
        <v>0.32900000000000001</v>
      </c>
      <c r="M56" s="44">
        <v>0.32900000000000001</v>
      </c>
    </row>
    <row r="57" spans="1:13" x14ac:dyDescent="0.25">
      <c r="A57" s="43">
        <v>30</v>
      </c>
      <c r="B57" s="44">
        <v>0.32800000000000001</v>
      </c>
      <c r="C57" s="44">
        <v>0.32700000000000001</v>
      </c>
      <c r="D57" s="44">
        <v>0.32600000000000001</v>
      </c>
      <c r="E57" s="44">
        <v>0.32600000000000001</v>
      </c>
      <c r="F57" s="44">
        <v>0.32500000000000001</v>
      </c>
      <c r="G57" s="44">
        <v>0.32400000000000001</v>
      </c>
      <c r="H57" s="44">
        <v>0.32400000000000001</v>
      </c>
      <c r="I57" s="44">
        <v>0.32300000000000001</v>
      </c>
      <c r="J57" s="44">
        <v>0.32200000000000001</v>
      </c>
      <c r="K57" s="44">
        <v>0.32100000000000001</v>
      </c>
      <c r="L57" s="44">
        <v>0.32100000000000001</v>
      </c>
      <c r="M57" s="44">
        <v>0.32</v>
      </c>
    </row>
    <row r="58" spans="1:13" x14ac:dyDescent="0.25">
      <c r="A58" s="43">
        <v>31</v>
      </c>
      <c r="B58" s="44">
        <v>0.31900000000000001</v>
      </c>
      <c r="C58" s="44">
        <v>0.31900000000000001</v>
      </c>
      <c r="D58" s="44">
        <v>0.318</v>
      </c>
      <c r="E58" s="44">
        <v>0.317</v>
      </c>
      <c r="F58" s="44">
        <v>0.316</v>
      </c>
      <c r="G58" s="44">
        <v>0.316</v>
      </c>
      <c r="H58" s="44">
        <v>0.315</v>
      </c>
      <c r="I58" s="44">
        <v>0.314</v>
      </c>
      <c r="J58" s="44">
        <v>0.314</v>
      </c>
      <c r="K58" s="44">
        <v>0.313</v>
      </c>
      <c r="L58" s="44">
        <v>0.312</v>
      </c>
      <c r="M58" s="44">
        <v>0.312</v>
      </c>
    </row>
    <row r="59" spans="1:13" x14ac:dyDescent="0.25">
      <c r="A59" s="43">
        <v>32</v>
      </c>
      <c r="B59" s="44">
        <v>0.311</v>
      </c>
      <c r="C59" s="44">
        <v>0.31</v>
      </c>
      <c r="D59" s="44">
        <v>0.31</v>
      </c>
      <c r="E59" s="44">
        <v>0.309</v>
      </c>
      <c r="F59" s="44">
        <v>0.308</v>
      </c>
      <c r="G59" s="44">
        <v>0.308</v>
      </c>
      <c r="H59" s="44">
        <v>0.307</v>
      </c>
      <c r="I59" s="44">
        <v>0.30599999999999999</v>
      </c>
      <c r="J59" s="44">
        <v>0.30599999999999999</v>
      </c>
      <c r="K59" s="44">
        <v>0.30499999999999999</v>
      </c>
      <c r="L59" s="44">
        <v>0.30399999999999999</v>
      </c>
      <c r="M59" s="44">
        <v>0.30399999999999999</v>
      </c>
    </row>
    <row r="60" spans="1:13" x14ac:dyDescent="0.25">
      <c r="A60" s="43">
        <v>33</v>
      </c>
      <c r="B60" s="44">
        <v>0.30299999999999999</v>
      </c>
      <c r="C60" s="44">
        <v>0.30199999999999999</v>
      </c>
      <c r="D60" s="44">
        <v>0.30199999999999999</v>
      </c>
      <c r="E60" s="44">
        <v>0.30099999999999999</v>
      </c>
      <c r="F60" s="44">
        <v>0.3</v>
      </c>
      <c r="G60" s="44">
        <v>0.3</v>
      </c>
      <c r="H60" s="44">
        <v>0.29899999999999999</v>
      </c>
      <c r="I60" s="44">
        <v>0.29799999999999999</v>
      </c>
      <c r="J60" s="44">
        <v>0.29799999999999999</v>
      </c>
      <c r="K60" s="44">
        <v>0.29699999999999999</v>
      </c>
      <c r="L60" s="44">
        <v>0.29599999999999999</v>
      </c>
      <c r="M60" s="44">
        <v>0.29599999999999999</v>
      </c>
    </row>
    <row r="61" spans="1:13" x14ac:dyDescent="0.25">
      <c r="A61" s="43">
        <v>34</v>
      </c>
      <c r="B61" s="44">
        <v>0.29499999999999998</v>
      </c>
      <c r="C61" s="44">
        <v>0.29499999999999998</v>
      </c>
      <c r="D61" s="44">
        <v>0.29399999999999998</v>
      </c>
      <c r="E61" s="44">
        <v>0.29299999999999998</v>
      </c>
      <c r="F61" s="44">
        <v>0.29299999999999998</v>
      </c>
      <c r="G61" s="44">
        <v>0.29199999999999998</v>
      </c>
      <c r="H61" s="44">
        <v>0.29099999999999998</v>
      </c>
      <c r="I61" s="44">
        <v>0.29099999999999998</v>
      </c>
      <c r="J61" s="44">
        <v>0.28999999999999998</v>
      </c>
      <c r="K61" s="44">
        <v>0.28999999999999998</v>
      </c>
      <c r="L61" s="44">
        <v>0.28899999999999998</v>
      </c>
      <c r="M61" s="44">
        <v>0.28799999999999998</v>
      </c>
    </row>
    <row r="62" spans="1:13" x14ac:dyDescent="0.25">
      <c r="A62" s="43">
        <v>35</v>
      </c>
      <c r="B62" s="44">
        <v>0.28799999999999998</v>
      </c>
      <c r="C62" s="44">
        <v>0.28699999999999998</v>
      </c>
      <c r="D62" s="44">
        <v>0.28699999999999998</v>
      </c>
      <c r="E62" s="44">
        <v>0.28599999999999998</v>
      </c>
      <c r="F62" s="44">
        <v>0.28499999999999998</v>
      </c>
      <c r="G62" s="44">
        <v>0.28499999999999998</v>
      </c>
      <c r="H62" s="44">
        <v>0.28399999999999997</v>
      </c>
      <c r="I62" s="44">
        <v>0.28399999999999997</v>
      </c>
      <c r="J62" s="44">
        <v>0.28299999999999997</v>
      </c>
      <c r="K62" s="44">
        <v>0.28199999999999997</v>
      </c>
      <c r="L62" s="44">
        <v>0.28199999999999997</v>
      </c>
      <c r="M62" s="44">
        <v>0.28100000000000003</v>
      </c>
    </row>
    <row r="63" spans="1:13" x14ac:dyDescent="0.25">
      <c r="A63" s="43">
        <v>36</v>
      </c>
      <c r="B63" s="44">
        <v>0.28100000000000003</v>
      </c>
      <c r="C63" s="44">
        <v>0.28000000000000003</v>
      </c>
      <c r="D63" s="44">
        <v>0.27900000000000003</v>
      </c>
      <c r="E63" s="44">
        <v>0.27900000000000003</v>
      </c>
      <c r="F63" s="44">
        <v>0.27800000000000002</v>
      </c>
      <c r="G63" s="44">
        <v>0.27800000000000002</v>
      </c>
      <c r="H63" s="44">
        <v>0.27700000000000002</v>
      </c>
      <c r="I63" s="44">
        <v>0.27700000000000002</v>
      </c>
      <c r="J63" s="44">
        <v>0.27600000000000002</v>
      </c>
      <c r="K63" s="44">
        <v>0.27500000000000002</v>
      </c>
      <c r="L63" s="44">
        <v>0.27500000000000002</v>
      </c>
      <c r="M63" s="44">
        <v>0.27400000000000002</v>
      </c>
    </row>
    <row r="64" spans="1:13" x14ac:dyDescent="0.25">
      <c r="A64" s="43">
        <v>37</v>
      </c>
      <c r="B64" s="44">
        <v>0.27400000000000002</v>
      </c>
      <c r="C64" s="44">
        <v>0.27300000000000002</v>
      </c>
      <c r="D64" s="44">
        <v>0.27300000000000002</v>
      </c>
      <c r="E64" s="44">
        <v>0.27200000000000002</v>
      </c>
      <c r="F64" s="44">
        <v>0.27200000000000002</v>
      </c>
      <c r="G64" s="44">
        <v>0.27100000000000002</v>
      </c>
      <c r="H64" s="44">
        <v>0.27</v>
      </c>
      <c r="I64" s="44">
        <v>0.27</v>
      </c>
      <c r="J64" s="44">
        <v>0.26900000000000002</v>
      </c>
      <c r="K64" s="44">
        <v>0.26900000000000002</v>
      </c>
      <c r="L64" s="44">
        <v>0.26800000000000002</v>
      </c>
      <c r="M64" s="44">
        <v>0.26800000000000002</v>
      </c>
    </row>
    <row r="65" spans="1:13" x14ac:dyDescent="0.25">
      <c r="A65" s="43">
        <v>38</v>
      </c>
      <c r="B65" s="44">
        <v>0.26700000000000002</v>
      </c>
      <c r="C65" s="44">
        <v>0.26700000000000002</v>
      </c>
      <c r="D65" s="44">
        <v>0.26600000000000001</v>
      </c>
      <c r="E65" s="44">
        <v>0.26500000000000001</v>
      </c>
      <c r="F65" s="44">
        <v>0.26500000000000001</v>
      </c>
      <c r="G65" s="44">
        <v>0.26400000000000001</v>
      </c>
      <c r="H65" s="44">
        <v>0.26400000000000001</v>
      </c>
      <c r="I65" s="44">
        <v>0.26300000000000001</v>
      </c>
      <c r="J65" s="44">
        <v>0.26300000000000001</v>
      </c>
      <c r="K65" s="44">
        <v>0.26200000000000001</v>
      </c>
      <c r="L65" s="44">
        <v>0.26200000000000001</v>
      </c>
      <c r="M65" s="44">
        <v>0.26100000000000001</v>
      </c>
    </row>
    <row r="66" spans="1:13" x14ac:dyDescent="0.25">
      <c r="A66" s="43">
        <v>39</v>
      </c>
      <c r="B66" s="44">
        <v>0.26100000000000001</v>
      </c>
      <c r="C66" s="44">
        <v>0.26</v>
      </c>
      <c r="D66" s="44">
        <v>0.26</v>
      </c>
      <c r="E66" s="44">
        <v>0.25900000000000001</v>
      </c>
      <c r="F66" s="44">
        <v>0.25900000000000001</v>
      </c>
      <c r="G66" s="44">
        <v>0.25800000000000001</v>
      </c>
      <c r="H66" s="44">
        <v>0.25800000000000001</v>
      </c>
      <c r="I66" s="44">
        <v>0.25700000000000001</v>
      </c>
      <c r="J66" s="44">
        <v>0.25700000000000001</v>
      </c>
      <c r="K66" s="44">
        <v>0.25600000000000001</v>
      </c>
      <c r="L66" s="44">
        <v>0.25600000000000001</v>
      </c>
      <c r="M66" s="44">
        <v>0.255</v>
      </c>
    </row>
    <row r="67" spans="1:13" x14ac:dyDescent="0.25">
      <c r="A67" s="43">
        <v>40</v>
      </c>
      <c r="B67" s="44">
        <v>0.255</v>
      </c>
      <c r="C67" s="44"/>
      <c r="D67" s="44"/>
      <c r="E67" s="44"/>
      <c r="F67" s="44"/>
      <c r="G67" s="44"/>
      <c r="H67" s="44"/>
      <c r="I67" s="44"/>
      <c r="J67" s="44"/>
      <c r="K67" s="44"/>
      <c r="L67" s="44"/>
      <c r="M67" s="44"/>
    </row>
  </sheetData>
  <sheetProtection algorithmName="SHA-512" hashValue="AUsAZi6MLS1h3Pls3Q6BB86D31arR8JInHhkYMy7IABQMtL3iZz/NV/vAQf36iyfF1LFPCC5cktaFMO6wWONZg==" saltValue="hHxkJRWm8VD50ZQs8eL7kg==" spinCount="100000" sheet="1" objects="1" scenarios="1"/>
  <conditionalFormatting sqref="A6:A21">
    <cfRule type="expression" dxfId="19" priority="1" stopIfTrue="1">
      <formula>MOD(ROW(),2)=0</formula>
    </cfRule>
    <cfRule type="expression" dxfId="18" priority="2" stopIfTrue="1">
      <formula>MOD(ROW(),2)&lt;&gt;0</formula>
    </cfRule>
  </conditionalFormatting>
  <conditionalFormatting sqref="B6:M21">
    <cfRule type="expression" dxfId="17" priority="3" stopIfTrue="1">
      <formula>MOD(ROW(),2)=0</formula>
    </cfRule>
    <cfRule type="expression" dxfId="16" priority="4" stopIfTrue="1">
      <formula>MOD(ROW(),2)&lt;&gt;0</formula>
    </cfRule>
  </conditionalFormatting>
  <conditionalFormatting sqref="A26:A67">
    <cfRule type="expression" dxfId="15" priority="5" stopIfTrue="1">
      <formula>MOD(ROW(),2)=0</formula>
    </cfRule>
    <cfRule type="expression" dxfId="14" priority="6" stopIfTrue="1">
      <formula>MOD(ROW(),2)&lt;&gt;0</formula>
    </cfRule>
  </conditionalFormatting>
  <conditionalFormatting sqref="B26:M67">
    <cfRule type="expression" dxfId="13" priority="7" stopIfTrue="1">
      <formula>MOD(ROW(),2)=0</formula>
    </cfRule>
    <cfRule type="expression" dxfId="12" priority="8" stopIfTrue="1">
      <formula>MOD(ROW(),2)&lt;&gt;0</formula>
    </cfRule>
  </conditionalFormatting>
  <pageMargins left="0.7" right="0.7" top="0.75" bottom="0.75" header="0.3" footer="0.3"/>
  <tableParts count="1">
    <tablePart r:id="rId1"/>
  </tableParts>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D34BA8-35CC-4E5C-AD8C-BA33A81FCE26}">
  <sheetPr codeName="Sheet105"/>
  <dimension ref="A1:B29"/>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NHS_EW - Consolidated Factor Spreadsheet</v>
      </c>
    </row>
    <row r="3" spans="1:2" s="1" customFormat="1" ht="15.5" x14ac:dyDescent="0.35">
      <c r="A3" s="30" t="s">
        <v>2</v>
      </c>
      <c r="B3" s="3" t="str">
        <f>TABLE_FACTOR_TYPE_1 &amp; " - x-" &amp; TABLE_SERIES_NUMBER_1</f>
        <v>Abatement - x-816</v>
      </c>
    </row>
    <row r="6" spans="1:2" x14ac:dyDescent="0.25">
      <c r="A6" s="40" t="s">
        <v>491</v>
      </c>
      <c r="B6" s="49" t="s">
        <v>492</v>
      </c>
    </row>
    <row r="7" spans="1:2" x14ac:dyDescent="0.25">
      <c r="A7" s="40" t="s">
        <v>493</v>
      </c>
      <c r="B7" s="49" t="s">
        <v>31</v>
      </c>
    </row>
    <row r="8" spans="1:2" x14ac:dyDescent="0.25">
      <c r="A8" s="40" t="s">
        <v>140</v>
      </c>
      <c r="B8" s="49" t="s">
        <v>173</v>
      </c>
    </row>
    <row r="9" spans="1:2" x14ac:dyDescent="0.25">
      <c r="A9" s="40" t="s">
        <v>141</v>
      </c>
      <c r="B9" s="49" t="s">
        <v>466</v>
      </c>
    </row>
    <row r="10" spans="1:2" ht="62.5" x14ac:dyDescent="0.25">
      <c r="A10" s="40" t="s">
        <v>6</v>
      </c>
      <c r="B10" s="49" t="s">
        <v>488</v>
      </c>
    </row>
    <row r="11" spans="1:2" x14ac:dyDescent="0.25">
      <c r="A11" s="40" t="s">
        <v>142</v>
      </c>
      <c r="B11" s="49" t="s">
        <v>205</v>
      </c>
    </row>
    <row r="12" spans="1:2" x14ac:dyDescent="0.25">
      <c r="A12" s="40" t="s">
        <v>143</v>
      </c>
      <c r="B12" s="49" t="s">
        <v>328</v>
      </c>
    </row>
    <row r="13" spans="1:2" x14ac:dyDescent="0.25">
      <c r="A13" s="40" t="s">
        <v>494</v>
      </c>
      <c r="B13" s="49">
        <v>1</v>
      </c>
    </row>
    <row r="14" spans="1:2" x14ac:dyDescent="0.25">
      <c r="A14" s="40" t="s">
        <v>145</v>
      </c>
      <c r="B14" s="49">
        <v>816</v>
      </c>
    </row>
    <row r="15" spans="1:2" x14ac:dyDescent="0.25">
      <c r="A15" s="40" t="s">
        <v>495</v>
      </c>
      <c r="B15" s="49" t="s">
        <v>489</v>
      </c>
    </row>
    <row r="16" spans="1:2" x14ac:dyDescent="0.25">
      <c r="A16" s="40" t="s">
        <v>147</v>
      </c>
      <c r="B16" s="49" t="s">
        <v>490</v>
      </c>
    </row>
    <row r="17" spans="1:2" x14ac:dyDescent="0.25">
      <c r="A17" s="41" t="s">
        <v>496</v>
      </c>
      <c r="B17" s="49"/>
    </row>
    <row r="18" spans="1:2" x14ac:dyDescent="0.25">
      <c r="A18" s="40" t="s">
        <v>149</v>
      </c>
      <c r="B18" s="50">
        <v>45135</v>
      </c>
    </row>
    <row r="19" spans="1:2" x14ac:dyDescent="0.25">
      <c r="A19" s="40" t="s">
        <v>150</v>
      </c>
      <c r="B19" s="50">
        <v>45170</v>
      </c>
    </row>
    <row r="20" spans="1:2" x14ac:dyDescent="0.25">
      <c r="A20" s="40" t="s">
        <v>151</v>
      </c>
      <c r="B20" s="49" t="s">
        <v>160</v>
      </c>
    </row>
    <row r="21" spans="1:2" x14ac:dyDescent="0.25">
      <c r="A21" s="40" t="s">
        <v>497</v>
      </c>
      <c r="B21" s="49" t="s">
        <v>68</v>
      </c>
    </row>
    <row r="23" spans="1:2" x14ac:dyDescent="0.25">
      <c r="A23" s="23" t="str">
        <f>HYPERLINK("#'Factor List'!A1", "Back to Factor List")</f>
        <v>Back to Factor List</v>
      </c>
      <c r="B23" s="23" t="str">
        <f>HYPERLINK("#'Assumptions'!A1", "Assumptions")</f>
        <v>Assumptions</v>
      </c>
    </row>
    <row r="26" spans="1:2" s="59" customFormat="1" ht="13" x14ac:dyDescent="0.25">
      <c r="A26" s="58" t="s">
        <v>589</v>
      </c>
      <c r="B26" s="58" t="s">
        <v>544</v>
      </c>
    </row>
    <row r="27" spans="1:2" x14ac:dyDescent="0.25">
      <c r="A27" s="43">
        <v>55</v>
      </c>
      <c r="B27" s="44">
        <v>1</v>
      </c>
    </row>
    <row r="28" spans="1:2" x14ac:dyDescent="0.25">
      <c r="A28" s="43">
        <v>60</v>
      </c>
      <c r="B28" s="44">
        <v>1.25</v>
      </c>
    </row>
    <row r="29" spans="1:2" x14ac:dyDescent="0.25">
      <c r="A29" s="43">
        <v>65</v>
      </c>
      <c r="B29" s="44">
        <v>1.597</v>
      </c>
    </row>
  </sheetData>
  <sheetProtection algorithmName="SHA-512" hashValue="BA7OSXyOYgFUaEnilasiHRToscGkaZ8T2SKTJw6aiVWRTwxdKcYBMneJ2cYBX9A7m9O5McMTgpwv7Oaf+3GP6Q==" saltValue="QvUrqO1Ai3niUept0lHP2A==" spinCount="100000" sheet="1" objects="1" scenarios="1"/>
  <conditionalFormatting sqref="A6:A21">
    <cfRule type="expression" dxfId="9" priority="1" stopIfTrue="1">
      <formula>MOD(ROW(),2)=0</formula>
    </cfRule>
    <cfRule type="expression" dxfId="8" priority="2" stopIfTrue="1">
      <formula>MOD(ROW(),2)&lt;&gt;0</formula>
    </cfRule>
  </conditionalFormatting>
  <conditionalFormatting sqref="B6:B21">
    <cfRule type="expression" dxfId="7" priority="3" stopIfTrue="1">
      <formula>MOD(ROW(),2)=0</formula>
    </cfRule>
    <cfRule type="expression" dxfId="6" priority="4" stopIfTrue="1">
      <formula>MOD(ROW(),2)&lt;&gt;0</formula>
    </cfRule>
  </conditionalFormatting>
  <conditionalFormatting sqref="A26:A29">
    <cfRule type="expression" dxfId="5" priority="5" stopIfTrue="1">
      <formula>MOD(ROW(),2)=0</formula>
    </cfRule>
    <cfRule type="expression" dxfId="4" priority="6" stopIfTrue="1">
      <formula>MOD(ROW(),2)&lt;&gt;0</formula>
    </cfRule>
  </conditionalFormatting>
  <conditionalFormatting sqref="B26:B29">
    <cfRule type="expression" dxfId="3" priority="7" stopIfTrue="1">
      <formula>MOD(ROW(),2)=0</formula>
    </cfRule>
    <cfRule type="expression" dxfId="2" priority="8" stopIfTrue="1">
      <formula>MOD(ROW(),2)&lt;&gt;0</formula>
    </cfRule>
  </conditionalFormatting>
  <pageMargins left="0.7" right="0.7" top="0.75" bottom="0.75" header="0.3" footer="0.3"/>
  <tableParts count="1">
    <tablePart r:id="rId1"/>
  </tableParts>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CFC199-8A14-4144-B384-935DB8AEDBC3}">
  <sheetPr codeName="Sheet1"/>
  <dimension ref="A1:B23"/>
  <sheetViews>
    <sheetView showGridLines="0" workbookViewId="0">
      <selection activeCell="A6" sqref="A6"/>
    </sheetView>
  </sheetViews>
  <sheetFormatPr defaultRowHeight="12.5" x14ac:dyDescent="0.25"/>
  <cols>
    <col min="1" max="1" width="30.54296875" customWidth="1"/>
    <col min="2" max="2" width="24.54296875" customWidth="1"/>
  </cols>
  <sheetData>
    <row r="1" spans="1:2" s="1" customFormat="1" ht="20" x14ac:dyDescent="0.4">
      <c r="A1" s="2" t="s">
        <v>0</v>
      </c>
    </row>
    <row r="2" spans="1:2" s="1" customFormat="1" ht="15.5" x14ac:dyDescent="0.35">
      <c r="A2" s="30" t="s">
        <v>1</v>
      </c>
      <c r="B2" s="3" t="str">
        <f>wb_title</f>
        <v>NHS_EW - Consolidated Factor Spreadsheet</v>
      </c>
    </row>
    <row r="3" spans="1:2" s="1" customFormat="1" ht="15.5" x14ac:dyDescent="0.35">
      <c r="A3" s="30" t="s">
        <v>2</v>
      </c>
      <c r="B3" s="3" t="str">
        <f>TABLE_FACTOR_TYPE_1 &amp; " - x-" &amp; TABLE_SERIES_NUMBER_1</f>
        <v xml:space="preserve"> - x-</v>
      </c>
    </row>
    <row r="6" spans="1:2" x14ac:dyDescent="0.25">
      <c r="A6" t="s">
        <v>491</v>
      </c>
      <c r="B6" t="s">
        <v>492</v>
      </c>
    </row>
    <row r="7" spans="1:2" x14ac:dyDescent="0.25">
      <c r="A7" t="s">
        <v>493</v>
      </c>
    </row>
    <row r="8" spans="1:2" x14ac:dyDescent="0.25">
      <c r="A8" t="s">
        <v>140</v>
      </c>
    </row>
    <row r="9" spans="1:2" x14ac:dyDescent="0.25">
      <c r="A9" t="s">
        <v>141</v>
      </c>
    </row>
    <row r="10" spans="1:2" x14ac:dyDescent="0.25">
      <c r="A10" t="s">
        <v>6</v>
      </c>
    </row>
    <row r="11" spans="1:2" x14ac:dyDescent="0.25">
      <c r="A11" t="s">
        <v>142</v>
      </c>
    </row>
    <row r="12" spans="1:2" x14ac:dyDescent="0.25">
      <c r="A12" t="s">
        <v>143</v>
      </c>
    </row>
    <row r="13" spans="1:2" x14ac:dyDescent="0.25">
      <c r="A13" t="s">
        <v>494</v>
      </c>
    </row>
    <row r="14" spans="1:2" x14ac:dyDescent="0.25">
      <c r="A14" t="s">
        <v>145</v>
      </c>
    </row>
    <row r="15" spans="1:2" x14ac:dyDescent="0.25">
      <c r="A15" t="s">
        <v>495</v>
      </c>
    </row>
    <row r="16" spans="1:2" x14ac:dyDescent="0.25">
      <c r="A16" t="s">
        <v>147</v>
      </c>
    </row>
    <row r="17" spans="1:2" x14ac:dyDescent="0.25">
      <c r="A17" s="24" t="s">
        <v>496</v>
      </c>
    </row>
    <row r="18" spans="1:2" x14ac:dyDescent="0.25">
      <c r="A18" t="s">
        <v>149</v>
      </c>
    </row>
    <row r="19" spans="1:2" x14ac:dyDescent="0.25">
      <c r="A19" t="s">
        <v>150</v>
      </c>
    </row>
    <row r="20" spans="1:2" x14ac:dyDescent="0.25">
      <c r="A20" t="s">
        <v>151</v>
      </c>
    </row>
    <row r="21" spans="1:2" x14ac:dyDescent="0.25">
      <c r="A21" t="s">
        <v>497</v>
      </c>
    </row>
    <row r="23" spans="1:2" x14ac:dyDescent="0.25">
      <c r="A23" s="23" t="str">
        <f>HYPERLINK("#'Factor List'!A1", "Back to Factor List")</f>
        <v>Back to Factor List</v>
      </c>
      <c r="B23" s="23" t="str">
        <f>HYPERLINK("#'Assumptions'!A1", "Assumptions")</f>
        <v>Assumptions</v>
      </c>
    </row>
  </sheetData>
  <sheetProtection algorithmName="SHA-512" hashValue="2L32PN34DFf6PV7G8A6MXzGSLVsotDdEb+b4iQBo6Nq9NgAs3ynJTP1KsdeDGsosYxs5jGGyJVcSIFREHZaxTg==" saltValue="eODsPOMol6Ij4z03nsNtGA==" spinCount="100000" sheet="1" objects="1" scenarios="1"/>
  <pageMargins left="0.7" right="0.7" top="0.75" bottom="0.75" header="0.3" footer="0.3"/>
  <tableParts count="1">
    <tablePart r:id="rId1"/>
  </tableParts>
</worksheet>
</file>

<file path=customUI/customUI.xml><?xml version="1.0" encoding="utf-8"?>
<!--  This is example : Custom tab for your favorite macros part 1    -->
<customUI xmlns="http://schemas.microsoft.com/office/2006/01/customui">
  <!--  Add Custom tab to the ribbon with your favorite buttons -->
  <!--  The example add three groups to the new tab  -->
  <!--  On the last tab there is a menu with five options -->
  <ribbon>
    <tabs>
      <tab idMso="TabAddIns">
        <group id="GroupGAD" label="GAD">
          <button id="customButtonDisplayFormulae" label="Display Formulae" size="normal" onAction="DisplayFormulae" imageMso="FieldList"/>
        </group>
      </tab>
    </tabs>
  </ribbon>
</customUI>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ct:contentTypeSchema xmlns:ct="http://schemas.microsoft.com/office/2006/metadata/contentType" xmlns:ma="http://schemas.microsoft.com/office/2006/metadata/properties/metaAttributes" ct:_="" ma:_="" ma:contentTypeName="GAD Document" ma:contentTypeID="0x010100F3DA492754083E45834DB37B66A75980002A3B63146CD44B419A2F18985232D5ED" ma:contentTypeVersion="42" ma:contentTypeDescription="Create a GAD Document" ma:contentTypeScope="" ma:versionID="6668bf4b4815f1cb1dc4ebf25e5b40a0">
  <xsd:schema xmlns:xsd="http://www.w3.org/2001/XMLSchema" xmlns:xs="http://www.w3.org/2001/XMLSchema" xmlns:p="http://schemas.microsoft.com/office/2006/metadata/properties" xmlns:ns1="http://schemas.microsoft.com/sharepoint/v3" xmlns:ns2="f69fd3ce-e1df-49de-b78d-1d800e75d0a3" xmlns:ns3="62c7038d-3aec-4dd4-8afa-8b92667eb25d" targetNamespace="http://schemas.microsoft.com/office/2006/metadata/properties" ma:root="true" ma:fieldsID="821363a6b231d31a92d7411216e797f3" ns1:_="" ns2:_="" ns3:_="">
    <xsd:import namespace="http://schemas.microsoft.com/sharepoint/v3"/>
    <xsd:import namespace="f69fd3ce-e1df-49de-b78d-1d800e75d0a3"/>
    <xsd:import namespace="62c7038d-3aec-4dd4-8afa-8b92667eb25d"/>
    <xsd:element name="properties">
      <xsd:complexType>
        <xsd:sequence>
          <xsd:element name="documentManagement">
            <xsd:complexType>
              <xsd:all>
                <xsd:element ref="ns1:dlc_EmailSubject" minOccurs="0"/>
                <xsd:element ref="ns1:dlc_EmailMailbox" minOccurs="0"/>
                <xsd:element ref="ns1:dlc_EmailTo" minOccurs="0"/>
                <xsd:element ref="ns1:dlc_EmailFrom" minOccurs="0"/>
                <xsd:element ref="ns1:dlc_EmailCC" minOccurs="0"/>
                <xsd:element ref="ns1:dlc_EmailBCC" minOccurs="0"/>
                <xsd:element ref="ns1:dlc_EmailSentUTC" minOccurs="0"/>
                <xsd:element ref="ns1:dlc_EmailReceivedUTC" minOccurs="0"/>
                <xsd:element ref="ns2:HMT_DocumentTypeHTField0" minOccurs="0"/>
                <xsd:element ref="ns2:HMT_Record" minOccurs="0"/>
                <xsd:element ref="ns2:HMT_GroupHTField0" minOccurs="0"/>
                <xsd:element ref="ns2:HMT_TeamHTField0" minOccurs="0"/>
                <xsd:element ref="ns2:HMT_SubTeamHTField0" minOccurs="0"/>
                <xsd:element ref="ns2:HMT_Theme" minOccurs="0"/>
                <xsd:element ref="ns2:HMT_Topic" minOccurs="0"/>
                <xsd:element ref="ns2:HMT_SubTopic" minOccurs="0"/>
                <xsd:element ref="ns2:HMT_CategoryHTField0" minOccurs="0"/>
                <xsd:element ref="ns2:HMT_ClosedOn" minOccurs="0"/>
                <xsd:element ref="ns2:HMT_DeletedOn" minOccurs="0"/>
                <xsd:element ref="ns2:HMT_ArchivedOn" minOccurs="0"/>
                <xsd:element ref="ns2:HMT_LegacyItemID" minOccurs="0"/>
                <xsd:element ref="ns2:HMT_LegacyCreatedBy" minOccurs="0"/>
                <xsd:element ref="ns2:HMT_LegacyModifiedBy" minOccurs="0"/>
                <xsd:element ref="ns2:HMT_LegacyOrigSource" minOccurs="0"/>
                <xsd:element ref="ns2:HMT_LegacyExtRef" minOccurs="0"/>
                <xsd:element ref="ns2:HMT_LegacySensitive" minOccurs="0"/>
                <xsd:element ref="ns2:HMT_LegacyRecord" minOccurs="0"/>
                <xsd:element ref="ns2:HMT_Audit" minOccurs="0"/>
                <xsd:element ref="ns2:HMT_ClosedBy" minOccurs="0"/>
                <xsd:element ref="ns2:HMT_ArchivedBy" minOccurs="0"/>
                <xsd:element ref="ns2:HMT_ClosedArchive" minOccurs="0"/>
                <xsd:element ref="ns2:HMT_ClosedOnOrig" minOccurs="0"/>
                <xsd:element ref="ns2:HMT_ClosedbyOrig" minOccurs="0"/>
                <xsd:element ref="ns2:_dlc_DocIdUrl" minOccurs="0"/>
                <xsd:element ref="ns2:TaxCatchAllLabel" minOccurs="0"/>
                <xsd:element ref="ns2:TaxCatchAll" minOccurs="0"/>
                <xsd:element ref="ns2:b9c42a306c8b47fcbaf8a41a71352f3a" minOccurs="0"/>
                <xsd:element ref="ns2:_dlc_DocId" minOccurs="0"/>
                <xsd:element ref="ns2:_dlc_DocIdPersistId" minOccurs="0"/>
                <xsd:element ref="ns3:MediaServiceMetadata" minOccurs="0"/>
                <xsd:element ref="ns3:MediaServiceFastMetadata" minOccurs="0"/>
                <xsd:element ref="ns3:MediaServiceObjectDetectorVersions" minOccurs="0"/>
                <xsd:element ref="ns3:Client" minOccurs="0"/>
                <xsd:element ref="ns3:Signatory" minOccurs="0"/>
                <xsd:element ref="ns3:Peer_x0020_Reviewer" minOccurs="0"/>
                <xsd:element ref="ns3:Project_x0020_Sub_x002d_Type" minOccurs="0"/>
                <xsd:element ref="ns3:Optional_x0020_Information" minOccurs="0"/>
                <xsd:element ref="ns3:Sign_x002d_Off_x0020_Date" minOccurs="0"/>
                <xsd:element ref="ns3:MediaServiceSearchProperties" minOccurs="0"/>
                <xsd:element ref="ns2:SharedWithUsers" minOccurs="0"/>
                <xsd:element ref="ns2:SharedWithDetails" minOccurs="0"/>
                <xsd:element ref="ns3:lcf76f155ced4ddcb4097134ff3c332f" minOccurs="0"/>
                <xsd:element ref="ns3:MediaServiceDateTaken" minOccurs="0"/>
                <xsd:element ref="ns3:MediaServiceGenerationTime" minOccurs="0"/>
                <xsd:element ref="ns3:MediaServiceEventHashCode" minOccurs="0"/>
                <xsd:element ref="ns3:MediaServiceOCR" minOccurs="0"/>
                <xsd:element ref="ns3:MediaLengthInSeconds" minOccurs="0"/>
                <xsd:element ref="ns3:MediaServiceBillingMetadata" minOccurs="0"/>
                <xsd:element ref="ns3:MediaServiceLocation" minOccurs="0"/>
                <xsd:element ref="ns2:PrimeClassificationStatus" minOccurs="0"/>
                <xsd:element ref="ns2:PrimeClassificationStatusDetails" minOccurs="0"/>
                <xsd:element ref="ns2:PrimeLastClassified" minOccurs="0"/>
                <xsd:element ref="ns2:PrimeCorrectedByUse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dlc_EmailSubject" ma:index="0" nillable="true" ma:displayName="Subject" ma:internalName="dlc_EmailSubject">
      <xsd:simpleType>
        <xsd:restriction base="dms:Text">
          <xsd:maxLength value="255"/>
        </xsd:restriction>
      </xsd:simpleType>
    </xsd:element>
    <xsd:element name="dlc_EmailMailbox" ma:index="1" nillable="true" ma:displayName="Submitter" ma:internalName="dlc_EmailMailbox">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lc_EmailTo" ma:index="2" nillable="true" ma:displayName="To" ma:internalName="dlc_EmailTo">
      <xsd:simpleType>
        <xsd:restriction base="dms:Text">
          <xsd:maxLength value="255"/>
        </xsd:restriction>
      </xsd:simpleType>
    </xsd:element>
    <xsd:element name="dlc_EmailFrom" ma:index="3" nillable="true" ma:displayName="From" ma:internalName="dlc_EmailFrom">
      <xsd:simpleType>
        <xsd:restriction base="dms:Text">
          <xsd:maxLength value="255"/>
        </xsd:restriction>
      </xsd:simpleType>
    </xsd:element>
    <xsd:element name="dlc_EmailCC" ma:index="4" nillable="true" ma:displayName="CC" ma:internalName="dlc_EmailCC">
      <xsd:simpleType>
        <xsd:restriction base="dms:Note">
          <xsd:maxLength value="1024"/>
        </xsd:restriction>
      </xsd:simpleType>
    </xsd:element>
    <xsd:element name="dlc_EmailBCC" ma:index="5" nillable="true" ma:displayName="BCC" ma:internalName="dlc_EmailBCC">
      <xsd:simpleType>
        <xsd:restriction base="dms:Note">
          <xsd:maxLength value="1024"/>
        </xsd:restriction>
      </xsd:simpleType>
    </xsd:element>
    <xsd:element name="dlc_EmailSentUTC" ma:index="6" nillable="true" ma:displayName="Date Sent" ma:internalName="dlc_EmailSentUTC">
      <xsd:simpleType>
        <xsd:restriction base="dms:DateTime"/>
      </xsd:simpleType>
    </xsd:element>
    <xsd:element name="dlc_EmailReceivedUTC" ma:index="7" nillable="true" ma:displayName="Date Received" ma:internalName="dlc_EmailReceivedUTC">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f69fd3ce-e1df-49de-b78d-1d800e75d0a3" elementFormDefault="qualified">
    <xsd:import namespace="http://schemas.microsoft.com/office/2006/documentManagement/types"/>
    <xsd:import namespace="http://schemas.microsoft.com/office/infopath/2007/PartnerControls"/>
    <xsd:element name="HMT_DocumentTypeHTField0" ma:index="9" nillable="true" ma:taxonomy="true" ma:internalName="HMT_DocumentTypeHTField0" ma:taxonomyFieldName="HMT_DocumentType" ma:displayName="Document Type" ma:default="1;#Other|150be646-4ed5-450e-b2aa-5a7d8e5fc7d1" ma:fieldId="{64e205a0-0872-4e26-9aef-64ca7bdb5848}" ma:sspId="9002b6cd-6bc3-456d-8dd0-19fe32dddaf9" ma:termSetId="c36ff786-df0b-46ec-ab35-f424d135f718" ma:anchorId="a9dfee8d-3d21-4231-9459-ba63bfdee388" ma:open="false" ma:isKeyword="false">
      <xsd:complexType>
        <xsd:sequence>
          <xsd:element ref="pc:Terms" minOccurs="0" maxOccurs="1"/>
        </xsd:sequence>
      </xsd:complexType>
    </xsd:element>
    <xsd:element name="HMT_Record" ma:index="10" nillable="true" ma:displayName="Record" ma:description="Is this document a record?" ma:hidden="true" ma:internalName="HMT_Record" ma:readOnly="true">
      <xsd:simpleType>
        <xsd:restriction base="dms:Boolean"/>
      </xsd:simpleType>
    </xsd:element>
    <xsd:element name="HMT_GroupHTField0" ma:index="12" nillable="true" ma:taxonomy="true" ma:internalName="HMT_GroupHTField0" ma:taxonomyFieldName="HMT_Group" ma:displayName="Organisation unit" ma:readOnly="true" ma:default="" ma:fieldId="{0727aac2-e220-4289-aa2b-5b6dcdadae03}" ma:sspId="9002b6cd-6bc3-456d-8dd0-19fe32dddaf9" ma:termSetId="d716bc55-bc20-41fa-82b1-df0e5ec9e50e" ma:anchorId="00000000-0000-0000-0000-000000000000" ma:open="false" ma:isKeyword="false">
      <xsd:complexType>
        <xsd:sequence>
          <xsd:element ref="pc:Terms" minOccurs="0" maxOccurs="1"/>
        </xsd:sequence>
      </xsd:complexType>
    </xsd:element>
    <xsd:element name="HMT_TeamHTField0" ma:index="14" nillable="true" ma:taxonomy="true" ma:internalName="HMT_TeamHTField0" ma:taxonomyFieldName="HMT_Team" ma:displayName="Team" ma:readOnly="true" ma:default="" ma:fieldId="{2eefa5c6-211a-4a5e-9a50-7e1c1c1599ef}" ma:sspId="9002b6cd-6bc3-456d-8dd0-19fe32dddaf9" ma:termSetId="d716bc55-bc20-41fa-82b1-df0e5ec9e50e" ma:anchorId="00000000-0000-0000-0000-000000000000" ma:open="false" ma:isKeyword="false">
      <xsd:complexType>
        <xsd:sequence>
          <xsd:element ref="pc:Terms" minOccurs="0" maxOccurs="1"/>
        </xsd:sequence>
      </xsd:complexType>
    </xsd:element>
    <xsd:element name="HMT_SubTeamHTField0" ma:index="16" nillable="true" ma:taxonomy="true" ma:internalName="HMT_SubTeamHTField0" ma:taxonomyFieldName="HMT_SubTeam" ma:displayName="Sub Team" ma:readOnly="true" ma:default="" ma:fieldId="{1b8bc039-1a2e-4089-a24d-47de9e4a6672}" ma:sspId="9002b6cd-6bc3-456d-8dd0-19fe32dddaf9" ma:termSetId="d716bc55-bc20-41fa-82b1-df0e5ec9e50e" ma:anchorId="00000000-0000-0000-0000-000000000000" ma:open="false" ma:isKeyword="false">
      <xsd:complexType>
        <xsd:sequence>
          <xsd:element ref="pc:Terms" minOccurs="0" maxOccurs="1"/>
        </xsd:sequence>
      </xsd:complexType>
    </xsd:element>
    <xsd:element name="HMT_Theme" ma:index="17" nillable="true" ma:displayName="Library" ma:description="Document library theme" ma:hidden="true" ma:internalName="HMT_Theme" ma:readOnly="true">
      <xsd:simpleType>
        <xsd:restriction base="dms:Text"/>
      </xsd:simpleType>
    </xsd:element>
    <xsd:element name="HMT_Topic" ma:index="18" nillable="true" ma:displayName="Topic" ma:description="Topic" ma:hidden="true" ma:internalName="HMT_Topic" ma:readOnly="true">
      <xsd:simpleType>
        <xsd:restriction base="dms:Text"/>
      </xsd:simpleType>
    </xsd:element>
    <xsd:element name="HMT_SubTopic" ma:index="19" nillable="true" ma:displayName="Sub Topic" ma:description="Sub topic" ma:hidden="true" ma:internalName="HMT_SubTopic" ma:readOnly="true">
      <xsd:simpleType>
        <xsd:restriction base="dms:Text"/>
      </xsd:simpleType>
    </xsd:element>
    <xsd:element name="HMT_CategoryHTField0" ma:index="21" nillable="true" ma:taxonomy="true" ma:internalName="HMT_CategoryHTField0" ma:taxonomyFieldName="HMT_Category" ma:displayName="Category" ma:readOnly="true" ma:default="" ma:fieldId="{03bf77b0-a02d-47ea-8bec-4fb357d1f3ee}" ma:sspId="9002b6cd-6bc3-456d-8dd0-19fe32dddaf9" ma:termSetId="c36ff786-df0b-46ec-ab35-f424d135f718" ma:anchorId="00000000-0000-0000-0000-000000000000" ma:open="false" ma:isKeyword="false">
      <xsd:complexType>
        <xsd:sequence>
          <xsd:element ref="pc:Terms" minOccurs="0" maxOccurs="1"/>
        </xsd:sequence>
      </xsd:complexType>
    </xsd:element>
    <xsd:element name="HMT_ClosedOn" ma:index="23" nillable="true" ma:displayName="Closed On" ma:description="The date this item was closed on" ma:format="DateTime" ma:hidden="true" ma:internalName="HMT_ClosedOn" ma:readOnly="true">
      <xsd:simpleType>
        <xsd:restriction base="dms:DateTime"/>
      </xsd:simpleType>
    </xsd:element>
    <xsd:element name="HMT_DeletedOn" ma:index="24" nillable="true" ma:displayName="Deleted On" ma:description="The date this item was deleted on" ma:format="DateTime" ma:hidden="true" ma:internalName="HMT_DeletedOn" ma:readOnly="true">
      <xsd:simpleType>
        <xsd:restriction base="dms:DateTime"/>
      </xsd:simpleType>
    </xsd:element>
    <xsd:element name="HMT_ArchivedOn" ma:index="25" nillable="true" ma:displayName="Archived On" ma:description="The date this item was archived on" ma:format="DateTime" ma:hidden="true" ma:internalName="HMT_ArchivedOn" ma:readOnly="true">
      <xsd:simpleType>
        <xsd:restriction base="dms:DateTime"/>
      </xsd:simpleType>
    </xsd:element>
    <xsd:element name="HMT_LegacyItemID" ma:index="26" nillable="true" ma:displayName="Legacy Item ID" ma:hidden="true" ma:internalName="HMT_LegacyItemID" ma:readOnly="true">
      <xsd:simpleType>
        <xsd:restriction base="dms:Text"/>
      </xsd:simpleType>
    </xsd:element>
    <xsd:element name="HMT_LegacyCreatedBy" ma:index="27" nillable="true" ma:displayName="Legacy Created By" ma:hidden="true" ma:internalName="HMT_LegacyCreatedBy" ma:readOnly="true">
      <xsd:simpleType>
        <xsd:restriction base="dms:Text"/>
      </xsd:simpleType>
    </xsd:element>
    <xsd:element name="HMT_LegacyModifiedBy" ma:index="28" nillable="true" ma:displayName="Legacy Modified By" ma:hidden="true" ma:internalName="HMT_LegacyModifiedBy" ma:readOnly="true">
      <xsd:simpleType>
        <xsd:restriction base="dms:Text"/>
      </xsd:simpleType>
    </xsd:element>
    <xsd:element name="HMT_LegacyOrigSource" ma:index="29" nillable="true" ma:displayName="Original Source" ma:hidden="true" ma:internalName="HMT_LegacyOrigSource" ma:readOnly="true">
      <xsd:simpleType>
        <xsd:restriction base="dms:Text"/>
      </xsd:simpleType>
    </xsd:element>
    <xsd:element name="HMT_LegacyExtRef" ma:index="30" nillable="true" ma:displayName="External Reference" ma:hidden="true" ma:internalName="HMT_LegacyExtRef" ma:readOnly="true">
      <xsd:simpleType>
        <xsd:restriction base="dms:Text"/>
      </xsd:simpleType>
    </xsd:element>
    <xsd:element name="HMT_LegacySensitive" ma:index="31" nillable="true" ma:displayName="Sensitive Item" ma:default="0" ma:hidden="true" ma:internalName="HMT_LegacySensitive" ma:readOnly="true">
      <xsd:simpleType>
        <xsd:restriction base="dms:Boolean"/>
      </xsd:simpleType>
    </xsd:element>
    <xsd:element name="HMT_LegacyRecord" ma:index="32" nillable="true" ma:displayName="Legacy Record" ma:default="0" ma:hidden="true" ma:internalName="HMT_LegacyRecord" ma:readOnly="true">
      <xsd:simpleType>
        <xsd:restriction base="dms:Boolean"/>
      </xsd:simpleType>
    </xsd:element>
    <xsd:element name="HMT_Audit" ma:index="33" nillable="true" ma:displayName="Audit Log" ma:description="Audit Log" ma:internalName="HMT_Audit" ma:readOnly="true">
      <xsd:simpleType>
        <xsd:restriction base="dms:Note">
          <xsd:maxLength value="255"/>
        </xsd:restriction>
      </xsd:simpleType>
    </xsd:element>
    <xsd:element name="HMT_ClosedBy" ma:index="34" nillable="true" ma:displayName="Closed By" ma:description="Who closed this item" ma:hidden="true" ma:list="UserInfo" ma:internalName="HMT_Closed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HMT_ArchivedBy" ma:index="35" nillable="true" ma:displayName="Archived By" ma:description="Who archived this item" ma:hidden="true" ma:list="UserInfo" ma:internalName="HMT_Archived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HMT_ClosedArchive" ma:index="36" nillable="true" ma:displayName="Closed Archive" ma:default="0" ma:description="Item sent to closed archive" ma:hidden="true" ma:internalName="HMT_ClosedArchive" ma:readOnly="true">
      <xsd:simpleType>
        <xsd:restriction base="dms:Boolean"/>
      </xsd:simpleType>
    </xsd:element>
    <xsd:element name="HMT_ClosedOnOrig" ma:index="37" nillable="true" ma:displayName="Original Closed On" ma:description="The date this item was originally closed on" ma:format="DateTime" ma:hidden="true" ma:internalName="HMT_ClosedOnOrig" ma:readOnly="true">
      <xsd:simpleType>
        <xsd:restriction base="dms:DateTime"/>
      </xsd:simpleType>
    </xsd:element>
    <xsd:element name="HMT_ClosedbyOrig" ma:index="38" nillable="true" ma:displayName="Original Closed By" ma:description="Who originally closed this item" ma:hidden="true" ma:list="UserInfo" ma:internalName="HMT_ClosedbyOrig">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dlc_DocIdUrl" ma:index="46"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TaxCatchAllLabel" ma:index="47" nillable="true" ma:displayName="Taxonomy Catch All Column1" ma:hidden="true" ma:list="{4d523792-ad08-4863-8ea8-0b87e9b5a2ca}" ma:internalName="TaxCatchAllLabel" ma:readOnly="true" ma:showField="CatchAllDataLabel" ma:web="f69fd3ce-e1df-49de-b78d-1d800e75d0a3">
      <xsd:complexType>
        <xsd:complexContent>
          <xsd:extension base="dms:MultiChoiceLookup">
            <xsd:sequence>
              <xsd:element name="Value" type="dms:Lookup" maxOccurs="unbounded" minOccurs="0" nillable="true"/>
            </xsd:sequence>
          </xsd:extension>
        </xsd:complexContent>
      </xsd:complexType>
    </xsd:element>
    <xsd:element name="TaxCatchAll" ma:index="48" nillable="true" ma:displayName="Taxonomy Catch All Column" ma:hidden="true" ma:list="{4d523792-ad08-4863-8ea8-0b87e9b5a2ca}" ma:internalName="TaxCatchAll" ma:showField="CatchAllData" ma:web="f69fd3ce-e1df-49de-b78d-1d800e75d0a3">
      <xsd:complexType>
        <xsd:complexContent>
          <xsd:extension base="dms:MultiChoiceLookup">
            <xsd:sequence>
              <xsd:element name="Value" type="dms:Lookup" maxOccurs="unbounded" minOccurs="0" nillable="true"/>
            </xsd:sequence>
          </xsd:extension>
        </xsd:complexContent>
      </xsd:complexType>
    </xsd:element>
    <xsd:element name="b9c42a306c8b47fcbaf8a41a71352f3a" ma:index="49" nillable="true" ma:taxonomy="true" ma:internalName="b9c42a306c8b47fcbaf8a41a71352f3a" ma:taxonomyFieldName="HMT_Classification" ma:displayName="Classification" ma:readOnly="true" ma:default="" ma:fieldId="{b9c42a30-6c8b-47fc-baf8-a41a71352f3a}" ma:sspId="9002b6cd-6bc3-456d-8dd0-19fe32dddaf9" ma:termSetId="e667a8b6-8305-4bdd-87c6-980707ac166d" ma:anchorId="00000000-0000-0000-0000-000000000000" ma:open="false" ma:isKeyword="false">
      <xsd:complexType>
        <xsd:sequence>
          <xsd:element ref="pc:Terms" minOccurs="0" maxOccurs="1"/>
        </xsd:sequence>
      </xsd:complexType>
    </xsd:element>
    <xsd:element name="_dlc_DocId" ma:index="50" nillable="true" ma:displayName="Document ID Value" ma:description="The value of the document ID assigned to this item." ma:indexed="true" ma:internalName="_dlc_DocId" ma:readOnly="true">
      <xsd:simpleType>
        <xsd:restriction base="dms:Text"/>
      </xsd:simpleType>
    </xsd:element>
    <xsd:element name="_dlc_DocIdPersistId" ma:index="51" nillable="true" ma:displayName="Persist ID" ma:description="Keep ID on add." ma:hidden="true" ma:internalName="_dlc_DocIdPersistId" ma:readOnly="true">
      <xsd:simpleType>
        <xsd:restriction base="dms:Boolean"/>
      </xsd:simpleType>
    </xsd:element>
    <xsd:element name="SharedWithUsers" ma:index="6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67" nillable="true" ma:displayName="Shared With Details" ma:internalName="SharedWithDetails" ma:readOnly="true">
      <xsd:simpleType>
        <xsd:restriction base="dms:Note">
          <xsd:maxLength value="255"/>
        </xsd:restriction>
      </xsd:simpleType>
    </xsd:element>
    <xsd:element name="PrimeClassificationStatus" ma:index="77" nillable="true" ma:displayName="Processing status" ma:internalName="PrimeClassificationStatus">
      <xsd:simpleType>
        <xsd:restriction base="dms:Text"/>
      </xsd:simpleType>
    </xsd:element>
    <xsd:element name="PrimeClassificationStatusDetails" ma:index="78" nillable="true" ma:displayName="Processing details" ma:internalName="PrimeClassificationStatusDetails">
      <xsd:simpleType>
        <xsd:restriction base="dms:Note">
          <xsd:maxLength value="255"/>
        </xsd:restriction>
      </xsd:simpleType>
    </xsd:element>
    <xsd:element name="PrimeLastClassified" ma:index="79" nillable="true" ma:displayName="Processed" ma:internalName="PrimeLastClassified">
      <xsd:simpleType>
        <xsd:restriction base="dms:DateTime"/>
      </xsd:simpleType>
    </xsd:element>
    <xsd:element name="PrimeCorrectedByUser" ma:index="80" nillable="true" ma:displayName="Corrected" ma:internalName="PrimeCorrectedByUser">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2c7038d-3aec-4dd4-8afa-8b92667eb25d" elementFormDefault="qualified">
    <xsd:import namespace="http://schemas.microsoft.com/office/2006/documentManagement/types"/>
    <xsd:import namespace="http://schemas.microsoft.com/office/infopath/2007/PartnerControls"/>
    <xsd:element name="MediaServiceMetadata" ma:index="54" nillable="true" ma:displayName="MediaServiceMetadata" ma:hidden="true" ma:internalName="MediaServiceMetadata" ma:readOnly="true">
      <xsd:simpleType>
        <xsd:restriction base="dms:Note"/>
      </xsd:simpleType>
    </xsd:element>
    <xsd:element name="MediaServiceFastMetadata" ma:index="55" nillable="true" ma:displayName="MediaServiceFastMetadata" ma:hidden="true" ma:internalName="MediaServiceFastMetadata" ma:readOnly="true">
      <xsd:simpleType>
        <xsd:restriction base="dms:Note"/>
      </xsd:simpleType>
    </xsd:element>
    <xsd:element name="MediaServiceObjectDetectorVersions" ma:index="56" nillable="true" ma:displayName="MediaServiceObjectDetectorVersions" ma:hidden="true" ma:indexed="true" ma:internalName="MediaServiceObjectDetectorVersions" ma:readOnly="true">
      <xsd:simpleType>
        <xsd:restriction base="dms:Text"/>
      </xsd:simpleType>
    </xsd:element>
    <xsd:element name="Client" ma:index="57" nillable="true" ma:displayName="Client" ma:format="Dropdown" ma:internalName="Client">
      <xsd:complexType>
        <xsd:complexContent>
          <xsd:extension base="dms:MultiChoiceFillIn">
            <xsd:sequence>
              <xsd:element name="Value" maxOccurs="unbounded" minOccurs="0" nillable="true">
                <xsd:simpleType>
                  <xsd:union memberTypes="dms:Text">
                    <xsd:simpleType>
                      <xsd:restriction base="dms:Choice">
                        <xsd:enumeration value="NHS EW"/>
                        <xsd:enumeration value="NHS S"/>
                        <xsd:enumeration value="NHS NI"/>
                        <xsd:enumeration value="TPS EW"/>
                        <xsd:enumeration value="TPS S"/>
                        <xsd:enumeration value="TPS NI"/>
                        <xsd:enumeration value="LGPS EW"/>
                        <xsd:enumeration value="LGPS S"/>
                        <xsd:enumeration value="LGPS NI"/>
                        <xsd:enumeration value="Fire E"/>
                        <xsd:enumeration value="Fire W"/>
                        <xsd:enumeration value="Fire S"/>
                        <xsd:enumeration value="Fire NI"/>
                        <xsd:enumeration value="Central"/>
                        <xsd:enumeration value="AFPS"/>
                        <xsd:enumeration value="CS GB"/>
                        <xsd:enumeration value="CS NI"/>
                        <xsd:enumeration value="Pol_EW"/>
                        <xsd:enumeration value="Pol S"/>
                        <xsd:enumeration value="Pol NI"/>
                      </xsd:restriction>
                    </xsd:simpleType>
                  </xsd:union>
                </xsd:simpleType>
              </xsd:element>
            </xsd:sequence>
          </xsd:extension>
        </xsd:complexContent>
      </xsd:complexType>
    </xsd:element>
    <xsd:element name="Signatory" ma:index="58" nillable="true" ma:displayName="Signatory" ma:list="UserInfo" ma:SharePointGroup="5" ma:internalName="Signatory"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Peer_x0020_Reviewer" ma:index="59" nillable="true" ma:displayName="Peer Reviewer" ma:list="UserInfo" ma:SharePointGroup="5" ma:internalName="Peer_x0020_Reviewe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Project_x0020_Sub_x002d_Type" ma:index="60" nillable="true" ma:displayName="Project Sub-Type" ma:internalName="Project_x0020_Sub_x002d_Type">
      <xsd:simpleType>
        <xsd:restriction base="dms:Text">
          <xsd:maxLength value="255"/>
        </xsd:restriction>
      </xsd:simpleType>
    </xsd:element>
    <xsd:element name="Optional_x0020_Information" ma:index="61" nillable="true" ma:displayName="Optional Information" ma:internalName="Optional_x0020_Information">
      <xsd:simpleType>
        <xsd:restriction base="dms:Text">
          <xsd:maxLength value="255"/>
        </xsd:restriction>
      </xsd:simpleType>
    </xsd:element>
    <xsd:element name="Sign_x002d_Off_x0020_Date" ma:index="62" nillable="true" ma:displayName="Sign-Off Date" ma:format="DateOnly" ma:internalName="Sign_x002d_Off_x0020_Date">
      <xsd:simpleType>
        <xsd:restriction base="dms:DateTime"/>
      </xsd:simpleType>
    </xsd:element>
    <xsd:element name="MediaServiceSearchProperties" ma:index="64" nillable="true" ma:displayName="MediaServiceSearchProperties" ma:hidden="true" ma:internalName="MediaServiceSearchProperties" ma:readOnly="true">
      <xsd:simpleType>
        <xsd:restriction base="dms:Note"/>
      </xsd:simpleType>
    </xsd:element>
    <xsd:element name="lcf76f155ced4ddcb4097134ff3c332f" ma:index="69" nillable="true" ma:taxonomy="true" ma:internalName="lcf76f155ced4ddcb4097134ff3c332f" ma:taxonomyFieldName="MediaServiceImageTags" ma:displayName="Image Tags" ma:readOnly="false" ma:fieldId="{5cf76f15-5ced-4ddc-b409-7134ff3c332f}" ma:taxonomyMulti="true" ma:sspId="9002b6cd-6bc3-456d-8dd0-19fe32dddaf9" ma:termSetId="09814cd3-568e-fe90-9814-8d621ff8fb84" ma:anchorId="fba54fb3-c3e1-fe81-a776-ca4b69148c4d" ma:open="true" ma:isKeyword="false">
      <xsd:complexType>
        <xsd:sequence>
          <xsd:element ref="pc:Terms" minOccurs="0" maxOccurs="1"/>
        </xsd:sequence>
      </xsd:complexType>
    </xsd:element>
    <xsd:element name="MediaServiceDateTaken" ma:index="70" nillable="true" ma:displayName="MediaServiceDateTaken" ma:hidden="true" ma:indexed="true" ma:internalName="MediaServiceDateTaken" ma:readOnly="true">
      <xsd:simpleType>
        <xsd:restriction base="dms:Text"/>
      </xsd:simpleType>
    </xsd:element>
    <xsd:element name="MediaServiceGenerationTime" ma:index="71" nillable="true" ma:displayName="MediaServiceGenerationTime" ma:hidden="true" ma:internalName="MediaServiceGenerationTime" ma:readOnly="true">
      <xsd:simpleType>
        <xsd:restriction base="dms:Text"/>
      </xsd:simpleType>
    </xsd:element>
    <xsd:element name="MediaServiceEventHashCode" ma:index="72" nillable="true" ma:displayName="MediaServiceEventHashCode" ma:hidden="true" ma:internalName="MediaServiceEventHashCode" ma:readOnly="true">
      <xsd:simpleType>
        <xsd:restriction base="dms:Text"/>
      </xsd:simpleType>
    </xsd:element>
    <xsd:element name="MediaServiceOCR" ma:index="73" nillable="true" ma:displayName="Extracted Text" ma:internalName="MediaServiceOCR" ma:readOnly="true">
      <xsd:simpleType>
        <xsd:restriction base="dms:Note">
          <xsd:maxLength value="255"/>
        </xsd:restriction>
      </xsd:simpleType>
    </xsd:element>
    <xsd:element name="MediaLengthInSeconds" ma:index="74" nillable="true" ma:displayName="MediaLengthInSeconds" ma:hidden="true" ma:internalName="MediaLengthInSeconds" ma:readOnly="true">
      <xsd:simpleType>
        <xsd:restriction base="dms:Unknown"/>
      </xsd:simpleType>
    </xsd:element>
    <xsd:element name="MediaServiceBillingMetadata" ma:index="75" nillable="true" ma:displayName="MediaServiceBillingMetadata" ma:hidden="true" ma:internalName="MediaServiceBillingMetadata" ma:readOnly="true">
      <xsd:simpleType>
        <xsd:restriction base="dms:Note"/>
      </xsd:simpleType>
    </xsd:element>
    <xsd:element name="MediaServiceLocation" ma:index="76" nillable="true" ma:displayName="Location" ma:descrip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3"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dlc_EmailBCC xmlns="http://schemas.microsoft.com/sharepoint/v3" xsi:nil="true"/>
    <dlc_EmailReceivedUTC xmlns="http://schemas.microsoft.com/sharepoint/v3" xsi:nil="true"/>
    <dlc_EmailSentUTC xmlns="http://schemas.microsoft.com/sharepoint/v3" xsi:nil="true"/>
    <dlc_EmailSubject xmlns="http://schemas.microsoft.com/sharepoint/v3" xsi:nil="true"/>
    <dlc_EmailTo xmlns="http://schemas.microsoft.com/sharepoint/v3" xsi:nil="true"/>
    <dlc_EmailFrom xmlns="http://schemas.microsoft.com/sharepoint/v3" xsi:nil="true"/>
    <dlc_EmailCC xmlns="http://schemas.microsoft.com/sharepoint/v3" xsi:nil="true"/>
    <dlc_EmailMailbox xmlns="http://schemas.microsoft.com/sharepoint/v3">
      <UserInfo>
        <DisplayName/>
        <AccountId xsi:nil="true"/>
        <AccountType/>
      </UserInfo>
    </dlc_EmailMailbox>
    <HMT_DocumentTypeHTField0 xmlns="f69fd3ce-e1df-49de-b78d-1d800e75d0a3">
      <Terms xmlns="http://schemas.microsoft.com/office/infopath/2007/PartnerControls">
        <TermInfo xmlns="http://schemas.microsoft.com/office/infopath/2007/PartnerControls">
          <TermName xmlns="http://schemas.microsoft.com/office/infopath/2007/PartnerControls">Other</TermName>
          <TermId xmlns="http://schemas.microsoft.com/office/infopath/2007/PartnerControls">150be646-4ed5-450e-b2aa-5a7d8e5fc7d1</TermId>
        </TermInfo>
      </Terms>
    </HMT_DocumentTypeHTField0>
    <TaxCatchAll xmlns="f69fd3ce-e1df-49de-b78d-1d800e75d0a3">
      <Value>1</Value>
    </TaxCatchAll>
    <HMT_ClosedbyOrig xmlns="f69fd3ce-e1df-49de-b78d-1d800e75d0a3">
      <UserInfo>
        <DisplayName/>
        <AccountId xsi:nil="true"/>
        <AccountType/>
      </UserInfo>
    </HMT_ClosedbyOrig>
    <lcf76f155ced4ddcb4097134ff3c332f xmlns="62c7038d-3aec-4dd4-8afa-8b92667eb25d">
      <Terms xmlns="http://schemas.microsoft.com/office/infopath/2007/PartnerControls"/>
    </lcf76f155ced4ddcb4097134ff3c332f>
    <_dlc_DocId xmlns="f69fd3ce-e1df-49de-b78d-1d800e75d0a3">GADWRKGRPACTUA-1580777631-154742</_dlc_DocId>
    <HMT_SubTeamHTField0 xmlns="f69fd3ce-e1df-49de-b78d-1d800e75d0a3">
      <Terms xmlns="http://schemas.microsoft.com/office/infopath/2007/PartnerControls"/>
    </HMT_SubTeamHTField0>
    <HMT_TeamHTField0 xmlns="f69fd3ce-e1df-49de-b78d-1d800e75d0a3">
      <Terms xmlns="http://schemas.microsoft.com/office/infopath/2007/PartnerControls"/>
    </HMT_TeamHTField0>
    <HMT_CategoryHTField0 xmlns="f69fd3ce-e1df-49de-b78d-1d800e75d0a3">
      <Terms xmlns="http://schemas.microsoft.com/office/infopath/2007/PartnerControls"/>
    </HMT_CategoryHTField0>
    <_dlc_DocIdUrl xmlns="f69fd3ce-e1df-49de-b78d-1d800e75d0a3">
      <Url>https://tris42.sharepoint.com/sites/gad_wrkgrp_actuarial/_layouts/15/DocIdRedir.aspx?ID=GADWRKGRPACTUA-1580777631-154742</Url>
      <Description>GADWRKGRPACTUA-1580777631-154742</Description>
    </_dlc_DocIdUrl>
    <HMT_ClosedArchive xmlns="f69fd3ce-e1df-49de-b78d-1d800e75d0a3">false</HMT_ClosedArchive>
    <b9c42a306c8b47fcbaf8a41a71352f3a xmlns="f69fd3ce-e1df-49de-b78d-1d800e75d0a3">
      <Terms xmlns="http://schemas.microsoft.com/office/infopath/2007/PartnerControls"/>
    </b9c42a306c8b47fcbaf8a41a71352f3a>
    <HMT_GroupHTField0 xmlns="f69fd3ce-e1df-49de-b78d-1d800e75d0a3">
      <Terms xmlns="http://schemas.microsoft.com/office/infopath/2007/PartnerControls"/>
    </HMT_GroupHTField0>
    <HMT_LegacyRecord xmlns="f69fd3ce-e1df-49de-b78d-1d800e75d0a3">false</HMT_LegacyRecord>
    <HMT_LegacySensitive xmlns="f69fd3ce-e1df-49de-b78d-1d800e75d0a3">false</HMT_LegacySensitive>
    <HMT_ClosedOn xmlns="f69fd3ce-e1df-49de-b78d-1d800e75d0a3" xsi:nil="true"/>
    <HMT_LegacyModifiedBy xmlns="f69fd3ce-e1df-49de-b78d-1d800e75d0a3" xsi:nil="true"/>
    <HMT_Topic xmlns="f69fd3ce-e1df-49de-b78d-1d800e75d0a3" xsi:nil="true"/>
    <HMT_ArchivedOn xmlns="f69fd3ce-e1df-49de-b78d-1d800e75d0a3" xsi:nil="true"/>
    <HMT_LegacyCreatedBy xmlns="f69fd3ce-e1df-49de-b78d-1d800e75d0a3" xsi:nil="true"/>
    <HMT_Record xmlns="f69fd3ce-e1df-49de-b78d-1d800e75d0a3">false</HMT_Record>
    <HMT_LegacyItemID xmlns="f69fd3ce-e1df-49de-b78d-1d800e75d0a3" xsi:nil="true"/>
    <HMT_ClosedBy xmlns="f69fd3ce-e1df-49de-b78d-1d800e75d0a3">
      <UserInfo>
        <DisplayName/>
        <AccountId xsi:nil="true"/>
        <AccountType/>
      </UserInfo>
    </HMT_ClosedBy>
    <HMT_Theme xmlns="f69fd3ce-e1df-49de-b78d-1d800e75d0a3" xsi:nil="true"/>
    <HMT_SubTopic xmlns="f69fd3ce-e1df-49de-b78d-1d800e75d0a3" xsi:nil="true"/>
    <HMT_LegacyOrigSource xmlns="f69fd3ce-e1df-49de-b78d-1d800e75d0a3" xsi:nil="true"/>
    <HMT_DeletedOn xmlns="f69fd3ce-e1df-49de-b78d-1d800e75d0a3" xsi:nil="true"/>
    <HMT_ArchivedBy xmlns="f69fd3ce-e1df-49de-b78d-1d800e75d0a3">
      <UserInfo>
        <DisplayName/>
        <AccountId xsi:nil="true"/>
        <AccountType/>
      </UserInfo>
    </HMT_ArchivedBy>
    <HMT_ClosedOnOrig xmlns="f69fd3ce-e1df-49de-b78d-1d800e75d0a3" xsi:nil="true"/>
    <HMT_Audit xmlns="f69fd3ce-e1df-49de-b78d-1d800e75d0a3" xsi:nil="true"/>
    <HMT_LegacyExtRef xmlns="f69fd3ce-e1df-49de-b78d-1d800e75d0a3" xsi:nil="true"/>
    <Project_x0020_Sub_x002d_Type xmlns="62c7038d-3aec-4dd4-8afa-8b92667eb25d" xsi:nil="true"/>
    <Client xmlns="62c7038d-3aec-4dd4-8afa-8b92667eb25d" xsi:nil="true"/>
    <Sign_x002d_Off_x0020_Date xmlns="62c7038d-3aec-4dd4-8afa-8b92667eb25d" xsi:nil="true"/>
    <PrimeCorrectedByUser xmlns="f69fd3ce-e1df-49de-b78d-1d800e75d0a3" xsi:nil="true"/>
    <Signatory xmlns="62c7038d-3aec-4dd4-8afa-8b92667eb25d">
      <UserInfo>
        <DisplayName/>
        <AccountId xsi:nil="true"/>
        <AccountType/>
      </UserInfo>
    </Signatory>
    <PrimeClassificationStatus xmlns="f69fd3ce-e1df-49de-b78d-1d800e75d0a3" xsi:nil="true"/>
    <Peer_x0020_Reviewer xmlns="62c7038d-3aec-4dd4-8afa-8b92667eb25d">
      <UserInfo>
        <DisplayName/>
        <AccountId xsi:nil="true"/>
        <AccountType/>
      </UserInfo>
    </Peer_x0020_Reviewer>
    <PrimeClassificationStatusDetails xmlns="f69fd3ce-e1df-49de-b78d-1d800e75d0a3" xsi:nil="true"/>
    <PrimeLastClassified xmlns="f69fd3ce-e1df-49de-b78d-1d800e75d0a3" xsi:nil="true"/>
    <Optional_x0020_Information xmlns="62c7038d-3aec-4dd4-8afa-8b92667eb25d" xsi:nil="true"/>
  </documentManagement>
</p:properties>
</file>

<file path=customXml/itemProps1.xml><?xml version="1.0" encoding="utf-8"?>
<ds:datastoreItem xmlns:ds="http://schemas.openxmlformats.org/officeDocument/2006/customXml" ds:itemID="{EEF46BC2-CD3C-4240-A76C-9095DD37B3C1}">
  <ds:schemaRefs>
    <ds:schemaRef ds:uri="http://schemas.microsoft.com/sharepoint/events"/>
  </ds:schemaRefs>
</ds:datastoreItem>
</file>

<file path=customXml/itemProps2.xml><?xml version="1.0" encoding="utf-8"?>
<ds:datastoreItem xmlns:ds="http://schemas.openxmlformats.org/officeDocument/2006/customXml" ds:itemID="{5FFDB71A-F422-4FC1-A0D7-457947A9010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f69fd3ce-e1df-49de-b78d-1d800e75d0a3"/>
    <ds:schemaRef ds:uri="62c7038d-3aec-4dd4-8afa-8b92667eb25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0FAA2A5-E045-458E-A7A9-69F57C5B7409}">
  <ds:schemaRefs>
    <ds:schemaRef ds:uri="http://schemas.microsoft.com/sharepoint/v3/contenttype/forms"/>
  </ds:schemaRefs>
</ds:datastoreItem>
</file>

<file path=customXml/itemProps4.xml><?xml version="1.0" encoding="utf-8"?>
<ds:datastoreItem xmlns:ds="http://schemas.openxmlformats.org/officeDocument/2006/customXml" ds:itemID="{F32A91F8-47F2-4E1B-9942-1F23C02D827D}">
  <ds:schemaRefs>
    <ds:schemaRef ds:uri="http://purl.org/dc/terms/"/>
    <ds:schemaRef ds:uri="62c7038d-3aec-4dd4-8afa-8b92667eb25d"/>
    <ds:schemaRef ds:uri="http://schemas.openxmlformats.org/package/2006/metadata/core-properties"/>
    <ds:schemaRef ds:uri="http://schemas.microsoft.com/office/2006/metadata/properties"/>
    <ds:schemaRef ds:uri="http://schemas.microsoft.com/sharepoint/v3"/>
    <ds:schemaRef ds:uri="http://www.w3.org/XML/1998/namespace"/>
    <ds:schemaRef ds:uri="http://schemas.microsoft.com/office/2006/documentManagement/types"/>
    <ds:schemaRef ds:uri="http://schemas.microsoft.com/office/infopath/2007/PartnerControls"/>
    <ds:schemaRef ds:uri="f69fd3ce-e1df-49de-b78d-1d800e75d0a3"/>
    <ds:schemaRef ds:uri="http://purl.org/dc/dcmitype/"/>
    <ds:schemaRef ds:uri="http://purl.org/dc/elements/1.1/"/>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2</DocSecurity>
  <ScaleCrop>false</ScaleCrop>
  <HeadingPairs>
    <vt:vector size="4" baseType="variant">
      <vt:variant>
        <vt:lpstr>Worksheets</vt:lpstr>
      </vt:variant>
      <vt:variant>
        <vt:i4>104</vt:i4>
      </vt:variant>
      <vt:variant>
        <vt:lpstr>Named Ranges</vt:lpstr>
      </vt:variant>
      <vt:variant>
        <vt:i4>1815</vt:i4>
      </vt:variant>
    </vt:vector>
  </HeadingPairs>
  <TitlesOfParts>
    <vt:vector size="1919" baseType="lpstr">
      <vt:lpstr>Cover</vt:lpstr>
      <vt:lpstr>Purpose of spreadsheet</vt:lpstr>
      <vt:lpstr>Version control</vt:lpstr>
      <vt:lpstr>Assumptions</vt:lpstr>
      <vt:lpstr>Factor List</vt:lpstr>
      <vt:lpstr>x-101</vt:lpstr>
      <vt:lpstr>x-102</vt:lpstr>
      <vt:lpstr>x-103</vt:lpstr>
      <vt:lpstr>x-104</vt:lpstr>
      <vt:lpstr>x-105</vt:lpstr>
      <vt:lpstr>x-201</vt:lpstr>
      <vt:lpstr>x-202</vt:lpstr>
      <vt:lpstr>x-203</vt:lpstr>
      <vt:lpstr>x-204</vt:lpstr>
      <vt:lpstr>x-205</vt:lpstr>
      <vt:lpstr>x-206</vt:lpstr>
      <vt:lpstr>x-207</vt:lpstr>
      <vt:lpstr>x-208</vt:lpstr>
      <vt:lpstr>x-209</vt:lpstr>
      <vt:lpstr>x-213</vt:lpstr>
      <vt:lpstr>x-214</vt:lpstr>
      <vt:lpstr>x-215</vt:lpstr>
      <vt:lpstr>x-216</vt:lpstr>
      <vt:lpstr>x-217</vt:lpstr>
      <vt:lpstr>x-301</vt:lpstr>
      <vt:lpstr>x-302</vt:lpstr>
      <vt:lpstr>x-303</vt:lpstr>
      <vt:lpstr>x-304</vt:lpstr>
      <vt:lpstr>x-305</vt:lpstr>
      <vt:lpstr>x-306</vt:lpstr>
      <vt:lpstr>x-307</vt:lpstr>
      <vt:lpstr>x-308</vt:lpstr>
      <vt:lpstr>x-401</vt:lpstr>
      <vt:lpstr>x-402</vt:lpstr>
      <vt:lpstr>x-403</vt:lpstr>
      <vt:lpstr>x-404</vt:lpstr>
      <vt:lpstr>x-405</vt:lpstr>
      <vt:lpstr>x-406</vt:lpstr>
      <vt:lpstr>x-407</vt:lpstr>
      <vt:lpstr>x-408</vt:lpstr>
      <vt:lpstr>x-409</vt:lpstr>
      <vt:lpstr>x-410</vt:lpstr>
      <vt:lpstr>x-411</vt:lpstr>
      <vt:lpstr>x-412</vt:lpstr>
      <vt:lpstr>x-413</vt:lpstr>
      <vt:lpstr>x-414</vt:lpstr>
      <vt:lpstr>x-415</vt:lpstr>
      <vt:lpstr>x-416</vt:lpstr>
      <vt:lpstr>x-417</vt:lpstr>
      <vt:lpstr>x-418</vt:lpstr>
      <vt:lpstr>x-419</vt:lpstr>
      <vt:lpstr>x-420</vt:lpstr>
      <vt:lpstr>x-421</vt:lpstr>
      <vt:lpstr>x-422</vt:lpstr>
      <vt:lpstr>x-423</vt:lpstr>
      <vt:lpstr>x-501</vt:lpstr>
      <vt:lpstr>x-502</vt:lpstr>
      <vt:lpstr>x-503</vt:lpstr>
      <vt:lpstr>x-504</vt:lpstr>
      <vt:lpstr>x-505</vt:lpstr>
      <vt:lpstr>x-601</vt:lpstr>
      <vt:lpstr>x-602</vt:lpstr>
      <vt:lpstr>x-603</vt:lpstr>
      <vt:lpstr>x-604</vt:lpstr>
      <vt:lpstr>x-605</vt:lpstr>
      <vt:lpstr>x-606</vt:lpstr>
      <vt:lpstr>x-703</vt:lpstr>
      <vt:lpstr>x-704</vt:lpstr>
      <vt:lpstr>x-705</vt:lpstr>
      <vt:lpstr>x-706</vt:lpstr>
      <vt:lpstr>x-707</vt:lpstr>
      <vt:lpstr>x-708</vt:lpstr>
      <vt:lpstr>x-709</vt:lpstr>
      <vt:lpstr>x-710</vt:lpstr>
      <vt:lpstr>x-711</vt:lpstr>
      <vt:lpstr>x-712</vt:lpstr>
      <vt:lpstr>x-713</vt:lpstr>
      <vt:lpstr>x-714</vt:lpstr>
      <vt:lpstr>x-715</vt:lpstr>
      <vt:lpstr>x-716</vt:lpstr>
      <vt:lpstr>x-717</vt:lpstr>
      <vt:lpstr>x-718</vt:lpstr>
      <vt:lpstr>x-719</vt:lpstr>
      <vt:lpstr>x-720</vt:lpstr>
      <vt:lpstr>x-721</vt:lpstr>
      <vt:lpstr>x-722</vt:lpstr>
      <vt:lpstr>x-724</vt:lpstr>
      <vt:lpstr>x-801</vt:lpstr>
      <vt:lpstr>x-802</vt:lpstr>
      <vt:lpstr>x-803</vt:lpstr>
      <vt:lpstr>x-804</vt:lpstr>
      <vt:lpstr>x-805</vt:lpstr>
      <vt:lpstr>x-806</vt:lpstr>
      <vt:lpstr>x-807</vt:lpstr>
      <vt:lpstr>x-808</vt:lpstr>
      <vt:lpstr>x-809</vt:lpstr>
      <vt:lpstr>x-810</vt:lpstr>
      <vt:lpstr>x-811</vt:lpstr>
      <vt:lpstr>x-812</vt:lpstr>
      <vt:lpstr>x-813</vt:lpstr>
      <vt:lpstr>x-814</vt:lpstr>
      <vt:lpstr>x-815</vt:lpstr>
      <vt:lpstr>x-816</vt:lpstr>
      <vt:lpstr>x-template</vt:lpstr>
      <vt:lpstr>FACTOR_LIST_AGE_DEF</vt:lpstr>
      <vt:lpstr>FACTOR_LIST_ASSUMPTION_SET</vt:lpstr>
      <vt:lpstr>FACTOR_LIST_CLIENT</vt:lpstr>
      <vt:lpstr>FACTOR_LIST_DATE_IMPLEMENTED</vt:lpstr>
      <vt:lpstr>FACTOR_LIST_DATE_ISSUED</vt:lpstr>
      <vt:lpstr>FACTOR_LIST_DESCRIPTION</vt:lpstr>
      <vt:lpstr>FACTOR_LIST_FACTOR_STATUS</vt:lpstr>
      <vt:lpstr>FACTOR_LIST_FACTOR_TYPE</vt:lpstr>
      <vt:lpstr>FACTOR_LIST_GENDER</vt:lpstr>
      <vt:lpstr>FACTOR_LIST_REFERENCE</vt:lpstr>
      <vt:lpstr>FACTOR_LIST_REFERENCE_GUIDANCE</vt:lpstr>
      <vt:lpstr>FACTOR_LIST_RELATED</vt:lpstr>
      <vt:lpstr>FACTOR_LIST_SECTION</vt:lpstr>
      <vt:lpstr>FACTOR_LIST_SECTION_NUMBER</vt:lpstr>
      <vt:lpstr>FACTOR_LIST_SERIES_NUMBER</vt:lpstr>
      <vt:lpstr>'x-101'!TABLE_AGE_DEF_1</vt:lpstr>
      <vt:lpstr>'x-102'!TABLE_AGE_DEF_1</vt:lpstr>
      <vt:lpstr>'x-103'!TABLE_AGE_DEF_1</vt:lpstr>
      <vt:lpstr>'x-104'!TABLE_AGE_DEF_1</vt:lpstr>
      <vt:lpstr>'x-105'!TABLE_AGE_DEF_1</vt:lpstr>
      <vt:lpstr>'x-201'!TABLE_AGE_DEF_1</vt:lpstr>
      <vt:lpstr>'x-202'!TABLE_AGE_DEF_1</vt:lpstr>
      <vt:lpstr>'x-203'!TABLE_AGE_DEF_1</vt:lpstr>
      <vt:lpstr>'x-204'!TABLE_AGE_DEF_1</vt:lpstr>
      <vt:lpstr>'x-205'!TABLE_AGE_DEF_1</vt:lpstr>
      <vt:lpstr>'x-206'!TABLE_AGE_DEF_1</vt:lpstr>
      <vt:lpstr>'x-207'!TABLE_AGE_DEF_1</vt:lpstr>
      <vt:lpstr>'x-208'!TABLE_AGE_DEF_1</vt:lpstr>
      <vt:lpstr>'x-209'!TABLE_AGE_DEF_1</vt:lpstr>
      <vt:lpstr>'x-213'!TABLE_AGE_DEF_1</vt:lpstr>
      <vt:lpstr>'x-214'!TABLE_AGE_DEF_1</vt:lpstr>
      <vt:lpstr>'x-215'!TABLE_AGE_DEF_1</vt:lpstr>
      <vt:lpstr>'x-216'!TABLE_AGE_DEF_1</vt:lpstr>
      <vt:lpstr>'x-217'!TABLE_AGE_DEF_1</vt:lpstr>
      <vt:lpstr>'x-301'!TABLE_AGE_DEF_1</vt:lpstr>
      <vt:lpstr>'x-302'!TABLE_AGE_DEF_1</vt:lpstr>
      <vt:lpstr>'x-303'!TABLE_AGE_DEF_1</vt:lpstr>
      <vt:lpstr>'x-304'!TABLE_AGE_DEF_1</vt:lpstr>
      <vt:lpstr>'x-305'!TABLE_AGE_DEF_1</vt:lpstr>
      <vt:lpstr>'x-306'!TABLE_AGE_DEF_1</vt:lpstr>
      <vt:lpstr>'x-307'!TABLE_AGE_DEF_1</vt:lpstr>
      <vt:lpstr>'x-308'!TABLE_AGE_DEF_1</vt:lpstr>
      <vt:lpstr>'x-401'!TABLE_AGE_DEF_1</vt:lpstr>
      <vt:lpstr>'x-402'!TABLE_AGE_DEF_1</vt:lpstr>
      <vt:lpstr>'x-403'!TABLE_AGE_DEF_1</vt:lpstr>
      <vt:lpstr>'x-404'!TABLE_AGE_DEF_1</vt:lpstr>
      <vt:lpstr>'x-405'!TABLE_AGE_DEF_1</vt:lpstr>
      <vt:lpstr>'x-406'!TABLE_AGE_DEF_1</vt:lpstr>
      <vt:lpstr>'x-407'!TABLE_AGE_DEF_1</vt:lpstr>
      <vt:lpstr>'x-408'!TABLE_AGE_DEF_1</vt:lpstr>
      <vt:lpstr>'x-409'!TABLE_AGE_DEF_1</vt:lpstr>
      <vt:lpstr>'x-410'!TABLE_AGE_DEF_1</vt:lpstr>
      <vt:lpstr>'x-411'!TABLE_AGE_DEF_1</vt:lpstr>
      <vt:lpstr>'x-412'!TABLE_AGE_DEF_1</vt:lpstr>
      <vt:lpstr>'x-413'!TABLE_AGE_DEF_1</vt:lpstr>
      <vt:lpstr>'x-414'!TABLE_AGE_DEF_1</vt:lpstr>
      <vt:lpstr>'x-415'!TABLE_AGE_DEF_1</vt:lpstr>
      <vt:lpstr>'x-416'!TABLE_AGE_DEF_1</vt:lpstr>
      <vt:lpstr>'x-417'!TABLE_AGE_DEF_1</vt:lpstr>
      <vt:lpstr>'x-418'!TABLE_AGE_DEF_1</vt:lpstr>
      <vt:lpstr>'x-419'!TABLE_AGE_DEF_1</vt:lpstr>
      <vt:lpstr>'x-420'!TABLE_AGE_DEF_1</vt:lpstr>
      <vt:lpstr>'x-421'!TABLE_AGE_DEF_1</vt:lpstr>
      <vt:lpstr>'x-422'!TABLE_AGE_DEF_1</vt:lpstr>
      <vt:lpstr>'x-423'!TABLE_AGE_DEF_1</vt:lpstr>
      <vt:lpstr>'x-501'!TABLE_AGE_DEF_1</vt:lpstr>
      <vt:lpstr>'x-502'!TABLE_AGE_DEF_1</vt:lpstr>
      <vt:lpstr>'x-503'!TABLE_AGE_DEF_1</vt:lpstr>
      <vt:lpstr>'x-504'!TABLE_AGE_DEF_1</vt:lpstr>
      <vt:lpstr>'x-505'!TABLE_AGE_DEF_1</vt:lpstr>
      <vt:lpstr>'x-601'!TABLE_AGE_DEF_1</vt:lpstr>
      <vt:lpstr>'x-602'!TABLE_AGE_DEF_1</vt:lpstr>
      <vt:lpstr>'x-603'!TABLE_AGE_DEF_1</vt:lpstr>
      <vt:lpstr>'x-604'!TABLE_AGE_DEF_1</vt:lpstr>
      <vt:lpstr>'x-605'!TABLE_AGE_DEF_1</vt:lpstr>
      <vt:lpstr>'x-606'!TABLE_AGE_DEF_1</vt:lpstr>
      <vt:lpstr>'x-703'!TABLE_AGE_DEF_1</vt:lpstr>
      <vt:lpstr>'x-704'!TABLE_AGE_DEF_1</vt:lpstr>
      <vt:lpstr>'x-705'!TABLE_AGE_DEF_1</vt:lpstr>
      <vt:lpstr>'x-706'!TABLE_AGE_DEF_1</vt:lpstr>
      <vt:lpstr>'x-707'!TABLE_AGE_DEF_1</vt:lpstr>
      <vt:lpstr>'x-708'!TABLE_AGE_DEF_1</vt:lpstr>
      <vt:lpstr>'x-709'!TABLE_AGE_DEF_1</vt:lpstr>
      <vt:lpstr>'x-710'!TABLE_AGE_DEF_1</vt:lpstr>
      <vt:lpstr>'x-711'!TABLE_AGE_DEF_1</vt:lpstr>
      <vt:lpstr>'x-712'!TABLE_AGE_DEF_1</vt:lpstr>
      <vt:lpstr>'x-713'!TABLE_AGE_DEF_1</vt:lpstr>
      <vt:lpstr>'x-714'!TABLE_AGE_DEF_1</vt:lpstr>
      <vt:lpstr>'x-715'!TABLE_AGE_DEF_1</vt:lpstr>
      <vt:lpstr>'x-716'!TABLE_AGE_DEF_1</vt:lpstr>
      <vt:lpstr>'x-717'!TABLE_AGE_DEF_1</vt:lpstr>
      <vt:lpstr>'x-718'!TABLE_AGE_DEF_1</vt:lpstr>
      <vt:lpstr>'x-719'!TABLE_AGE_DEF_1</vt:lpstr>
      <vt:lpstr>'x-720'!TABLE_AGE_DEF_1</vt:lpstr>
      <vt:lpstr>'x-721'!TABLE_AGE_DEF_1</vt:lpstr>
      <vt:lpstr>'x-722'!TABLE_AGE_DEF_1</vt:lpstr>
      <vt:lpstr>'x-724'!TABLE_AGE_DEF_1</vt:lpstr>
      <vt:lpstr>'x-801'!TABLE_AGE_DEF_1</vt:lpstr>
      <vt:lpstr>'x-802'!TABLE_AGE_DEF_1</vt:lpstr>
      <vt:lpstr>'x-803'!TABLE_AGE_DEF_1</vt:lpstr>
      <vt:lpstr>'x-804'!TABLE_AGE_DEF_1</vt:lpstr>
      <vt:lpstr>'x-805'!TABLE_AGE_DEF_1</vt:lpstr>
      <vt:lpstr>'x-806'!TABLE_AGE_DEF_1</vt:lpstr>
      <vt:lpstr>'x-807'!TABLE_AGE_DEF_1</vt:lpstr>
      <vt:lpstr>'x-808'!TABLE_AGE_DEF_1</vt:lpstr>
      <vt:lpstr>'x-809'!TABLE_AGE_DEF_1</vt:lpstr>
      <vt:lpstr>'x-810'!TABLE_AGE_DEF_1</vt:lpstr>
      <vt:lpstr>'x-811'!TABLE_AGE_DEF_1</vt:lpstr>
      <vt:lpstr>'x-812'!TABLE_AGE_DEF_1</vt:lpstr>
      <vt:lpstr>'x-813'!TABLE_AGE_DEF_1</vt:lpstr>
      <vt:lpstr>'x-814'!TABLE_AGE_DEF_1</vt:lpstr>
      <vt:lpstr>'x-815'!TABLE_AGE_DEF_1</vt:lpstr>
      <vt:lpstr>'x-816'!TABLE_AGE_DEF_1</vt:lpstr>
      <vt:lpstr>'x-template'!TABLE_AGE_DEF_1</vt:lpstr>
      <vt:lpstr>'x-204'!TABLE_AGE_DEF_2</vt:lpstr>
      <vt:lpstr>'x-403'!TABLE_AGE_DEF_2</vt:lpstr>
      <vt:lpstr>'x-404'!TABLE_AGE_DEF_2</vt:lpstr>
      <vt:lpstr>'x-409'!TABLE_AGE_DEF_2</vt:lpstr>
      <vt:lpstr>'x-410'!TABLE_AGE_DEF_2</vt:lpstr>
      <vt:lpstr>'x-415'!TABLE_AGE_DEF_2</vt:lpstr>
      <vt:lpstr>'x-807'!TABLE_AGE_DEF_2</vt:lpstr>
      <vt:lpstr>'x-101'!TABLE_AREA_1</vt:lpstr>
      <vt:lpstr>'x-102'!TABLE_AREA_1</vt:lpstr>
      <vt:lpstr>'x-103'!TABLE_AREA_1</vt:lpstr>
      <vt:lpstr>'x-104'!TABLE_AREA_1</vt:lpstr>
      <vt:lpstr>'x-105'!TABLE_AREA_1</vt:lpstr>
      <vt:lpstr>'x-201'!TABLE_AREA_1</vt:lpstr>
      <vt:lpstr>'x-202'!TABLE_AREA_1</vt:lpstr>
      <vt:lpstr>'x-203'!TABLE_AREA_1</vt:lpstr>
      <vt:lpstr>'x-204'!TABLE_AREA_1</vt:lpstr>
      <vt:lpstr>'x-205'!TABLE_AREA_1</vt:lpstr>
      <vt:lpstr>'x-206'!TABLE_AREA_1</vt:lpstr>
      <vt:lpstr>'x-207'!TABLE_AREA_1</vt:lpstr>
      <vt:lpstr>'x-208'!TABLE_AREA_1</vt:lpstr>
      <vt:lpstr>'x-209'!TABLE_AREA_1</vt:lpstr>
      <vt:lpstr>'x-213'!TABLE_AREA_1</vt:lpstr>
      <vt:lpstr>'x-214'!TABLE_AREA_1</vt:lpstr>
      <vt:lpstr>'x-215'!TABLE_AREA_1</vt:lpstr>
      <vt:lpstr>'x-216'!TABLE_AREA_1</vt:lpstr>
      <vt:lpstr>'x-217'!TABLE_AREA_1</vt:lpstr>
      <vt:lpstr>'x-301'!TABLE_AREA_1</vt:lpstr>
      <vt:lpstr>'x-302'!TABLE_AREA_1</vt:lpstr>
      <vt:lpstr>'x-303'!TABLE_AREA_1</vt:lpstr>
      <vt:lpstr>'x-304'!TABLE_AREA_1</vt:lpstr>
      <vt:lpstr>'x-305'!TABLE_AREA_1</vt:lpstr>
      <vt:lpstr>'x-306'!TABLE_AREA_1</vt:lpstr>
      <vt:lpstr>'x-307'!TABLE_AREA_1</vt:lpstr>
      <vt:lpstr>'x-308'!TABLE_AREA_1</vt:lpstr>
      <vt:lpstr>'x-401'!TABLE_AREA_1</vt:lpstr>
      <vt:lpstr>'x-402'!TABLE_AREA_1</vt:lpstr>
      <vt:lpstr>'x-403'!TABLE_AREA_1</vt:lpstr>
      <vt:lpstr>'x-404'!TABLE_AREA_1</vt:lpstr>
      <vt:lpstr>'x-405'!TABLE_AREA_1</vt:lpstr>
      <vt:lpstr>'x-406'!TABLE_AREA_1</vt:lpstr>
      <vt:lpstr>'x-407'!TABLE_AREA_1</vt:lpstr>
      <vt:lpstr>'x-408'!TABLE_AREA_1</vt:lpstr>
      <vt:lpstr>'x-409'!TABLE_AREA_1</vt:lpstr>
      <vt:lpstr>'x-410'!TABLE_AREA_1</vt:lpstr>
      <vt:lpstr>'x-411'!TABLE_AREA_1</vt:lpstr>
      <vt:lpstr>'x-412'!TABLE_AREA_1</vt:lpstr>
      <vt:lpstr>'x-413'!TABLE_AREA_1</vt:lpstr>
      <vt:lpstr>'x-414'!TABLE_AREA_1</vt:lpstr>
      <vt:lpstr>'x-415'!TABLE_AREA_1</vt:lpstr>
      <vt:lpstr>'x-416'!TABLE_AREA_1</vt:lpstr>
      <vt:lpstr>'x-417'!TABLE_AREA_1</vt:lpstr>
      <vt:lpstr>'x-418'!TABLE_AREA_1</vt:lpstr>
      <vt:lpstr>'x-419'!TABLE_AREA_1</vt:lpstr>
      <vt:lpstr>'x-420'!TABLE_AREA_1</vt:lpstr>
      <vt:lpstr>'x-421'!TABLE_AREA_1</vt:lpstr>
      <vt:lpstr>'x-422'!TABLE_AREA_1</vt:lpstr>
      <vt:lpstr>'x-423'!TABLE_AREA_1</vt:lpstr>
      <vt:lpstr>'x-501'!TABLE_AREA_1</vt:lpstr>
      <vt:lpstr>'x-502'!TABLE_AREA_1</vt:lpstr>
      <vt:lpstr>'x-503'!TABLE_AREA_1</vt:lpstr>
      <vt:lpstr>'x-504'!TABLE_AREA_1</vt:lpstr>
      <vt:lpstr>'x-505'!TABLE_AREA_1</vt:lpstr>
      <vt:lpstr>'x-601'!TABLE_AREA_1</vt:lpstr>
      <vt:lpstr>'x-602'!TABLE_AREA_1</vt:lpstr>
      <vt:lpstr>'x-603'!TABLE_AREA_1</vt:lpstr>
      <vt:lpstr>'x-604'!TABLE_AREA_1</vt:lpstr>
      <vt:lpstr>'x-703'!TABLE_AREA_1</vt:lpstr>
      <vt:lpstr>'x-704'!TABLE_AREA_1</vt:lpstr>
      <vt:lpstr>'x-705'!TABLE_AREA_1</vt:lpstr>
      <vt:lpstr>'x-706'!TABLE_AREA_1</vt:lpstr>
      <vt:lpstr>'x-707'!TABLE_AREA_1</vt:lpstr>
      <vt:lpstr>'x-708'!TABLE_AREA_1</vt:lpstr>
      <vt:lpstr>'x-709'!TABLE_AREA_1</vt:lpstr>
      <vt:lpstr>'x-710'!TABLE_AREA_1</vt:lpstr>
      <vt:lpstr>'x-711'!TABLE_AREA_1</vt:lpstr>
      <vt:lpstr>'x-712'!TABLE_AREA_1</vt:lpstr>
      <vt:lpstr>'x-713'!TABLE_AREA_1</vt:lpstr>
      <vt:lpstr>'x-714'!TABLE_AREA_1</vt:lpstr>
      <vt:lpstr>'x-715'!TABLE_AREA_1</vt:lpstr>
      <vt:lpstr>'x-716'!TABLE_AREA_1</vt:lpstr>
      <vt:lpstr>'x-717'!TABLE_AREA_1</vt:lpstr>
      <vt:lpstr>'x-718'!TABLE_AREA_1</vt:lpstr>
      <vt:lpstr>'x-719'!TABLE_AREA_1</vt:lpstr>
      <vt:lpstr>'x-720'!TABLE_AREA_1</vt:lpstr>
      <vt:lpstr>'x-721'!TABLE_AREA_1</vt:lpstr>
      <vt:lpstr>'x-722'!TABLE_AREA_1</vt:lpstr>
      <vt:lpstr>'x-724'!TABLE_AREA_1</vt:lpstr>
      <vt:lpstr>'x-801'!TABLE_AREA_1</vt:lpstr>
      <vt:lpstr>'x-802'!TABLE_AREA_1</vt:lpstr>
      <vt:lpstr>'x-803'!TABLE_AREA_1</vt:lpstr>
      <vt:lpstr>'x-804'!TABLE_AREA_1</vt:lpstr>
      <vt:lpstr>'x-805'!TABLE_AREA_1</vt:lpstr>
      <vt:lpstr>'x-806'!TABLE_AREA_1</vt:lpstr>
      <vt:lpstr>'x-807'!TABLE_AREA_1</vt:lpstr>
      <vt:lpstr>'x-808'!TABLE_AREA_1</vt:lpstr>
      <vt:lpstr>'x-809'!TABLE_AREA_1</vt:lpstr>
      <vt:lpstr>'x-810'!TABLE_AREA_1</vt:lpstr>
      <vt:lpstr>'x-811'!TABLE_AREA_1</vt:lpstr>
      <vt:lpstr>'x-812'!TABLE_AREA_1</vt:lpstr>
      <vt:lpstr>'x-813'!TABLE_AREA_1</vt:lpstr>
      <vt:lpstr>'x-814'!TABLE_AREA_1</vt:lpstr>
      <vt:lpstr>'x-815'!TABLE_AREA_1</vt:lpstr>
      <vt:lpstr>'x-816'!TABLE_AREA_1</vt:lpstr>
      <vt:lpstr>'x-204'!TABLE_AREA_2</vt:lpstr>
      <vt:lpstr>'x-403'!TABLE_AREA_2</vt:lpstr>
      <vt:lpstr>'x-404'!TABLE_AREA_2</vt:lpstr>
      <vt:lpstr>'x-409'!TABLE_AREA_2</vt:lpstr>
      <vt:lpstr>'x-410'!TABLE_AREA_2</vt:lpstr>
      <vt:lpstr>'x-415'!TABLE_AREA_2</vt:lpstr>
      <vt:lpstr>'x-807'!TABLE_AREA_2</vt:lpstr>
      <vt:lpstr>'x-101'!TABLE_ASSUMPTION_SET_1</vt:lpstr>
      <vt:lpstr>'x-102'!TABLE_ASSUMPTION_SET_1</vt:lpstr>
      <vt:lpstr>'x-103'!TABLE_ASSUMPTION_SET_1</vt:lpstr>
      <vt:lpstr>'x-104'!TABLE_ASSUMPTION_SET_1</vt:lpstr>
      <vt:lpstr>'x-105'!TABLE_ASSUMPTION_SET_1</vt:lpstr>
      <vt:lpstr>'x-201'!TABLE_ASSUMPTION_SET_1</vt:lpstr>
      <vt:lpstr>'x-202'!TABLE_ASSUMPTION_SET_1</vt:lpstr>
      <vt:lpstr>'x-203'!TABLE_ASSUMPTION_SET_1</vt:lpstr>
      <vt:lpstr>'x-204'!TABLE_ASSUMPTION_SET_1</vt:lpstr>
      <vt:lpstr>'x-205'!TABLE_ASSUMPTION_SET_1</vt:lpstr>
      <vt:lpstr>'x-206'!TABLE_ASSUMPTION_SET_1</vt:lpstr>
      <vt:lpstr>'x-207'!TABLE_ASSUMPTION_SET_1</vt:lpstr>
      <vt:lpstr>'x-208'!TABLE_ASSUMPTION_SET_1</vt:lpstr>
      <vt:lpstr>'x-209'!TABLE_ASSUMPTION_SET_1</vt:lpstr>
      <vt:lpstr>'x-213'!TABLE_ASSUMPTION_SET_1</vt:lpstr>
      <vt:lpstr>'x-214'!TABLE_ASSUMPTION_SET_1</vt:lpstr>
      <vt:lpstr>'x-215'!TABLE_ASSUMPTION_SET_1</vt:lpstr>
      <vt:lpstr>'x-216'!TABLE_ASSUMPTION_SET_1</vt:lpstr>
      <vt:lpstr>'x-217'!TABLE_ASSUMPTION_SET_1</vt:lpstr>
      <vt:lpstr>'x-301'!TABLE_ASSUMPTION_SET_1</vt:lpstr>
      <vt:lpstr>'x-302'!TABLE_ASSUMPTION_SET_1</vt:lpstr>
      <vt:lpstr>'x-303'!TABLE_ASSUMPTION_SET_1</vt:lpstr>
      <vt:lpstr>'x-304'!TABLE_ASSUMPTION_SET_1</vt:lpstr>
      <vt:lpstr>'x-305'!TABLE_ASSUMPTION_SET_1</vt:lpstr>
      <vt:lpstr>'x-306'!TABLE_ASSUMPTION_SET_1</vt:lpstr>
      <vt:lpstr>'x-307'!TABLE_ASSUMPTION_SET_1</vt:lpstr>
      <vt:lpstr>'x-308'!TABLE_ASSUMPTION_SET_1</vt:lpstr>
      <vt:lpstr>'x-401'!TABLE_ASSUMPTION_SET_1</vt:lpstr>
      <vt:lpstr>'x-402'!TABLE_ASSUMPTION_SET_1</vt:lpstr>
      <vt:lpstr>'x-403'!TABLE_ASSUMPTION_SET_1</vt:lpstr>
      <vt:lpstr>'x-404'!TABLE_ASSUMPTION_SET_1</vt:lpstr>
      <vt:lpstr>'x-405'!TABLE_ASSUMPTION_SET_1</vt:lpstr>
      <vt:lpstr>'x-406'!TABLE_ASSUMPTION_SET_1</vt:lpstr>
      <vt:lpstr>'x-407'!TABLE_ASSUMPTION_SET_1</vt:lpstr>
      <vt:lpstr>'x-408'!TABLE_ASSUMPTION_SET_1</vt:lpstr>
      <vt:lpstr>'x-409'!TABLE_ASSUMPTION_SET_1</vt:lpstr>
      <vt:lpstr>'x-410'!TABLE_ASSUMPTION_SET_1</vt:lpstr>
      <vt:lpstr>'x-411'!TABLE_ASSUMPTION_SET_1</vt:lpstr>
      <vt:lpstr>'x-412'!TABLE_ASSUMPTION_SET_1</vt:lpstr>
      <vt:lpstr>'x-413'!TABLE_ASSUMPTION_SET_1</vt:lpstr>
      <vt:lpstr>'x-414'!TABLE_ASSUMPTION_SET_1</vt:lpstr>
      <vt:lpstr>'x-415'!TABLE_ASSUMPTION_SET_1</vt:lpstr>
      <vt:lpstr>'x-416'!TABLE_ASSUMPTION_SET_1</vt:lpstr>
      <vt:lpstr>'x-417'!TABLE_ASSUMPTION_SET_1</vt:lpstr>
      <vt:lpstr>'x-418'!TABLE_ASSUMPTION_SET_1</vt:lpstr>
      <vt:lpstr>'x-419'!TABLE_ASSUMPTION_SET_1</vt:lpstr>
      <vt:lpstr>'x-420'!TABLE_ASSUMPTION_SET_1</vt:lpstr>
      <vt:lpstr>'x-421'!TABLE_ASSUMPTION_SET_1</vt:lpstr>
      <vt:lpstr>'x-422'!TABLE_ASSUMPTION_SET_1</vt:lpstr>
      <vt:lpstr>'x-423'!TABLE_ASSUMPTION_SET_1</vt:lpstr>
      <vt:lpstr>'x-501'!TABLE_ASSUMPTION_SET_1</vt:lpstr>
      <vt:lpstr>'x-502'!TABLE_ASSUMPTION_SET_1</vt:lpstr>
      <vt:lpstr>'x-503'!TABLE_ASSUMPTION_SET_1</vt:lpstr>
      <vt:lpstr>'x-504'!TABLE_ASSUMPTION_SET_1</vt:lpstr>
      <vt:lpstr>'x-505'!TABLE_ASSUMPTION_SET_1</vt:lpstr>
      <vt:lpstr>'x-601'!TABLE_ASSUMPTION_SET_1</vt:lpstr>
      <vt:lpstr>'x-602'!TABLE_ASSUMPTION_SET_1</vt:lpstr>
      <vt:lpstr>'x-603'!TABLE_ASSUMPTION_SET_1</vt:lpstr>
      <vt:lpstr>'x-604'!TABLE_ASSUMPTION_SET_1</vt:lpstr>
      <vt:lpstr>'x-605'!TABLE_ASSUMPTION_SET_1</vt:lpstr>
      <vt:lpstr>'x-606'!TABLE_ASSUMPTION_SET_1</vt:lpstr>
      <vt:lpstr>'x-703'!TABLE_ASSUMPTION_SET_1</vt:lpstr>
      <vt:lpstr>'x-704'!TABLE_ASSUMPTION_SET_1</vt:lpstr>
      <vt:lpstr>'x-705'!TABLE_ASSUMPTION_SET_1</vt:lpstr>
      <vt:lpstr>'x-706'!TABLE_ASSUMPTION_SET_1</vt:lpstr>
      <vt:lpstr>'x-707'!TABLE_ASSUMPTION_SET_1</vt:lpstr>
      <vt:lpstr>'x-708'!TABLE_ASSUMPTION_SET_1</vt:lpstr>
      <vt:lpstr>'x-709'!TABLE_ASSUMPTION_SET_1</vt:lpstr>
      <vt:lpstr>'x-710'!TABLE_ASSUMPTION_SET_1</vt:lpstr>
      <vt:lpstr>'x-711'!TABLE_ASSUMPTION_SET_1</vt:lpstr>
      <vt:lpstr>'x-712'!TABLE_ASSUMPTION_SET_1</vt:lpstr>
      <vt:lpstr>'x-713'!TABLE_ASSUMPTION_SET_1</vt:lpstr>
      <vt:lpstr>'x-714'!TABLE_ASSUMPTION_SET_1</vt:lpstr>
      <vt:lpstr>'x-715'!TABLE_ASSUMPTION_SET_1</vt:lpstr>
      <vt:lpstr>'x-716'!TABLE_ASSUMPTION_SET_1</vt:lpstr>
      <vt:lpstr>'x-717'!TABLE_ASSUMPTION_SET_1</vt:lpstr>
      <vt:lpstr>'x-718'!TABLE_ASSUMPTION_SET_1</vt:lpstr>
      <vt:lpstr>'x-719'!TABLE_ASSUMPTION_SET_1</vt:lpstr>
      <vt:lpstr>'x-720'!TABLE_ASSUMPTION_SET_1</vt:lpstr>
      <vt:lpstr>'x-721'!TABLE_ASSUMPTION_SET_1</vt:lpstr>
      <vt:lpstr>'x-722'!TABLE_ASSUMPTION_SET_1</vt:lpstr>
      <vt:lpstr>'x-724'!TABLE_ASSUMPTION_SET_1</vt:lpstr>
      <vt:lpstr>'x-801'!TABLE_ASSUMPTION_SET_1</vt:lpstr>
      <vt:lpstr>'x-802'!TABLE_ASSUMPTION_SET_1</vt:lpstr>
      <vt:lpstr>'x-803'!TABLE_ASSUMPTION_SET_1</vt:lpstr>
      <vt:lpstr>'x-804'!TABLE_ASSUMPTION_SET_1</vt:lpstr>
      <vt:lpstr>'x-805'!TABLE_ASSUMPTION_SET_1</vt:lpstr>
      <vt:lpstr>'x-806'!TABLE_ASSUMPTION_SET_1</vt:lpstr>
      <vt:lpstr>'x-807'!TABLE_ASSUMPTION_SET_1</vt:lpstr>
      <vt:lpstr>'x-808'!TABLE_ASSUMPTION_SET_1</vt:lpstr>
      <vt:lpstr>'x-809'!TABLE_ASSUMPTION_SET_1</vt:lpstr>
      <vt:lpstr>'x-810'!TABLE_ASSUMPTION_SET_1</vt:lpstr>
      <vt:lpstr>'x-811'!TABLE_ASSUMPTION_SET_1</vt:lpstr>
      <vt:lpstr>'x-812'!TABLE_ASSUMPTION_SET_1</vt:lpstr>
      <vt:lpstr>'x-813'!TABLE_ASSUMPTION_SET_1</vt:lpstr>
      <vt:lpstr>'x-814'!TABLE_ASSUMPTION_SET_1</vt:lpstr>
      <vt:lpstr>'x-815'!TABLE_ASSUMPTION_SET_1</vt:lpstr>
      <vt:lpstr>'x-816'!TABLE_ASSUMPTION_SET_1</vt:lpstr>
      <vt:lpstr>'x-template'!TABLE_ASSUMPTION_SET_1</vt:lpstr>
      <vt:lpstr>'x-204'!TABLE_ASSUMPTION_SET_2</vt:lpstr>
      <vt:lpstr>'x-403'!TABLE_ASSUMPTION_SET_2</vt:lpstr>
      <vt:lpstr>'x-404'!TABLE_ASSUMPTION_SET_2</vt:lpstr>
      <vt:lpstr>'x-409'!TABLE_ASSUMPTION_SET_2</vt:lpstr>
      <vt:lpstr>'x-410'!TABLE_ASSUMPTION_SET_2</vt:lpstr>
      <vt:lpstr>'x-415'!TABLE_ASSUMPTION_SET_2</vt:lpstr>
      <vt:lpstr>'x-807'!TABLE_ASSUMPTION_SET_2</vt:lpstr>
      <vt:lpstr>'x-101'!TABLE_CLIENT_1</vt:lpstr>
      <vt:lpstr>'x-102'!TABLE_CLIENT_1</vt:lpstr>
      <vt:lpstr>'x-103'!TABLE_CLIENT_1</vt:lpstr>
      <vt:lpstr>'x-104'!TABLE_CLIENT_1</vt:lpstr>
      <vt:lpstr>'x-105'!TABLE_CLIENT_1</vt:lpstr>
      <vt:lpstr>'x-201'!TABLE_CLIENT_1</vt:lpstr>
      <vt:lpstr>'x-202'!TABLE_CLIENT_1</vt:lpstr>
      <vt:lpstr>'x-203'!TABLE_CLIENT_1</vt:lpstr>
      <vt:lpstr>'x-204'!TABLE_CLIENT_1</vt:lpstr>
      <vt:lpstr>'x-205'!TABLE_CLIENT_1</vt:lpstr>
      <vt:lpstr>'x-206'!TABLE_CLIENT_1</vt:lpstr>
      <vt:lpstr>'x-207'!TABLE_CLIENT_1</vt:lpstr>
      <vt:lpstr>'x-208'!TABLE_CLIENT_1</vt:lpstr>
      <vt:lpstr>'x-209'!TABLE_CLIENT_1</vt:lpstr>
      <vt:lpstr>'x-213'!TABLE_CLIENT_1</vt:lpstr>
      <vt:lpstr>'x-214'!TABLE_CLIENT_1</vt:lpstr>
      <vt:lpstr>'x-215'!TABLE_CLIENT_1</vt:lpstr>
      <vt:lpstr>'x-216'!TABLE_CLIENT_1</vt:lpstr>
      <vt:lpstr>'x-217'!TABLE_CLIENT_1</vt:lpstr>
      <vt:lpstr>'x-301'!TABLE_CLIENT_1</vt:lpstr>
      <vt:lpstr>'x-302'!TABLE_CLIENT_1</vt:lpstr>
      <vt:lpstr>'x-303'!TABLE_CLIENT_1</vt:lpstr>
      <vt:lpstr>'x-304'!TABLE_CLIENT_1</vt:lpstr>
      <vt:lpstr>'x-305'!TABLE_CLIENT_1</vt:lpstr>
      <vt:lpstr>'x-306'!TABLE_CLIENT_1</vt:lpstr>
      <vt:lpstr>'x-307'!TABLE_CLIENT_1</vt:lpstr>
      <vt:lpstr>'x-308'!TABLE_CLIENT_1</vt:lpstr>
      <vt:lpstr>'x-401'!TABLE_CLIENT_1</vt:lpstr>
      <vt:lpstr>'x-402'!TABLE_CLIENT_1</vt:lpstr>
      <vt:lpstr>'x-403'!TABLE_CLIENT_1</vt:lpstr>
      <vt:lpstr>'x-404'!TABLE_CLIENT_1</vt:lpstr>
      <vt:lpstr>'x-405'!TABLE_CLIENT_1</vt:lpstr>
      <vt:lpstr>'x-406'!TABLE_CLIENT_1</vt:lpstr>
      <vt:lpstr>'x-407'!TABLE_CLIENT_1</vt:lpstr>
      <vt:lpstr>'x-408'!TABLE_CLIENT_1</vt:lpstr>
      <vt:lpstr>'x-409'!TABLE_CLIENT_1</vt:lpstr>
      <vt:lpstr>'x-410'!TABLE_CLIENT_1</vt:lpstr>
      <vt:lpstr>'x-411'!TABLE_CLIENT_1</vt:lpstr>
      <vt:lpstr>'x-412'!TABLE_CLIENT_1</vt:lpstr>
      <vt:lpstr>'x-413'!TABLE_CLIENT_1</vt:lpstr>
      <vt:lpstr>'x-414'!TABLE_CLIENT_1</vt:lpstr>
      <vt:lpstr>'x-415'!TABLE_CLIENT_1</vt:lpstr>
      <vt:lpstr>'x-416'!TABLE_CLIENT_1</vt:lpstr>
      <vt:lpstr>'x-417'!TABLE_CLIENT_1</vt:lpstr>
      <vt:lpstr>'x-418'!TABLE_CLIENT_1</vt:lpstr>
      <vt:lpstr>'x-419'!TABLE_CLIENT_1</vt:lpstr>
      <vt:lpstr>'x-420'!TABLE_CLIENT_1</vt:lpstr>
      <vt:lpstr>'x-421'!TABLE_CLIENT_1</vt:lpstr>
      <vt:lpstr>'x-422'!TABLE_CLIENT_1</vt:lpstr>
      <vt:lpstr>'x-423'!TABLE_CLIENT_1</vt:lpstr>
      <vt:lpstr>'x-501'!TABLE_CLIENT_1</vt:lpstr>
      <vt:lpstr>'x-502'!TABLE_CLIENT_1</vt:lpstr>
      <vt:lpstr>'x-503'!TABLE_CLIENT_1</vt:lpstr>
      <vt:lpstr>'x-504'!TABLE_CLIENT_1</vt:lpstr>
      <vt:lpstr>'x-505'!TABLE_CLIENT_1</vt:lpstr>
      <vt:lpstr>'x-601'!TABLE_CLIENT_1</vt:lpstr>
      <vt:lpstr>'x-602'!TABLE_CLIENT_1</vt:lpstr>
      <vt:lpstr>'x-603'!TABLE_CLIENT_1</vt:lpstr>
      <vt:lpstr>'x-604'!TABLE_CLIENT_1</vt:lpstr>
      <vt:lpstr>'x-605'!TABLE_CLIENT_1</vt:lpstr>
      <vt:lpstr>'x-606'!TABLE_CLIENT_1</vt:lpstr>
      <vt:lpstr>'x-703'!TABLE_CLIENT_1</vt:lpstr>
      <vt:lpstr>'x-704'!TABLE_CLIENT_1</vt:lpstr>
      <vt:lpstr>'x-705'!TABLE_CLIENT_1</vt:lpstr>
      <vt:lpstr>'x-706'!TABLE_CLIENT_1</vt:lpstr>
      <vt:lpstr>'x-707'!TABLE_CLIENT_1</vt:lpstr>
      <vt:lpstr>'x-708'!TABLE_CLIENT_1</vt:lpstr>
      <vt:lpstr>'x-709'!TABLE_CLIENT_1</vt:lpstr>
      <vt:lpstr>'x-710'!TABLE_CLIENT_1</vt:lpstr>
      <vt:lpstr>'x-711'!TABLE_CLIENT_1</vt:lpstr>
      <vt:lpstr>'x-712'!TABLE_CLIENT_1</vt:lpstr>
      <vt:lpstr>'x-713'!TABLE_CLIENT_1</vt:lpstr>
      <vt:lpstr>'x-714'!TABLE_CLIENT_1</vt:lpstr>
      <vt:lpstr>'x-715'!TABLE_CLIENT_1</vt:lpstr>
      <vt:lpstr>'x-716'!TABLE_CLIENT_1</vt:lpstr>
      <vt:lpstr>'x-717'!TABLE_CLIENT_1</vt:lpstr>
      <vt:lpstr>'x-718'!TABLE_CLIENT_1</vt:lpstr>
      <vt:lpstr>'x-719'!TABLE_CLIENT_1</vt:lpstr>
      <vt:lpstr>'x-720'!TABLE_CLIENT_1</vt:lpstr>
      <vt:lpstr>'x-721'!TABLE_CLIENT_1</vt:lpstr>
      <vt:lpstr>'x-722'!TABLE_CLIENT_1</vt:lpstr>
      <vt:lpstr>'x-724'!TABLE_CLIENT_1</vt:lpstr>
      <vt:lpstr>'x-801'!TABLE_CLIENT_1</vt:lpstr>
      <vt:lpstr>'x-802'!TABLE_CLIENT_1</vt:lpstr>
      <vt:lpstr>'x-803'!TABLE_CLIENT_1</vt:lpstr>
      <vt:lpstr>'x-804'!TABLE_CLIENT_1</vt:lpstr>
      <vt:lpstr>'x-805'!TABLE_CLIENT_1</vt:lpstr>
      <vt:lpstr>'x-806'!TABLE_CLIENT_1</vt:lpstr>
      <vt:lpstr>'x-807'!TABLE_CLIENT_1</vt:lpstr>
      <vt:lpstr>'x-808'!TABLE_CLIENT_1</vt:lpstr>
      <vt:lpstr>'x-809'!TABLE_CLIENT_1</vt:lpstr>
      <vt:lpstr>'x-810'!TABLE_CLIENT_1</vt:lpstr>
      <vt:lpstr>'x-811'!TABLE_CLIENT_1</vt:lpstr>
      <vt:lpstr>'x-812'!TABLE_CLIENT_1</vt:lpstr>
      <vt:lpstr>'x-813'!TABLE_CLIENT_1</vt:lpstr>
      <vt:lpstr>'x-814'!TABLE_CLIENT_1</vt:lpstr>
      <vt:lpstr>'x-815'!TABLE_CLIENT_1</vt:lpstr>
      <vt:lpstr>'x-816'!TABLE_CLIENT_1</vt:lpstr>
      <vt:lpstr>'x-template'!TABLE_CLIENT_1</vt:lpstr>
      <vt:lpstr>'x-204'!TABLE_CLIENT_2</vt:lpstr>
      <vt:lpstr>'x-403'!TABLE_CLIENT_2</vt:lpstr>
      <vt:lpstr>'x-404'!TABLE_CLIENT_2</vt:lpstr>
      <vt:lpstr>'x-409'!TABLE_CLIENT_2</vt:lpstr>
      <vt:lpstr>'x-410'!TABLE_CLIENT_2</vt:lpstr>
      <vt:lpstr>'x-415'!TABLE_CLIENT_2</vt:lpstr>
      <vt:lpstr>'x-807'!TABLE_CLIENT_2</vt:lpstr>
      <vt:lpstr>'x-101'!TABLE_DATE_IMPLEMENTED_1</vt:lpstr>
      <vt:lpstr>'x-102'!TABLE_DATE_IMPLEMENTED_1</vt:lpstr>
      <vt:lpstr>'x-103'!TABLE_DATE_IMPLEMENTED_1</vt:lpstr>
      <vt:lpstr>'x-104'!TABLE_DATE_IMPLEMENTED_1</vt:lpstr>
      <vt:lpstr>'x-105'!TABLE_DATE_IMPLEMENTED_1</vt:lpstr>
      <vt:lpstr>'x-201'!TABLE_DATE_IMPLEMENTED_1</vt:lpstr>
      <vt:lpstr>'x-202'!TABLE_DATE_IMPLEMENTED_1</vt:lpstr>
      <vt:lpstr>'x-203'!TABLE_DATE_IMPLEMENTED_1</vt:lpstr>
      <vt:lpstr>'x-204'!TABLE_DATE_IMPLEMENTED_1</vt:lpstr>
      <vt:lpstr>'x-205'!TABLE_DATE_IMPLEMENTED_1</vt:lpstr>
      <vt:lpstr>'x-206'!TABLE_DATE_IMPLEMENTED_1</vt:lpstr>
      <vt:lpstr>'x-207'!TABLE_DATE_IMPLEMENTED_1</vt:lpstr>
      <vt:lpstr>'x-208'!TABLE_DATE_IMPLEMENTED_1</vt:lpstr>
      <vt:lpstr>'x-209'!TABLE_DATE_IMPLEMENTED_1</vt:lpstr>
      <vt:lpstr>'x-213'!TABLE_DATE_IMPLEMENTED_1</vt:lpstr>
      <vt:lpstr>'x-214'!TABLE_DATE_IMPLEMENTED_1</vt:lpstr>
      <vt:lpstr>'x-215'!TABLE_DATE_IMPLEMENTED_1</vt:lpstr>
      <vt:lpstr>'x-216'!TABLE_DATE_IMPLEMENTED_1</vt:lpstr>
      <vt:lpstr>'x-217'!TABLE_DATE_IMPLEMENTED_1</vt:lpstr>
      <vt:lpstr>'x-301'!TABLE_DATE_IMPLEMENTED_1</vt:lpstr>
      <vt:lpstr>'x-302'!TABLE_DATE_IMPLEMENTED_1</vt:lpstr>
      <vt:lpstr>'x-303'!TABLE_DATE_IMPLEMENTED_1</vt:lpstr>
      <vt:lpstr>'x-304'!TABLE_DATE_IMPLEMENTED_1</vt:lpstr>
      <vt:lpstr>'x-305'!TABLE_DATE_IMPLEMENTED_1</vt:lpstr>
      <vt:lpstr>'x-306'!TABLE_DATE_IMPLEMENTED_1</vt:lpstr>
      <vt:lpstr>'x-307'!TABLE_DATE_IMPLEMENTED_1</vt:lpstr>
      <vt:lpstr>'x-308'!TABLE_DATE_IMPLEMENTED_1</vt:lpstr>
      <vt:lpstr>'x-401'!TABLE_DATE_IMPLEMENTED_1</vt:lpstr>
      <vt:lpstr>'x-402'!TABLE_DATE_IMPLEMENTED_1</vt:lpstr>
      <vt:lpstr>'x-403'!TABLE_DATE_IMPLEMENTED_1</vt:lpstr>
      <vt:lpstr>'x-404'!TABLE_DATE_IMPLEMENTED_1</vt:lpstr>
      <vt:lpstr>'x-405'!TABLE_DATE_IMPLEMENTED_1</vt:lpstr>
      <vt:lpstr>'x-406'!TABLE_DATE_IMPLEMENTED_1</vt:lpstr>
      <vt:lpstr>'x-407'!TABLE_DATE_IMPLEMENTED_1</vt:lpstr>
      <vt:lpstr>'x-408'!TABLE_DATE_IMPLEMENTED_1</vt:lpstr>
      <vt:lpstr>'x-409'!TABLE_DATE_IMPLEMENTED_1</vt:lpstr>
      <vt:lpstr>'x-410'!TABLE_DATE_IMPLEMENTED_1</vt:lpstr>
      <vt:lpstr>'x-411'!TABLE_DATE_IMPLEMENTED_1</vt:lpstr>
      <vt:lpstr>'x-412'!TABLE_DATE_IMPLEMENTED_1</vt:lpstr>
      <vt:lpstr>'x-413'!TABLE_DATE_IMPLEMENTED_1</vt:lpstr>
      <vt:lpstr>'x-414'!TABLE_DATE_IMPLEMENTED_1</vt:lpstr>
      <vt:lpstr>'x-415'!TABLE_DATE_IMPLEMENTED_1</vt:lpstr>
      <vt:lpstr>'x-416'!TABLE_DATE_IMPLEMENTED_1</vt:lpstr>
      <vt:lpstr>'x-417'!TABLE_DATE_IMPLEMENTED_1</vt:lpstr>
      <vt:lpstr>'x-418'!TABLE_DATE_IMPLEMENTED_1</vt:lpstr>
      <vt:lpstr>'x-419'!TABLE_DATE_IMPLEMENTED_1</vt:lpstr>
      <vt:lpstr>'x-420'!TABLE_DATE_IMPLEMENTED_1</vt:lpstr>
      <vt:lpstr>'x-421'!TABLE_DATE_IMPLEMENTED_1</vt:lpstr>
      <vt:lpstr>'x-422'!TABLE_DATE_IMPLEMENTED_1</vt:lpstr>
      <vt:lpstr>'x-423'!TABLE_DATE_IMPLEMENTED_1</vt:lpstr>
      <vt:lpstr>'x-501'!TABLE_DATE_IMPLEMENTED_1</vt:lpstr>
      <vt:lpstr>'x-502'!TABLE_DATE_IMPLEMENTED_1</vt:lpstr>
      <vt:lpstr>'x-503'!TABLE_DATE_IMPLEMENTED_1</vt:lpstr>
      <vt:lpstr>'x-504'!TABLE_DATE_IMPLEMENTED_1</vt:lpstr>
      <vt:lpstr>'x-505'!TABLE_DATE_IMPLEMENTED_1</vt:lpstr>
      <vt:lpstr>'x-601'!TABLE_DATE_IMPLEMENTED_1</vt:lpstr>
      <vt:lpstr>'x-602'!TABLE_DATE_IMPLEMENTED_1</vt:lpstr>
      <vt:lpstr>'x-603'!TABLE_DATE_IMPLEMENTED_1</vt:lpstr>
      <vt:lpstr>'x-604'!TABLE_DATE_IMPLEMENTED_1</vt:lpstr>
      <vt:lpstr>'x-605'!TABLE_DATE_IMPLEMENTED_1</vt:lpstr>
      <vt:lpstr>'x-606'!TABLE_DATE_IMPLEMENTED_1</vt:lpstr>
      <vt:lpstr>'x-703'!TABLE_DATE_IMPLEMENTED_1</vt:lpstr>
      <vt:lpstr>'x-704'!TABLE_DATE_IMPLEMENTED_1</vt:lpstr>
      <vt:lpstr>'x-705'!TABLE_DATE_IMPLEMENTED_1</vt:lpstr>
      <vt:lpstr>'x-706'!TABLE_DATE_IMPLEMENTED_1</vt:lpstr>
      <vt:lpstr>'x-707'!TABLE_DATE_IMPLEMENTED_1</vt:lpstr>
      <vt:lpstr>'x-708'!TABLE_DATE_IMPLEMENTED_1</vt:lpstr>
      <vt:lpstr>'x-709'!TABLE_DATE_IMPLEMENTED_1</vt:lpstr>
      <vt:lpstr>'x-710'!TABLE_DATE_IMPLEMENTED_1</vt:lpstr>
      <vt:lpstr>'x-711'!TABLE_DATE_IMPLEMENTED_1</vt:lpstr>
      <vt:lpstr>'x-712'!TABLE_DATE_IMPLEMENTED_1</vt:lpstr>
      <vt:lpstr>'x-713'!TABLE_DATE_IMPLEMENTED_1</vt:lpstr>
      <vt:lpstr>'x-714'!TABLE_DATE_IMPLEMENTED_1</vt:lpstr>
      <vt:lpstr>'x-715'!TABLE_DATE_IMPLEMENTED_1</vt:lpstr>
      <vt:lpstr>'x-716'!TABLE_DATE_IMPLEMENTED_1</vt:lpstr>
      <vt:lpstr>'x-717'!TABLE_DATE_IMPLEMENTED_1</vt:lpstr>
      <vt:lpstr>'x-718'!TABLE_DATE_IMPLEMENTED_1</vt:lpstr>
      <vt:lpstr>'x-719'!TABLE_DATE_IMPLEMENTED_1</vt:lpstr>
      <vt:lpstr>'x-720'!TABLE_DATE_IMPLEMENTED_1</vt:lpstr>
      <vt:lpstr>'x-721'!TABLE_DATE_IMPLEMENTED_1</vt:lpstr>
      <vt:lpstr>'x-722'!TABLE_DATE_IMPLEMENTED_1</vt:lpstr>
      <vt:lpstr>'x-724'!TABLE_DATE_IMPLEMENTED_1</vt:lpstr>
      <vt:lpstr>'x-801'!TABLE_DATE_IMPLEMENTED_1</vt:lpstr>
      <vt:lpstr>'x-802'!TABLE_DATE_IMPLEMENTED_1</vt:lpstr>
      <vt:lpstr>'x-803'!TABLE_DATE_IMPLEMENTED_1</vt:lpstr>
      <vt:lpstr>'x-804'!TABLE_DATE_IMPLEMENTED_1</vt:lpstr>
      <vt:lpstr>'x-805'!TABLE_DATE_IMPLEMENTED_1</vt:lpstr>
      <vt:lpstr>'x-806'!TABLE_DATE_IMPLEMENTED_1</vt:lpstr>
      <vt:lpstr>'x-807'!TABLE_DATE_IMPLEMENTED_1</vt:lpstr>
      <vt:lpstr>'x-808'!TABLE_DATE_IMPLEMENTED_1</vt:lpstr>
      <vt:lpstr>'x-809'!TABLE_DATE_IMPLEMENTED_1</vt:lpstr>
      <vt:lpstr>'x-810'!TABLE_DATE_IMPLEMENTED_1</vt:lpstr>
      <vt:lpstr>'x-811'!TABLE_DATE_IMPLEMENTED_1</vt:lpstr>
      <vt:lpstr>'x-812'!TABLE_DATE_IMPLEMENTED_1</vt:lpstr>
      <vt:lpstr>'x-813'!TABLE_DATE_IMPLEMENTED_1</vt:lpstr>
      <vt:lpstr>'x-814'!TABLE_DATE_IMPLEMENTED_1</vt:lpstr>
      <vt:lpstr>'x-815'!TABLE_DATE_IMPLEMENTED_1</vt:lpstr>
      <vt:lpstr>'x-816'!TABLE_DATE_IMPLEMENTED_1</vt:lpstr>
      <vt:lpstr>'x-template'!TABLE_DATE_IMPLEMENTED_1</vt:lpstr>
      <vt:lpstr>'x-204'!TABLE_DATE_IMPLEMENTED_2</vt:lpstr>
      <vt:lpstr>'x-403'!TABLE_DATE_IMPLEMENTED_2</vt:lpstr>
      <vt:lpstr>'x-404'!TABLE_DATE_IMPLEMENTED_2</vt:lpstr>
      <vt:lpstr>'x-409'!TABLE_DATE_IMPLEMENTED_2</vt:lpstr>
      <vt:lpstr>'x-410'!TABLE_DATE_IMPLEMENTED_2</vt:lpstr>
      <vt:lpstr>'x-415'!TABLE_DATE_IMPLEMENTED_2</vt:lpstr>
      <vt:lpstr>'x-807'!TABLE_DATE_IMPLEMENTED_2</vt:lpstr>
      <vt:lpstr>'x-101'!TABLE_DATE_ISSUED_1</vt:lpstr>
      <vt:lpstr>'x-102'!TABLE_DATE_ISSUED_1</vt:lpstr>
      <vt:lpstr>'x-103'!TABLE_DATE_ISSUED_1</vt:lpstr>
      <vt:lpstr>'x-104'!TABLE_DATE_ISSUED_1</vt:lpstr>
      <vt:lpstr>'x-105'!TABLE_DATE_ISSUED_1</vt:lpstr>
      <vt:lpstr>'x-201'!TABLE_DATE_ISSUED_1</vt:lpstr>
      <vt:lpstr>'x-202'!TABLE_DATE_ISSUED_1</vt:lpstr>
      <vt:lpstr>'x-203'!TABLE_DATE_ISSUED_1</vt:lpstr>
      <vt:lpstr>'x-204'!TABLE_DATE_ISSUED_1</vt:lpstr>
      <vt:lpstr>'x-205'!TABLE_DATE_ISSUED_1</vt:lpstr>
      <vt:lpstr>'x-206'!TABLE_DATE_ISSUED_1</vt:lpstr>
      <vt:lpstr>'x-207'!TABLE_DATE_ISSUED_1</vt:lpstr>
      <vt:lpstr>'x-208'!TABLE_DATE_ISSUED_1</vt:lpstr>
      <vt:lpstr>'x-209'!TABLE_DATE_ISSUED_1</vt:lpstr>
      <vt:lpstr>'x-213'!TABLE_DATE_ISSUED_1</vt:lpstr>
      <vt:lpstr>'x-214'!TABLE_DATE_ISSUED_1</vt:lpstr>
      <vt:lpstr>'x-215'!TABLE_DATE_ISSUED_1</vt:lpstr>
      <vt:lpstr>'x-216'!TABLE_DATE_ISSUED_1</vt:lpstr>
      <vt:lpstr>'x-217'!TABLE_DATE_ISSUED_1</vt:lpstr>
      <vt:lpstr>'x-301'!TABLE_DATE_ISSUED_1</vt:lpstr>
      <vt:lpstr>'x-302'!TABLE_DATE_ISSUED_1</vt:lpstr>
      <vt:lpstr>'x-303'!TABLE_DATE_ISSUED_1</vt:lpstr>
      <vt:lpstr>'x-304'!TABLE_DATE_ISSUED_1</vt:lpstr>
      <vt:lpstr>'x-305'!TABLE_DATE_ISSUED_1</vt:lpstr>
      <vt:lpstr>'x-306'!TABLE_DATE_ISSUED_1</vt:lpstr>
      <vt:lpstr>'x-307'!TABLE_DATE_ISSUED_1</vt:lpstr>
      <vt:lpstr>'x-308'!TABLE_DATE_ISSUED_1</vt:lpstr>
      <vt:lpstr>'x-401'!TABLE_DATE_ISSUED_1</vt:lpstr>
      <vt:lpstr>'x-402'!TABLE_DATE_ISSUED_1</vt:lpstr>
      <vt:lpstr>'x-403'!TABLE_DATE_ISSUED_1</vt:lpstr>
      <vt:lpstr>'x-404'!TABLE_DATE_ISSUED_1</vt:lpstr>
      <vt:lpstr>'x-405'!TABLE_DATE_ISSUED_1</vt:lpstr>
      <vt:lpstr>'x-406'!TABLE_DATE_ISSUED_1</vt:lpstr>
      <vt:lpstr>'x-407'!TABLE_DATE_ISSUED_1</vt:lpstr>
      <vt:lpstr>'x-408'!TABLE_DATE_ISSUED_1</vt:lpstr>
      <vt:lpstr>'x-409'!TABLE_DATE_ISSUED_1</vt:lpstr>
      <vt:lpstr>'x-410'!TABLE_DATE_ISSUED_1</vt:lpstr>
      <vt:lpstr>'x-411'!TABLE_DATE_ISSUED_1</vt:lpstr>
      <vt:lpstr>'x-412'!TABLE_DATE_ISSUED_1</vt:lpstr>
      <vt:lpstr>'x-413'!TABLE_DATE_ISSUED_1</vt:lpstr>
      <vt:lpstr>'x-414'!TABLE_DATE_ISSUED_1</vt:lpstr>
      <vt:lpstr>'x-415'!TABLE_DATE_ISSUED_1</vt:lpstr>
      <vt:lpstr>'x-416'!TABLE_DATE_ISSUED_1</vt:lpstr>
      <vt:lpstr>'x-417'!TABLE_DATE_ISSUED_1</vt:lpstr>
      <vt:lpstr>'x-418'!TABLE_DATE_ISSUED_1</vt:lpstr>
      <vt:lpstr>'x-419'!TABLE_DATE_ISSUED_1</vt:lpstr>
      <vt:lpstr>'x-420'!TABLE_DATE_ISSUED_1</vt:lpstr>
      <vt:lpstr>'x-421'!TABLE_DATE_ISSUED_1</vt:lpstr>
      <vt:lpstr>'x-422'!TABLE_DATE_ISSUED_1</vt:lpstr>
      <vt:lpstr>'x-423'!TABLE_DATE_ISSUED_1</vt:lpstr>
      <vt:lpstr>'x-501'!TABLE_DATE_ISSUED_1</vt:lpstr>
      <vt:lpstr>'x-502'!TABLE_DATE_ISSUED_1</vt:lpstr>
      <vt:lpstr>'x-503'!TABLE_DATE_ISSUED_1</vt:lpstr>
      <vt:lpstr>'x-504'!TABLE_DATE_ISSUED_1</vt:lpstr>
      <vt:lpstr>'x-505'!TABLE_DATE_ISSUED_1</vt:lpstr>
      <vt:lpstr>'x-601'!TABLE_DATE_ISSUED_1</vt:lpstr>
      <vt:lpstr>'x-602'!TABLE_DATE_ISSUED_1</vt:lpstr>
      <vt:lpstr>'x-603'!TABLE_DATE_ISSUED_1</vt:lpstr>
      <vt:lpstr>'x-604'!TABLE_DATE_ISSUED_1</vt:lpstr>
      <vt:lpstr>'x-605'!TABLE_DATE_ISSUED_1</vt:lpstr>
      <vt:lpstr>'x-606'!TABLE_DATE_ISSUED_1</vt:lpstr>
      <vt:lpstr>'x-703'!TABLE_DATE_ISSUED_1</vt:lpstr>
      <vt:lpstr>'x-704'!TABLE_DATE_ISSUED_1</vt:lpstr>
      <vt:lpstr>'x-705'!TABLE_DATE_ISSUED_1</vt:lpstr>
      <vt:lpstr>'x-706'!TABLE_DATE_ISSUED_1</vt:lpstr>
      <vt:lpstr>'x-707'!TABLE_DATE_ISSUED_1</vt:lpstr>
      <vt:lpstr>'x-708'!TABLE_DATE_ISSUED_1</vt:lpstr>
      <vt:lpstr>'x-709'!TABLE_DATE_ISSUED_1</vt:lpstr>
      <vt:lpstr>'x-710'!TABLE_DATE_ISSUED_1</vt:lpstr>
      <vt:lpstr>'x-711'!TABLE_DATE_ISSUED_1</vt:lpstr>
      <vt:lpstr>'x-712'!TABLE_DATE_ISSUED_1</vt:lpstr>
      <vt:lpstr>'x-713'!TABLE_DATE_ISSUED_1</vt:lpstr>
      <vt:lpstr>'x-714'!TABLE_DATE_ISSUED_1</vt:lpstr>
      <vt:lpstr>'x-715'!TABLE_DATE_ISSUED_1</vt:lpstr>
      <vt:lpstr>'x-716'!TABLE_DATE_ISSUED_1</vt:lpstr>
      <vt:lpstr>'x-717'!TABLE_DATE_ISSUED_1</vt:lpstr>
      <vt:lpstr>'x-718'!TABLE_DATE_ISSUED_1</vt:lpstr>
      <vt:lpstr>'x-719'!TABLE_DATE_ISSUED_1</vt:lpstr>
      <vt:lpstr>'x-720'!TABLE_DATE_ISSUED_1</vt:lpstr>
      <vt:lpstr>'x-721'!TABLE_DATE_ISSUED_1</vt:lpstr>
      <vt:lpstr>'x-722'!TABLE_DATE_ISSUED_1</vt:lpstr>
      <vt:lpstr>'x-724'!TABLE_DATE_ISSUED_1</vt:lpstr>
      <vt:lpstr>'x-801'!TABLE_DATE_ISSUED_1</vt:lpstr>
      <vt:lpstr>'x-802'!TABLE_DATE_ISSUED_1</vt:lpstr>
      <vt:lpstr>'x-803'!TABLE_DATE_ISSUED_1</vt:lpstr>
      <vt:lpstr>'x-804'!TABLE_DATE_ISSUED_1</vt:lpstr>
      <vt:lpstr>'x-805'!TABLE_DATE_ISSUED_1</vt:lpstr>
      <vt:lpstr>'x-806'!TABLE_DATE_ISSUED_1</vt:lpstr>
      <vt:lpstr>'x-807'!TABLE_DATE_ISSUED_1</vt:lpstr>
      <vt:lpstr>'x-808'!TABLE_DATE_ISSUED_1</vt:lpstr>
      <vt:lpstr>'x-809'!TABLE_DATE_ISSUED_1</vt:lpstr>
      <vt:lpstr>'x-810'!TABLE_DATE_ISSUED_1</vt:lpstr>
      <vt:lpstr>'x-811'!TABLE_DATE_ISSUED_1</vt:lpstr>
      <vt:lpstr>'x-812'!TABLE_DATE_ISSUED_1</vt:lpstr>
      <vt:lpstr>'x-813'!TABLE_DATE_ISSUED_1</vt:lpstr>
      <vt:lpstr>'x-814'!TABLE_DATE_ISSUED_1</vt:lpstr>
      <vt:lpstr>'x-815'!TABLE_DATE_ISSUED_1</vt:lpstr>
      <vt:lpstr>'x-816'!TABLE_DATE_ISSUED_1</vt:lpstr>
      <vt:lpstr>'x-template'!TABLE_DATE_ISSUED_1</vt:lpstr>
      <vt:lpstr>'x-204'!TABLE_DATE_ISSUED_2</vt:lpstr>
      <vt:lpstr>'x-403'!TABLE_DATE_ISSUED_2</vt:lpstr>
      <vt:lpstr>'x-404'!TABLE_DATE_ISSUED_2</vt:lpstr>
      <vt:lpstr>'x-409'!TABLE_DATE_ISSUED_2</vt:lpstr>
      <vt:lpstr>'x-410'!TABLE_DATE_ISSUED_2</vt:lpstr>
      <vt:lpstr>'x-415'!TABLE_DATE_ISSUED_2</vt:lpstr>
      <vt:lpstr>'x-807'!TABLE_DATE_ISSUED_2</vt:lpstr>
      <vt:lpstr>'x-101'!TABLE_DESCRIPTION_1</vt:lpstr>
      <vt:lpstr>'x-102'!TABLE_DESCRIPTION_1</vt:lpstr>
      <vt:lpstr>'x-103'!TABLE_DESCRIPTION_1</vt:lpstr>
      <vt:lpstr>'x-104'!TABLE_DESCRIPTION_1</vt:lpstr>
      <vt:lpstr>'x-105'!TABLE_DESCRIPTION_1</vt:lpstr>
      <vt:lpstr>'x-201'!TABLE_DESCRIPTION_1</vt:lpstr>
      <vt:lpstr>'x-202'!TABLE_DESCRIPTION_1</vt:lpstr>
      <vt:lpstr>'x-203'!TABLE_DESCRIPTION_1</vt:lpstr>
      <vt:lpstr>'x-204'!TABLE_DESCRIPTION_1</vt:lpstr>
      <vt:lpstr>'x-205'!TABLE_DESCRIPTION_1</vt:lpstr>
      <vt:lpstr>'x-206'!TABLE_DESCRIPTION_1</vt:lpstr>
      <vt:lpstr>'x-207'!TABLE_DESCRIPTION_1</vt:lpstr>
      <vt:lpstr>'x-208'!TABLE_DESCRIPTION_1</vt:lpstr>
      <vt:lpstr>'x-209'!TABLE_DESCRIPTION_1</vt:lpstr>
      <vt:lpstr>'x-213'!TABLE_DESCRIPTION_1</vt:lpstr>
      <vt:lpstr>'x-214'!TABLE_DESCRIPTION_1</vt:lpstr>
      <vt:lpstr>'x-215'!TABLE_DESCRIPTION_1</vt:lpstr>
      <vt:lpstr>'x-216'!TABLE_DESCRIPTION_1</vt:lpstr>
      <vt:lpstr>'x-217'!TABLE_DESCRIPTION_1</vt:lpstr>
      <vt:lpstr>'x-301'!TABLE_DESCRIPTION_1</vt:lpstr>
      <vt:lpstr>'x-302'!TABLE_DESCRIPTION_1</vt:lpstr>
      <vt:lpstr>'x-303'!TABLE_DESCRIPTION_1</vt:lpstr>
      <vt:lpstr>'x-304'!TABLE_DESCRIPTION_1</vt:lpstr>
      <vt:lpstr>'x-305'!TABLE_DESCRIPTION_1</vt:lpstr>
      <vt:lpstr>'x-306'!TABLE_DESCRIPTION_1</vt:lpstr>
      <vt:lpstr>'x-307'!TABLE_DESCRIPTION_1</vt:lpstr>
      <vt:lpstr>'x-308'!TABLE_DESCRIPTION_1</vt:lpstr>
      <vt:lpstr>'x-401'!TABLE_DESCRIPTION_1</vt:lpstr>
      <vt:lpstr>'x-402'!TABLE_DESCRIPTION_1</vt:lpstr>
      <vt:lpstr>'x-403'!TABLE_DESCRIPTION_1</vt:lpstr>
      <vt:lpstr>'x-404'!TABLE_DESCRIPTION_1</vt:lpstr>
      <vt:lpstr>'x-405'!TABLE_DESCRIPTION_1</vt:lpstr>
      <vt:lpstr>'x-406'!TABLE_DESCRIPTION_1</vt:lpstr>
      <vt:lpstr>'x-407'!TABLE_DESCRIPTION_1</vt:lpstr>
      <vt:lpstr>'x-408'!TABLE_DESCRIPTION_1</vt:lpstr>
      <vt:lpstr>'x-409'!TABLE_DESCRIPTION_1</vt:lpstr>
      <vt:lpstr>'x-410'!TABLE_DESCRIPTION_1</vt:lpstr>
      <vt:lpstr>'x-411'!TABLE_DESCRIPTION_1</vt:lpstr>
      <vt:lpstr>'x-412'!TABLE_DESCRIPTION_1</vt:lpstr>
      <vt:lpstr>'x-413'!TABLE_DESCRIPTION_1</vt:lpstr>
      <vt:lpstr>'x-414'!TABLE_DESCRIPTION_1</vt:lpstr>
      <vt:lpstr>'x-415'!TABLE_DESCRIPTION_1</vt:lpstr>
      <vt:lpstr>'x-416'!TABLE_DESCRIPTION_1</vt:lpstr>
      <vt:lpstr>'x-417'!TABLE_DESCRIPTION_1</vt:lpstr>
      <vt:lpstr>'x-418'!TABLE_DESCRIPTION_1</vt:lpstr>
      <vt:lpstr>'x-419'!TABLE_DESCRIPTION_1</vt:lpstr>
      <vt:lpstr>'x-420'!TABLE_DESCRIPTION_1</vt:lpstr>
      <vt:lpstr>'x-421'!TABLE_DESCRIPTION_1</vt:lpstr>
      <vt:lpstr>'x-422'!TABLE_DESCRIPTION_1</vt:lpstr>
      <vt:lpstr>'x-423'!TABLE_DESCRIPTION_1</vt:lpstr>
      <vt:lpstr>'x-501'!TABLE_DESCRIPTION_1</vt:lpstr>
      <vt:lpstr>'x-502'!TABLE_DESCRIPTION_1</vt:lpstr>
      <vt:lpstr>'x-503'!TABLE_DESCRIPTION_1</vt:lpstr>
      <vt:lpstr>'x-504'!TABLE_DESCRIPTION_1</vt:lpstr>
      <vt:lpstr>'x-505'!TABLE_DESCRIPTION_1</vt:lpstr>
      <vt:lpstr>'x-601'!TABLE_DESCRIPTION_1</vt:lpstr>
      <vt:lpstr>'x-602'!TABLE_DESCRIPTION_1</vt:lpstr>
      <vt:lpstr>'x-603'!TABLE_DESCRIPTION_1</vt:lpstr>
      <vt:lpstr>'x-604'!TABLE_DESCRIPTION_1</vt:lpstr>
      <vt:lpstr>'x-605'!TABLE_DESCRIPTION_1</vt:lpstr>
      <vt:lpstr>'x-606'!TABLE_DESCRIPTION_1</vt:lpstr>
      <vt:lpstr>'x-703'!TABLE_DESCRIPTION_1</vt:lpstr>
      <vt:lpstr>'x-704'!TABLE_DESCRIPTION_1</vt:lpstr>
      <vt:lpstr>'x-705'!TABLE_DESCRIPTION_1</vt:lpstr>
      <vt:lpstr>'x-706'!TABLE_DESCRIPTION_1</vt:lpstr>
      <vt:lpstr>'x-707'!TABLE_DESCRIPTION_1</vt:lpstr>
      <vt:lpstr>'x-708'!TABLE_DESCRIPTION_1</vt:lpstr>
      <vt:lpstr>'x-709'!TABLE_DESCRIPTION_1</vt:lpstr>
      <vt:lpstr>'x-710'!TABLE_DESCRIPTION_1</vt:lpstr>
      <vt:lpstr>'x-711'!TABLE_DESCRIPTION_1</vt:lpstr>
      <vt:lpstr>'x-712'!TABLE_DESCRIPTION_1</vt:lpstr>
      <vt:lpstr>'x-713'!TABLE_DESCRIPTION_1</vt:lpstr>
      <vt:lpstr>'x-714'!TABLE_DESCRIPTION_1</vt:lpstr>
      <vt:lpstr>'x-715'!TABLE_DESCRIPTION_1</vt:lpstr>
      <vt:lpstr>'x-716'!TABLE_DESCRIPTION_1</vt:lpstr>
      <vt:lpstr>'x-717'!TABLE_DESCRIPTION_1</vt:lpstr>
      <vt:lpstr>'x-718'!TABLE_DESCRIPTION_1</vt:lpstr>
      <vt:lpstr>'x-719'!TABLE_DESCRIPTION_1</vt:lpstr>
      <vt:lpstr>'x-720'!TABLE_DESCRIPTION_1</vt:lpstr>
      <vt:lpstr>'x-721'!TABLE_DESCRIPTION_1</vt:lpstr>
      <vt:lpstr>'x-722'!TABLE_DESCRIPTION_1</vt:lpstr>
      <vt:lpstr>'x-724'!TABLE_DESCRIPTION_1</vt:lpstr>
      <vt:lpstr>'x-801'!TABLE_DESCRIPTION_1</vt:lpstr>
      <vt:lpstr>'x-802'!TABLE_DESCRIPTION_1</vt:lpstr>
      <vt:lpstr>'x-803'!TABLE_DESCRIPTION_1</vt:lpstr>
      <vt:lpstr>'x-804'!TABLE_DESCRIPTION_1</vt:lpstr>
      <vt:lpstr>'x-805'!TABLE_DESCRIPTION_1</vt:lpstr>
      <vt:lpstr>'x-806'!TABLE_DESCRIPTION_1</vt:lpstr>
      <vt:lpstr>'x-807'!TABLE_DESCRIPTION_1</vt:lpstr>
      <vt:lpstr>'x-808'!TABLE_DESCRIPTION_1</vt:lpstr>
      <vt:lpstr>'x-809'!TABLE_DESCRIPTION_1</vt:lpstr>
      <vt:lpstr>'x-810'!TABLE_DESCRIPTION_1</vt:lpstr>
      <vt:lpstr>'x-811'!TABLE_DESCRIPTION_1</vt:lpstr>
      <vt:lpstr>'x-812'!TABLE_DESCRIPTION_1</vt:lpstr>
      <vt:lpstr>'x-813'!TABLE_DESCRIPTION_1</vt:lpstr>
      <vt:lpstr>'x-814'!TABLE_DESCRIPTION_1</vt:lpstr>
      <vt:lpstr>'x-815'!TABLE_DESCRIPTION_1</vt:lpstr>
      <vt:lpstr>'x-816'!TABLE_DESCRIPTION_1</vt:lpstr>
      <vt:lpstr>'x-template'!TABLE_DESCRIPTION_1</vt:lpstr>
      <vt:lpstr>'x-204'!TABLE_DESCRIPTION_2</vt:lpstr>
      <vt:lpstr>'x-403'!TABLE_DESCRIPTION_2</vt:lpstr>
      <vt:lpstr>'x-404'!TABLE_DESCRIPTION_2</vt:lpstr>
      <vt:lpstr>'x-409'!TABLE_DESCRIPTION_2</vt:lpstr>
      <vt:lpstr>'x-410'!TABLE_DESCRIPTION_2</vt:lpstr>
      <vt:lpstr>'x-415'!TABLE_DESCRIPTION_2</vt:lpstr>
      <vt:lpstr>'x-807'!TABLE_DESCRIPTION_2</vt:lpstr>
      <vt:lpstr>'x-101'!TABLE_FACTOR_STATUS_1</vt:lpstr>
      <vt:lpstr>'x-102'!TABLE_FACTOR_STATUS_1</vt:lpstr>
      <vt:lpstr>'x-103'!TABLE_FACTOR_STATUS_1</vt:lpstr>
      <vt:lpstr>'x-104'!TABLE_FACTOR_STATUS_1</vt:lpstr>
      <vt:lpstr>'x-105'!TABLE_FACTOR_STATUS_1</vt:lpstr>
      <vt:lpstr>'x-201'!TABLE_FACTOR_STATUS_1</vt:lpstr>
      <vt:lpstr>'x-202'!TABLE_FACTOR_STATUS_1</vt:lpstr>
      <vt:lpstr>'x-203'!TABLE_FACTOR_STATUS_1</vt:lpstr>
      <vt:lpstr>'x-204'!TABLE_FACTOR_STATUS_1</vt:lpstr>
      <vt:lpstr>'x-205'!TABLE_FACTOR_STATUS_1</vt:lpstr>
      <vt:lpstr>'x-206'!TABLE_FACTOR_STATUS_1</vt:lpstr>
      <vt:lpstr>'x-207'!TABLE_FACTOR_STATUS_1</vt:lpstr>
      <vt:lpstr>'x-208'!TABLE_FACTOR_STATUS_1</vt:lpstr>
      <vt:lpstr>'x-209'!TABLE_FACTOR_STATUS_1</vt:lpstr>
      <vt:lpstr>'x-213'!TABLE_FACTOR_STATUS_1</vt:lpstr>
      <vt:lpstr>'x-214'!TABLE_FACTOR_STATUS_1</vt:lpstr>
      <vt:lpstr>'x-215'!TABLE_FACTOR_STATUS_1</vt:lpstr>
      <vt:lpstr>'x-216'!TABLE_FACTOR_STATUS_1</vt:lpstr>
      <vt:lpstr>'x-217'!TABLE_FACTOR_STATUS_1</vt:lpstr>
      <vt:lpstr>'x-301'!TABLE_FACTOR_STATUS_1</vt:lpstr>
      <vt:lpstr>'x-302'!TABLE_FACTOR_STATUS_1</vt:lpstr>
      <vt:lpstr>'x-303'!TABLE_FACTOR_STATUS_1</vt:lpstr>
      <vt:lpstr>'x-304'!TABLE_FACTOR_STATUS_1</vt:lpstr>
      <vt:lpstr>'x-305'!TABLE_FACTOR_STATUS_1</vt:lpstr>
      <vt:lpstr>'x-306'!TABLE_FACTOR_STATUS_1</vt:lpstr>
      <vt:lpstr>'x-307'!TABLE_FACTOR_STATUS_1</vt:lpstr>
      <vt:lpstr>'x-308'!TABLE_FACTOR_STATUS_1</vt:lpstr>
      <vt:lpstr>'x-401'!TABLE_FACTOR_STATUS_1</vt:lpstr>
      <vt:lpstr>'x-402'!TABLE_FACTOR_STATUS_1</vt:lpstr>
      <vt:lpstr>'x-403'!TABLE_FACTOR_STATUS_1</vt:lpstr>
      <vt:lpstr>'x-404'!TABLE_FACTOR_STATUS_1</vt:lpstr>
      <vt:lpstr>'x-405'!TABLE_FACTOR_STATUS_1</vt:lpstr>
      <vt:lpstr>'x-406'!TABLE_FACTOR_STATUS_1</vt:lpstr>
      <vt:lpstr>'x-407'!TABLE_FACTOR_STATUS_1</vt:lpstr>
      <vt:lpstr>'x-408'!TABLE_FACTOR_STATUS_1</vt:lpstr>
      <vt:lpstr>'x-409'!TABLE_FACTOR_STATUS_1</vt:lpstr>
      <vt:lpstr>'x-410'!TABLE_FACTOR_STATUS_1</vt:lpstr>
      <vt:lpstr>'x-411'!TABLE_FACTOR_STATUS_1</vt:lpstr>
      <vt:lpstr>'x-412'!TABLE_FACTOR_STATUS_1</vt:lpstr>
      <vt:lpstr>'x-413'!TABLE_FACTOR_STATUS_1</vt:lpstr>
      <vt:lpstr>'x-414'!TABLE_FACTOR_STATUS_1</vt:lpstr>
      <vt:lpstr>'x-415'!TABLE_FACTOR_STATUS_1</vt:lpstr>
      <vt:lpstr>'x-416'!TABLE_FACTOR_STATUS_1</vt:lpstr>
      <vt:lpstr>'x-417'!TABLE_FACTOR_STATUS_1</vt:lpstr>
      <vt:lpstr>'x-418'!TABLE_FACTOR_STATUS_1</vt:lpstr>
      <vt:lpstr>'x-419'!TABLE_FACTOR_STATUS_1</vt:lpstr>
      <vt:lpstr>'x-420'!TABLE_FACTOR_STATUS_1</vt:lpstr>
      <vt:lpstr>'x-421'!TABLE_FACTOR_STATUS_1</vt:lpstr>
      <vt:lpstr>'x-422'!TABLE_FACTOR_STATUS_1</vt:lpstr>
      <vt:lpstr>'x-423'!TABLE_FACTOR_STATUS_1</vt:lpstr>
      <vt:lpstr>'x-501'!TABLE_FACTOR_STATUS_1</vt:lpstr>
      <vt:lpstr>'x-502'!TABLE_FACTOR_STATUS_1</vt:lpstr>
      <vt:lpstr>'x-503'!TABLE_FACTOR_STATUS_1</vt:lpstr>
      <vt:lpstr>'x-504'!TABLE_FACTOR_STATUS_1</vt:lpstr>
      <vt:lpstr>'x-505'!TABLE_FACTOR_STATUS_1</vt:lpstr>
      <vt:lpstr>'x-601'!TABLE_FACTOR_STATUS_1</vt:lpstr>
      <vt:lpstr>'x-602'!TABLE_FACTOR_STATUS_1</vt:lpstr>
      <vt:lpstr>'x-603'!TABLE_FACTOR_STATUS_1</vt:lpstr>
      <vt:lpstr>'x-604'!TABLE_FACTOR_STATUS_1</vt:lpstr>
      <vt:lpstr>'x-605'!TABLE_FACTOR_STATUS_1</vt:lpstr>
      <vt:lpstr>'x-606'!TABLE_FACTOR_STATUS_1</vt:lpstr>
      <vt:lpstr>'x-703'!TABLE_FACTOR_STATUS_1</vt:lpstr>
      <vt:lpstr>'x-704'!TABLE_FACTOR_STATUS_1</vt:lpstr>
      <vt:lpstr>'x-705'!TABLE_FACTOR_STATUS_1</vt:lpstr>
      <vt:lpstr>'x-706'!TABLE_FACTOR_STATUS_1</vt:lpstr>
      <vt:lpstr>'x-707'!TABLE_FACTOR_STATUS_1</vt:lpstr>
      <vt:lpstr>'x-708'!TABLE_FACTOR_STATUS_1</vt:lpstr>
      <vt:lpstr>'x-709'!TABLE_FACTOR_STATUS_1</vt:lpstr>
      <vt:lpstr>'x-710'!TABLE_FACTOR_STATUS_1</vt:lpstr>
      <vt:lpstr>'x-711'!TABLE_FACTOR_STATUS_1</vt:lpstr>
      <vt:lpstr>'x-712'!TABLE_FACTOR_STATUS_1</vt:lpstr>
      <vt:lpstr>'x-713'!TABLE_FACTOR_STATUS_1</vt:lpstr>
      <vt:lpstr>'x-714'!TABLE_FACTOR_STATUS_1</vt:lpstr>
      <vt:lpstr>'x-715'!TABLE_FACTOR_STATUS_1</vt:lpstr>
      <vt:lpstr>'x-716'!TABLE_FACTOR_STATUS_1</vt:lpstr>
      <vt:lpstr>'x-717'!TABLE_FACTOR_STATUS_1</vt:lpstr>
      <vt:lpstr>'x-718'!TABLE_FACTOR_STATUS_1</vt:lpstr>
      <vt:lpstr>'x-719'!TABLE_FACTOR_STATUS_1</vt:lpstr>
      <vt:lpstr>'x-720'!TABLE_FACTOR_STATUS_1</vt:lpstr>
      <vt:lpstr>'x-721'!TABLE_FACTOR_STATUS_1</vt:lpstr>
      <vt:lpstr>'x-722'!TABLE_FACTOR_STATUS_1</vt:lpstr>
      <vt:lpstr>'x-724'!TABLE_FACTOR_STATUS_1</vt:lpstr>
      <vt:lpstr>'x-801'!TABLE_FACTOR_STATUS_1</vt:lpstr>
      <vt:lpstr>'x-802'!TABLE_FACTOR_STATUS_1</vt:lpstr>
      <vt:lpstr>'x-803'!TABLE_FACTOR_STATUS_1</vt:lpstr>
      <vt:lpstr>'x-804'!TABLE_FACTOR_STATUS_1</vt:lpstr>
      <vt:lpstr>'x-805'!TABLE_FACTOR_STATUS_1</vt:lpstr>
      <vt:lpstr>'x-806'!TABLE_FACTOR_STATUS_1</vt:lpstr>
      <vt:lpstr>'x-807'!TABLE_FACTOR_STATUS_1</vt:lpstr>
      <vt:lpstr>'x-808'!TABLE_FACTOR_STATUS_1</vt:lpstr>
      <vt:lpstr>'x-809'!TABLE_FACTOR_STATUS_1</vt:lpstr>
      <vt:lpstr>'x-810'!TABLE_FACTOR_STATUS_1</vt:lpstr>
      <vt:lpstr>'x-811'!TABLE_FACTOR_STATUS_1</vt:lpstr>
      <vt:lpstr>'x-812'!TABLE_FACTOR_STATUS_1</vt:lpstr>
      <vt:lpstr>'x-813'!TABLE_FACTOR_STATUS_1</vt:lpstr>
      <vt:lpstr>'x-814'!TABLE_FACTOR_STATUS_1</vt:lpstr>
      <vt:lpstr>'x-815'!TABLE_FACTOR_STATUS_1</vt:lpstr>
      <vt:lpstr>'x-816'!TABLE_FACTOR_STATUS_1</vt:lpstr>
      <vt:lpstr>'x-template'!TABLE_FACTOR_STATUS_1</vt:lpstr>
      <vt:lpstr>'x-204'!TABLE_FACTOR_STATUS_2</vt:lpstr>
      <vt:lpstr>'x-403'!TABLE_FACTOR_STATUS_2</vt:lpstr>
      <vt:lpstr>'x-404'!TABLE_FACTOR_STATUS_2</vt:lpstr>
      <vt:lpstr>'x-409'!TABLE_FACTOR_STATUS_2</vt:lpstr>
      <vt:lpstr>'x-410'!TABLE_FACTOR_STATUS_2</vt:lpstr>
      <vt:lpstr>'x-415'!TABLE_FACTOR_STATUS_2</vt:lpstr>
      <vt:lpstr>'x-807'!TABLE_FACTOR_STATUS_2</vt:lpstr>
      <vt:lpstr>'x-101'!TABLE_FACTOR_TYPE_1</vt:lpstr>
      <vt:lpstr>'x-102'!TABLE_FACTOR_TYPE_1</vt:lpstr>
      <vt:lpstr>'x-103'!TABLE_FACTOR_TYPE_1</vt:lpstr>
      <vt:lpstr>'x-104'!TABLE_FACTOR_TYPE_1</vt:lpstr>
      <vt:lpstr>'x-105'!TABLE_FACTOR_TYPE_1</vt:lpstr>
      <vt:lpstr>'x-201'!TABLE_FACTOR_TYPE_1</vt:lpstr>
      <vt:lpstr>'x-202'!TABLE_FACTOR_TYPE_1</vt:lpstr>
      <vt:lpstr>'x-203'!TABLE_FACTOR_TYPE_1</vt:lpstr>
      <vt:lpstr>'x-204'!TABLE_FACTOR_TYPE_1</vt:lpstr>
      <vt:lpstr>'x-205'!TABLE_FACTOR_TYPE_1</vt:lpstr>
      <vt:lpstr>'x-206'!TABLE_FACTOR_TYPE_1</vt:lpstr>
      <vt:lpstr>'x-207'!TABLE_FACTOR_TYPE_1</vt:lpstr>
      <vt:lpstr>'x-208'!TABLE_FACTOR_TYPE_1</vt:lpstr>
      <vt:lpstr>'x-209'!TABLE_FACTOR_TYPE_1</vt:lpstr>
      <vt:lpstr>'x-213'!TABLE_FACTOR_TYPE_1</vt:lpstr>
      <vt:lpstr>'x-214'!TABLE_FACTOR_TYPE_1</vt:lpstr>
      <vt:lpstr>'x-215'!TABLE_FACTOR_TYPE_1</vt:lpstr>
      <vt:lpstr>'x-216'!TABLE_FACTOR_TYPE_1</vt:lpstr>
      <vt:lpstr>'x-217'!TABLE_FACTOR_TYPE_1</vt:lpstr>
      <vt:lpstr>'x-301'!TABLE_FACTOR_TYPE_1</vt:lpstr>
      <vt:lpstr>'x-302'!TABLE_FACTOR_TYPE_1</vt:lpstr>
      <vt:lpstr>'x-303'!TABLE_FACTOR_TYPE_1</vt:lpstr>
      <vt:lpstr>'x-304'!TABLE_FACTOR_TYPE_1</vt:lpstr>
      <vt:lpstr>'x-305'!TABLE_FACTOR_TYPE_1</vt:lpstr>
      <vt:lpstr>'x-306'!TABLE_FACTOR_TYPE_1</vt:lpstr>
      <vt:lpstr>'x-307'!TABLE_FACTOR_TYPE_1</vt:lpstr>
      <vt:lpstr>'x-308'!TABLE_FACTOR_TYPE_1</vt:lpstr>
      <vt:lpstr>'x-401'!TABLE_FACTOR_TYPE_1</vt:lpstr>
      <vt:lpstr>'x-402'!TABLE_FACTOR_TYPE_1</vt:lpstr>
      <vt:lpstr>'x-403'!TABLE_FACTOR_TYPE_1</vt:lpstr>
      <vt:lpstr>'x-404'!TABLE_FACTOR_TYPE_1</vt:lpstr>
      <vt:lpstr>'x-405'!TABLE_FACTOR_TYPE_1</vt:lpstr>
      <vt:lpstr>'x-406'!TABLE_FACTOR_TYPE_1</vt:lpstr>
      <vt:lpstr>'x-407'!TABLE_FACTOR_TYPE_1</vt:lpstr>
      <vt:lpstr>'x-408'!TABLE_FACTOR_TYPE_1</vt:lpstr>
      <vt:lpstr>'x-409'!TABLE_FACTOR_TYPE_1</vt:lpstr>
      <vt:lpstr>'x-410'!TABLE_FACTOR_TYPE_1</vt:lpstr>
      <vt:lpstr>'x-411'!TABLE_FACTOR_TYPE_1</vt:lpstr>
      <vt:lpstr>'x-412'!TABLE_FACTOR_TYPE_1</vt:lpstr>
      <vt:lpstr>'x-413'!TABLE_FACTOR_TYPE_1</vt:lpstr>
      <vt:lpstr>'x-414'!TABLE_FACTOR_TYPE_1</vt:lpstr>
      <vt:lpstr>'x-415'!TABLE_FACTOR_TYPE_1</vt:lpstr>
      <vt:lpstr>'x-416'!TABLE_FACTOR_TYPE_1</vt:lpstr>
      <vt:lpstr>'x-417'!TABLE_FACTOR_TYPE_1</vt:lpstr>
      <vt:lpstr>'x-418'!TABLE_FACTOR_TYPE_1</vt:lpstr>
      <vt:lpstr>'x-419'!TABLE_FACTOR_TYPE_1</vt:lpstr>
      <vt:lpstr>'x-420'!TABLE_FACTOR_TYPE_1</vt:lpstr>
      <vt:lpstr>'x-421'!TABLE_FACTOR_TYPE_1</vt:lpstr>
      <vt:lpstr>'x-422'!TABLE_FACTOR_TYPE_1</vt:lpstr>
      <vt:lpstr>'x-423'!TABLE_FACTOR_TYPE_1</vt:lpstr>
      <vt:lpstr>'x-501'!TABLE_FACTOR_TYPE_1</vt:lpstr>
      <vt:lpstr>'x-502'!TABLE_FACTOR_TYPE_1</vt:lpstr>
      <vt:lpstr>'x-503'!TABLE_FACTOR_TYPE_1</vt:lpstr>
      <vt:lpstr>'x-504'!TABLE_FACTOR_TYPE_1</vt:lpstr>
      <vt:lpstr>'x-505'!TABLE_FACTOR_TYPE_1</vt:lpstr>
      <vt:lpstr>'x-601'!TABLE_FACTOR_TYPE_1</vt:lpstr>
      <vt:lpstr>'x-602'!TABLE_FACTOR_TYPE_1</vt:lpstr>
      <vt:lpstr>'x-603'!TABLE_FACTOR_TYPE_1</vt:lpstr>
      <vt:lpstr>'x-604'!TABLE_FACTOR_TYPE_1</vt:lpstr>
      <vt:lpstr>'x-605'!TABLE_FACTOR_TYPE_1</vt:lpstr>
      <vt:lpstr>'x-606'!TABLE_FACTOR_TYPE_1</vt:lpstr>
      <vt:lpstr>'x-703'!TABLE_FACTOR_TYPE_1</vt:lpstr>
      <vt:lpstr>'x-704'!TABLE_FACTOR_TYPE_1</vt:lpstr>
      <vt:lpstr>'x-705'!TABLE_FACTOR_TYPE_1</vt:lpstr>
      <vt:lpstr>'x-706'!TABLE_FACTOR_TYPE_1</vt:lpstr>
      <vt:lpstr>'x-707'!TABLE_FACTOR_TYPE_1</vt:lpstr>
      <vt:lpstr>'x-708'!TABLE_FACTOR_TYPE_1</vt:lpstr>
      <vt:lpstr>'x-709'!TABLE_FACTOR_TYPE_1</vt:lpstr>
      <vt:lpstr>'x-710'!TABLE_FACTOR_TYPE_1</vt:lpstr>
      <vt:lpstr>'x-711'!TABLE_FACTOR_TYPE_1</vt:lpstr>
      <vt:lpstr>'x-712'!TABLE_FACTOR_TYPE_1</vt:lpstr>
      <vt:lpstr>'x-713'!TABLE_FACTOR_TYPE_1</vt:lpstr>
      <vt:lpstr>'x-714'!TABLE_FACTOR_TYPE_1</vt:lpstr>
      <vt:lpstr>'x-715'!TABLE_FACTOR_TYPE_1</vt:lpstr>
      <vt:lpstr>'x-716'!TABLE_FACTOR_TYPE_1</vt:lpstr>
      <vt:lpstr>'x-717'!TABLE_FACTOR_TYPE_1</vt:lpstr>
      <vt:lpstr>'x-718'!TABLE_FACTOR_TYPE_1</vt:lpstr>
      <vt:lpstr>'x-719'!TABLE_FACTOR_TYPE_1</vt:lpstr>
      <vt:lpstr>'x-720'!TABLE_FACTOR_TYPE_1</vt:lpstr>
      <vt:lpstr>'x-721'!TABLE_FACTOR_TYPE_1</vt:lpstr>
      <vt:lpstr>'x-722'!TABLE_FACTOR_TYPE_1</vt:lpstr>
      <vt:lpstr>'x-724'!TABLE_FACTOR_TYPE_1</vt:lpstr>
      <vt:lpstr>'x-801'!TABLE_FACTOR_TYPE_1</vt:lpstr>
      <vt:lpstr>'x-802'!TABLE_FACTOR_TYPE_1</vt:lpstr>
      <vt:lpstr>'x-803'!TABLE_FACTOR_TYPE_1</vt:lpstr>
      <vt:lpstr>'x-804'!TABLE_FACTOR_TYPE_1</vt:lpstr>
      <vt:lpstr>'x-805'!TABLE_FACTOR_TYPE_1</vt:lpstr>
      <vt:lpstr>'x-806'!TABLE_FACTOR_TYPE_1</vt:lpstr>
      <vt:lpstr>'x-807'!TABLE_FACTOR_TYPE_1</vt:lpstr>
      <vt:lpstr>'x-808'!TABLE_FACTOR_TYPE_1</vt:lpstr>
      <vt:lpstr>'x-809'!TABLE_FACTOR_TYPE_1</vt:lpstr>
      <vt:lpstr>'x-810'!TABLE_FACTOR_TYPE_1</vt:lpstr>
      <vt:lpstr>'x-811'!TABLE_FACTOR_TYPE_1</vt:lpstr>
      <vt:lpstr>'x-812'!TABLE_FACTOR_TYPE_1</vt:lpstr>
      <vt:lpstr>'x-813'!TABLE_FACTOR_TYPE_1</vt:lpstr>
      <vt:lpstr>'x-814'!TABLE_FACTOR_TYPE_1</vt:lpstr>
      <vt:lpstr>'x-815'!TABLE_FACTOR_TYPE_1</vt:lpstr>
      <vt:lpstr>'x-816'!TABLE_FACTOR_TYPE_1</vt:lpstr>
      <vt:lpstr>'x-template'!TABLE_FACTOR_TYPE_1</vt:lpstr>
      <vt:lpstr>'x-204'!TABLE_FACTOR_TYPE_2</vt:lpstr>
      <vt:lpstr>'x-403'!TABLE_FACTOR_TYPE_2</vt:lpstr>
      <vt:lpstr>'x-404'!TABLE_FACTOR_TYPE_2</vt:lpstr>
      <vt:lpstr>'x-409'!TABLE_FACTOR_TYPE_2</vt:lpstr>
      <vt:lpstr>'x-410'!TABLE_FACTOR_TYPE_2</vt:lpstr>
      <vt:lpstr>'x-415'!TABLE_FACTOR_TYPE_2</vt:lpstr>
      <vt:lpstr>'x-807'!TABLE_FACTOR_TYPE_2</vt:lpstr>
      <vt:lpstr>'x-101'!TABLE_GENDER_1</vt:lpstr>
      <vt:lpstr>'x-102'!TABLE_GENDER_1</vt:lpstr>
      <vt:lpstr>'x-103'!TABLE_GENDER_1</vt:lpstr>
      <vt:lpstr>'x-104'!TABLE_GENDER_1</vt:lpstr>
      <vt:lpstr>'x-105'!TABLE_GENDER_1</vt:lpstr>
      <vt:lpstr>'x-201'!TABLE_GENDER_1</vt:lpstr>
      <vt:lpstr>'x-202'!TABLE_GENDER_1</vt:lpstr>
      <vt:lpstr>'x-203'!TABLE_GENDER_1</vt:lpstr>
      <vt:lpstr>'x-204'!TABLE_GENDER_1</vt:lpstr>
      <vt:lpstr>'x-205'!TABLE_GENDER_1</vt:lpstr>
      <vt:lpstr>'x-206'!TABLE_GENDER_1</vt:lpstr>
      <vt:lpstr>'x-207'!TABLE_GENDER_1</vt:lpstr>
      <vt:lpstr>'x-208'!TABLE_GENDER_1</vt:lpstr>
      <vt:lpstr>'x-209'!TABLE_GENDER_1</vt:lpstr>
      <vt:lpstr>'x-213'!TABLE_GENDER_1</vt:lpstr>
      <vt:lpstr>'x-214'!TABLE_GENDER_1</vt:lpstr>
      <vt:lpstr>'x-215'!TABLE_GENDER_1</vt:lpstr>
      <vt:lpstr>'x-216'!TABLE_GENDER_1</vt:lpstr>
      <vt:lpstr>'x-217'!TABLE_GENDER_1</vt:lpstr>
      <vt:lpstr>'x-301'!TABLE_GENDER_1</vt:lpstr>
      <vt:lpstr>'x-302'!TABLE_GENDER_1</vt:lpstr>
      <vt:lpstr>'x-303'!TABLE_GENDER_1</vt:lpstr>
      <vt:lpstr>'x-304'!TABLE_GENDER_1</vt:lpstr>
      <vt:lpstr>'x-305'!TABLE_GENDER_1</vt:lpstr>
      <vt:lpstr>'x-306'!TABLE_GENDER_1</vt:lpstr>
      <vt:lpstr>'x-307'!TABLE_GENDER_1</vt:lpstr>
      <vt:lpstr>'x-308'!TABLE_GENDER_1</vt:lpstr>
      <vt:lpstr>'x-401'!TABLE_GENDER_1</vt:lpstr>
      <vt:lpstr>'x-402'!TABLE_GENDER_1</vt:lpstr>
      <vt:lpstr>'x-403'!TABLE_GENDER_1</vt:lpstr>
      <vt:lpstr>'x-404'!TABLE_GENDER_1</vt:lpstr>
      <vt:lpstr>'x-405'!TABLE_GENDER_1</vt:lpstr>
      <vt:lpstr>'x-406'!TABLE_GENDER_1</vt:lpstr>
      <vt:lpstr>'x-407'!TABLE_GENDER_1</vt:lpstr>
      <vt:lpstr>'x-408'!TABLE_GENDER_1</vt:lpstr>
      <vt:lpstr>'x-409'!TABLE_GENDER_1</vt:lpstr>
      <vt:lpstr>'x-410'!TABLE_GENDER_1</vt:lpstr>
      <vt:lpstr>'x-411'!TABLE_GENDER_1</vt:lpstr>
      <vt:lpstr>'x-412'!TABLE_GENDER_1</vt:lpstr>
      <vt:lpstr>'x-413'!TABLE_GENDER_1</vt:lpstr>
      <vt:lpstr>'x-414'!TABLE_GENDER_1</vt:lpstr>
      <vt:lpstr>'x-415'!TABLE_GENDER_1</vt:lpstr>
      <vt:lpstr>'x-416'!TABLE_GENDER_1</vt:lpstr>
      <vt:lpstr>'x-417'!TABLE_GENDER_1</vt:lpstr>
      <vt:lpstr>'x-418'!TABLE_GENDER_1</vt:lpstr>
      <vt:lpstr>'x-419'!TABLE_GENDER_1</vt:lpstr>
      <vt:lpstr>'x-420'!TABLE_GENDER_1</vt:lpstr>
      <vt:lpstr>'x-421'!TABLE_GENDER_1</vt:lpstr>
      <vt:lpstr>'x-422'!TABLE_GENDER_1</vt:lpstr>
      <vt:lpstr>'x-423'!TABLE_GENDER_1</vt:lpstr>
      <vt:lpstr>'x-501'!TABLE_GENDER_1</vt:lpstr>
      <vt:lpstr>'x-502'!TABLE_GENDER_1</vt:lpstr>
      <vt:lpstr>'x-503'!TABLE_GENDER_1</vt:lpstr>
      <vt:lpstr>'x-504'!TABLE_GENDER_1</vt:lpstr>
      <vt:lpstr>'x-505'!TABLE_GENDER_1</vt:lpstr>
      <vt:lpstr>'x-601'!TABLE_GENDER_1</vt:lpstr>
      <vt:lpstr>'x-602'!TABLE_GENDER_1</vt:lpstr>
      <vt:lpstr>'x-603'!TABLE_GENDER_1</vt:lpstr>
      <vt:lpstr>'x-604'!TABLE_GENDER_1</vt:lpstr>
      <vt:lpstr>'x-605'!TABLE_GENDER_1</vt:lpstr>
      <vt:lpstr>'x-606'!TABLE_GENDER_1</vt:lpstr>
      <vt:lpstr>'x-703'!TABLE_GENDER_1</vt:lpstr>
      <vt:lpstr>'x-704'!TABLE_GENDER_1</vt:lpstr>
      <vt:lpstr>'x-705'!TABLE_GENDER_1</vt:lpstr>
      <vt:lpstr>'x-706'!TABLE_GENDER_1</vt:lpstr>
      <vt:lpstr>'x-707'!TABLE_GENDER_1</vt:lpstr>
      <vt:lpstr>'x-708'!TABLE_GENDER_1</vt:lpstr>
      <vt:lpstr>'x-709'!TABLE_GENDER_1</vt:lpstr>
      <vt:lpstr>'x-710'!TABLE_GENDER_1</vt:lpstr>
      <vt:lpstr>'x-711'!TABLE_GENDER_1</vt:lpstr>
      <vt:lpstr>'x-712'!TABLE_GENDER_1</vt:lpstr>
      <vt:lpstr>'x-713'!TABLE_GENDER_1</vt:lpstr>
      <vt:lpstr>'x-714'!TABLE_GENDER_1</vt:lpstr>
      <vt:lpstr>'x-715'!TABLE_GENDER_1</vt:lpstr>
      <vt:lpstr>'x-716'!TABLE_GENDER_1</vt:lpstr>
      <vt:lpstr>'x-717'!TABLE_GENDER_1</vt:lpstr>
      <vt:lpstr>'x-718'!TABLE_GENDER_1</vt:lpstr>
      <vt:lpstr>'x-719'!TABLE_GENDER_1</vt:lpstr>
      <vt:lpstr>'x-720'!TABLE_GENDER_1</vt:lpstr>
      <vt:lpstr>'x-721'!TABLE_GENDER_1</vt:lpstr>
      <vt:lpstr>'x-722'!TABLE_GENDER_1</vt:lpstr>
      <vt:lpstr>'x-724'!TABLE_GENDER_1</vt:lpstr>
      <vt:lpstr>'x-801'!TABLE_GENDER_1</vt:lpstr>
      <vt:lpstr>'x-802'!TABLE_GENDER_1</vt:lpstr>
      <vt:lpstr>'x-803'!TABLE_GENDER_1</vt:lpstr>
      <vt:lpstr>'x-804'!TABLE_GENDER_1</vt:lpstr>
      <vt:lpstr>'x-805'!TABLE_GENDER_1</vt:lpstr>
      <vt:lpstr>'x-806'!TABLE_GENDER_1</vt:lpstr>
      <vt:lpstr>'x-807'!TABLE_GENDER_1</vt:lpstr>
      <vt:lpstr>'x-808'!TABLE_GENDER_1</vt:lpstr>
      <vt:lpstr>'x-809'!TABLE_GENDER_1</vt:lpstr>
      <vt:lpstr>'x-810'!TABLE_GENDER_1</vt:lpstr>
      <vt:lpstr>'x-811'!TABLE_GENDER_1</vt:lpstr>
      <vt:lpstr>'x-812'!TABLE_GENDER_1</vt:lpstr>
      <vt:lpstr>'x-813'!TABLE_GENDER_1</vt:lpstr>
      <vt:lpstr>'x-814'!TABLE_GENDER_1</vt:lpstr>
      <vt:lpstr>'x-815'!TABLE_GENDER_1</vt:lpstr>
      <vt:lpstr>'x-816'!TABLE_GENDER_1</vt:lpstr>
      <vt:lpstr>'x-template'!TABLE_GENDER_1</vt:lpstr>
      <vt:lpstr>'x-204'!TABLE_GENDER_2</vt:lpstr>
      <vt:lpstr>'x-403'!TABLE_GENDER_2</vt:lpstr>
      <vt:lpstr>'x-404'!TABLE_GENDER_2</vt:lpstr>
      <vt:lpstr>'x-409'!TABLE_GENDER_2</vt:lpstr>
      <vt:lpstr>'x-410'!TABLE_GENDER_2</vt:lpstr>
      <vt:lpstr>'x-415'!TABLE_GENDER_2</vt:lpstr>
      <vt:lpstr>'x-807'!TABLE_GENDER_2</vt:lpstr>
      <vt:lpstr>'x-101'!TABLE_INFO_1</vt:lpstr>
      <vt:lpstr>'x-102'!TABLE_INFO_1</vt:lpstr>
      <vt:lpstr>'x-103'!TABLE_INFO_1</vt:lpstr>
      <vt:lpstr>'x-104'!TABLE_INFO_1</vt:lpstr>
      <vt:lpstr>'x-105'!TABLE_INFO_1</vt:lpstr>
      <vt:lpstr>'x-201'!TABLE_INFO_1</vt:lpstr>
      <vt:lpstr>'x-202'!TABLE_INFO_1</vt:lpstr>
      <vt:lpstr>'x-203'!TABLE_INFO_1</vt:lpstr>
      <vt:lpstr>'x-204'!TABLE_INFO_1</vt:lpstr>
      <vt:lpstr>'x-205'!TABLE_INFO_1</vt:lpstr>
      <vt:lpstr>'x-206'!TABLE_INFO_1</vt:lpstr>
      <vt:lpstr>'x-207'!TABLE_INFO_1</vt:lpstr>
      <vt:lpstr>'x-208'!TABLE_INFO_1</vt:lpstr>
      <vt:lpstr>'x-209'!TABLE_INFO_1</vt:lpstr>
      <vt:lpstr>'x-213'!TABLE_INFO_1</vt:lpstr>
      <vt:lpstr>'x-214'!TABLE_INFO_1</vt:lpstr>
      <vt:lpstr>'x-215'!TABLE_INFO_1</vt:lpstr>
      <vt:lpstr>'x-216'!TABLE_INFO_1</vt:lpstr>
      <vt:lpstr>'x-217'!TABLE_INFO_1</vt:lpstr>
      <vt:lpstr>'x-301'!TABLE_INFO_1</vt:lpstr>
      <vt:lpstr>'x-302'!TABLE_INFO_1</vt:lpstr>
      <vt:lpstr>'x-303'!TABLE_INFO_1</vt:lpstr>
      <vt:lpstr>'x-304'!TABLE_INFO_1</vt:lpstr>
      <vt:lpstr>'x-305'!TABLE_INFO_1</vt:lpstr>
      <vt:lpstr>'x-306'!TABLE_INFO_1</vt:lpstr>
      <vt:lpstr>'x-307'!TABLE_INFO_1</vt:lpstr>
      <vt:lpstr>'x-308'!TABLE_INFO_1</vt:lpstr>
      <vt:lpstr>'x-401'!TABLE_INFO_1</vt:lpstr>
      <vt:lpstr>'x-402'!TABLE_INFO_1</vt:lpstr>
      <vt:lpstr>'x-403'!TABLE_INFO_1</vt:lpstr>
      <vt:lpstr>'x-404'!TABLE_INFO_1</vt:lpstr>
      <vt:lpstr>'x-405'!TABLE_INFO_1</vt:lpstr>
      <vt:lpstr>'x-406'!TABLE_INFO_1</vt:lpstr>
      <vt:lpstr>'x-407'!TABLE_INFO_1</vt:lpstr>
      <vt:lpstr>'x-408'!TABLE_INFO_1</vt:lpstr>
      <vt:lpstr>'x-409'!TABLE_INFO_1</vt:lpstr>
      <vt:lpstr>'x-410'!TABLE_INFO_1</vt:lpstr>
      <vt:lpstr>'x-411'!TABLE_INFO_1</vt:lpstr>
      <vt:lpstr>'x-412'!TABLE_INFO_1</vt:lpstr>
      <vt:lpstr>'x-413'!TABLE_INFO_1</vt:lpstr>
      <vt:lpstr>'x-414'!TABLE_INFO_1</vt:lpstr>
      <vt:lpstr>'x-415'!TABLE_INFO_1</vt:lpstr>
      <vt:lpstr>'x-416'!TABLE_INFO_1</vt:lpstr>
      <vt:lpstr>'x-417'!TABLE_INFO_1</vt:lpstr>
      <vt:lpstr>'x-418'!TABLE_INFO_1</vt:lpstr>
      <vt:lpstr>'x-419'!TABLE_INFO_1</vt:lpstr>
      <vt:lpstr>'x-420'!TABLE_INFO_1</vt:lpstr>
      <vt:lpstr>'x-421'!TABLE_INFO_1</vt:lpstr>
      <vt:lpstr>'x-422'!TABLE_INFO_1</vt:lpstr>
      <vt:lpstr>'x-423'!TABLE_INFO_1</vt:lpstr>
      <vt:lpstr>'x-501'!TABLE_INFO_1</vt:lpstr>
      <vt:lpstr>'x-502'!TABLE_INFO_1</vt:lpstr>
      <vt:lpstr>'x-503'!TABLE_INFO_1</vt:lpstr>
      <vt:lpstr>'x-504'!TABLE_INFO_1</vt:lpstr>
      <vt:lpstr>'x-505'!TABLE_INFO_1</vt:lpstr>
      <vt:lpstr>'x-601'!TABLE_INFO_1</vt:lpstr>
      <vt:lpstr>'x-602'!TABLE_INFO_1</vt:lpstr>
      <vt:lpstr>'x-603'!TABLE_INFO_1</vt:lpstr>
      <vt:lpstr>'x-604'!TABLE_INFO_1</vt:lpstr>
      <vt:lpstr>'x-605'!TABLE_INFO_1</vt:lpstr>
      <vt:lpstr>'x-606'!TABLE_INFO_1</vt:lpstr>
      <vt:lpstr>'x-703'!TABLE_INFO_1</vt:lpstr>
      <vt:lpstr>'x-704'!TABLE_INFO_1</vt:lpstr>
      <vt:lpstr>'x-705'!TABLE_INFO_1</vt:lpstr>
      <vt:lpstr>'x-706'!TABLE_INFO_1</vt:lpstr>
      <vt:lpstr>'x-707'!TABLE_INFO_1</vt:lpstr>
      <vt:lpstr>'x-708'!TABLE_INFO_1</vt:lpstr>
      <vt:lpstr>'x-709'!TABLE_INFO_1</vt:lpstr>
      <vt:lpstr>'x-710'!TABLE_INFO_1</vt:lpstr>
      <vt:lpstr>'x-711'!TABLE_INFO_1</vt:lpstr>
      <vt:lpstr>'x-712'!TABLE_INFO_1</vt:lpstr>
      <vt:lpstr>'x-713'!TABLE_INFO_1</vt:lpstr>
      <vt:lpstr>'x-714'!TABLE_INFO_1</vt:lpstr>
      <vt:lpstr>'x-715'!TABLE_INFO_1</vt:lpstr>
      <vt:lpstr>'x-716'!TABLE_INFO_1</vt:lpstr>
      <vt:lpstr>'x-717'!TABLE_INFO_1</vt:lpstr>
      <vt:lpstr>'x-718'!TABLE_INFO_1</vt:lpstr>
      <vt:lpstr>'x-719'!TABLE_INFO_1</vt:lpstr>
      <vt:lpstr>'x-720'!TABLE_INFO_1</vt:lpstr>
      <vt:lpstr>'x-721'!TABLE_INFO_1</vt:lpstr>
      <vt:lpstr>'x-722'!TABLE_INFO_1</vt:lpstr>
      <vt:lpstr>'x-724'!TABLE_INFO_1</vt:lpstr>
      <vt:lpstr>'x-801'!TABLE_INFO_1</vt:lpstr>
      <vt:lpstr>'x-802'!TABLE_INFO_1</vt:lpstr>
      <vt:lpstr>'x-803'!TABLE_INFO_1</vt:lpstr>
      <vt:lpstr>'x-804'!TABLE_INFO_1</vt:lpstr>
      <vt:lpstr>'x-805'!TABLE_INFO_1</vt:lpstr>
      <vt:lpstr>'x-806'!TABLE_INFO_1</vt:lpstr>
      <vt:lpstr>'x-807'!TABLE_INFO_1</vt:lpstr>
      <vt:lpstr>'x-808'!TABLE_INFO_1</vt:lpstr>
      <vt:lpstr>'x-809'!TABLE_INFO_1</vt:lpstr>
      <vt:lpstr>'x-810'!TABLE_INFO_1</vt:lpstr>
      <vt:lpstr>'x-811'!TABLE_INFO_1</vt:lpstr>
      <vt:lpstr>'x-812'!TABLE_INFO_1</vt:lpstr>
      <vt:lpstr>'x-813'!TABLE_INFO_1</vt:lpstr>
      <vt:lpstr>'x-814'!TABLE_INFO_1</vt:lpstr>
      <vt:lpstr>'x-815'!TABLE_INFO_1</vt:lpstr>
      <vt:lpstr>'x-816'!TABLE_INFO_1</vt:lpstr>
      <vt:lpstr>'x-template'!TABLE_INFO_1</vt:lpstr>
      <vt:lpstr>'x-204'!TABLE_INFO_2</vt:lpstr>
      <vt:lpstr>'x-403'!TABLE_INFO_2</vt:lpstr>
      <vt:lpstr>'x-404'!TABLE_INFO_2</vt:lpstr>
      <vt:lpstr>'x-409'!TABLE_INFO_2</vt:lpstr>
      <vt:lpstr>'x-410'!TABLE_INFO_2</vt:lpstr>
      <vt:lpstr>'x-415'!TABLE_INFO_2</vt:lpstr>
      <vt:lpstr>'x-807'!TABLE_INFO_2</vt:lpstr>
      <vt:lpstr>'x-101'!TABLE_REFERENCE_1</vt:lpstr>
      <vt:lpstr>'x-102'!TABLE_REFERENCE_1</vt:lpstr>
      <vt:lpstr>'x-103'!TABLE_REFERENCE_1</vt:lpstr>
      <vt:lpstr>'x-104'!TABLE_REFERENCE_1</vt:lpstr>
      <vt:lpstr>'x-105'!TABLE_REFERENCE_1</vt:lpstr>
      <vt:lpstr>'x-201'!TABLE_REFERENCE_1</vt:lpstr>
      <vt:lpstr>'x-202'!TABLE_REFERENCE_1</vt:lpstr>
      <vt:lpstr>'x-203'!TABLE_REFERENCE_1</vt:lpstr>
      <vt:lpstr>'x-204'!TABLE_REFERENCE_1</vt:lpstr>
      <vt:lpstr>'x-205'!TABLE_REFERENCE_1</vt:lpstr>
      <vt:lpstr>'x-206'!TABLE_REFERENCE_1</vt:lpstr>
      <vt:lpstr>'x-207'!TABLE_REFERENCE_1</vt:lpstr>
      <vt:lpstr>'x-208'!TABLE_REFERENCE_1</vt:lpstr>
      <vt:lpstr>'x-209'!TABLE_REFERENCE_1</vt:lpstr>
      <vt:lpstr>'x-213'!TABLE_REFERENCE_1</vt:lpstr>
      <vt:lpstr>'x-214'!TABLE_REFERENCE_1</vt:lpstr>
      <vt:lpstr>'x-215'!TABLE_REFERENCE_1</vt:lpstr>
      <vt:lpstr>'x-216'!TABLE_REFERENCE_1</vt:lpstr>
      <vt:lpstr>'x-217'!TABLE_REFERENCE_1</vt:lpstr>
      <vt:lpstr>'x-301'!TABLE_REFERENCE_1</vt:lpstr>
      <vt:lpstr>'x-302'!TABLE_REFERENCE_1</vt:lpstr>
      <vt:lpstr>'x-303'!TABLE_REFERENCE_1</vt:lpstr>
      <vt:lpstr>'x-304'!TABLE_REFERENCE_1</vt:lpstr>
      <vt:lpstr>'x-305'!TABLE_REFERENCE_1</vt:lpstr>
      <vt:lpstr>'x-306'!TABLE_REFERENCE_1</vt:lpstr>
      <vt:lpstr>'x-307'!TABLE_REFERENCE_1</vt:lpstr>
      <vt:lpstr>'x-308'!TABLE_REFERENCE_1</vt:lpstr>
      <vt:lpstr>'x-401'!TABLE_REFERENCE_1</vt:lpstr>
      <vt:lpstr>'x-402'!TABLE_REFERENCE_1</vt:lpstr>
      <vt:lpstr>'x-403'!TABLE_REFERENCE_1</vt:lpstr>
      <vt:lpstr>'x-404'!TABLE_REFERENCE_1</vt:lpstr>
      <vt:lpstr>'x-405'!TABLE_REFERENCE_1</vt:lpstr>
      <vt:lpstr>'x-406'!TABLE_REFERENCE_1</vt:lpstr>
      <vt:lpstr>'x-407'!TABLE_REFERENCE_1</vt:lpstr>
      <vt:lpstr>'x-408'!TABLE_REFERENCE_1</vt:lpstr>
      <vt:lpstr>'x-409'!TABLE_REFERENCE_1</vt:lpstr>
      <vt:lpstr>'x-410'!TABLE_REFERENCE_1</vt:lpstr>
      <vt:lpstr>'x-411'!TABLE_REFERENCE_1</vt:lpstr>
      <vt:lpstr>'x-412'!TABLE_REFERENCE_1</vt:lpstr>
      <vt:lpstr>'x-413'!TABLE_REFERENCE_1</vt:lpstr>
      <vt:lpstr>'x-414'!TABLE_REFERENCE_1</vt:lpstr>
      <vt:lpstr>'x-415'!TABLE_REFERENCE_1</vt:lpstr>
      <vt:lpstr>'x-416'!TABLE_REFERENCE_1</vt:lpstr>
      <vt:lpstr>'x-417'!TABLE_REFERENCE_1</vt:lpstr>
      <vt:lpstr>'x-418'!TABLE_REFERENCE_1</vt:lpstr>
      <vt:lpstr>'x-419'!TABLE_REFERENCE_1</vt:lpstr>
      <vt:lpstr>'x-420'!TABLE_REFERENCE_1</vt:lpstr>
      <vt:lpstr>'x-421'!TABLE_REFERENCE_1</vt:lpstr>
      <vt:lpstr>'x-422'!TABLE_REFERENCE_1</vt:lpstr>
      <vt:lpstr>'x-423'!TABLE_REFERENCE_1</vt:lpstr>
      <vt:lpstr>'x-501'!TABLE_REFERENCE_1</vt:lpstr>
      <vt:lpstr>'x-502'!TABLE_REFERENCE_1</vt:lpstr>
      <vt:lpstr>'x-503'!TABLE_REFERENCE_1</vt:lpstr>
      <vt:lpstr>'x-504'!TABLE_REFERENCE_1</vt:lpstr>
      <vt:lpstr>'x-505'!TABLE_REFERENCE_1</vt:lpstr>
      <vt:lpstr>'x-601'!TABLE_REFERENCE_1</vt:lpstr>
      <vt:lpstr>'x-602'!TABLE_REFERENCE_1</vt:lpstr>
      <vt:lpstr>'x-603'!TABLE_REFERENCE_1</vt:lpstr>
      <vt:lpstr>'x-604'!TABLE_REFERENCE_1</vt:lpstr>
      <vt:lpstr>'x-605'!TABLE_REFERENCE_1</vt:lpstr>
      <vt:lpstr>'x-606'!TABLE_REFERENCE_1</vt:lpstr>
      <vt:lpstr>'x-703'!TABLE_REFERENCE_1</vt:lpstr>
      <vt:lpstr>'x-704'!TABLE_REFERENCE_1</vt:lpstr>
      <vt:lpstr>'x-705'!TABLE_REFERENCE_1</vt:lpstr>
      <vt:lpstr>'x-706'!TABLE_REFERENCE_1</vt:lpstr>
      <vt:lpstr>'x-707'!TABLE_REFERENCE_1</vt:lpstr>
      <vt:lpstr>'x-708'!TABLE_REFERENCE_1</vt:lpstr>
      <vt:lpstr>'x-709'!TABLE_REFERENCE_1</vt:lpstr>
      <vt:lpstr>'x-710'!TABLE_REFERENCE_1</vt:lpstr>
      <vt:lpstr>'x-711'!TABLE_REFERENCE_1</vt:lpstr>
      <vt:lpstr>'x-712'!TABLE_REFERENCE_1</vt:lpstr>
      <vt:lpstr>'x-713'!TABLE_REFERENCE_1</vt:lpstr>
      <vt:lpstr>'x-714'!TABLE_REFERENCE_1</vt:lpstr>
      <vt:lpstr>'x-715'!TABLE_REFERENCE_1</vt:lpstr>
      <vt:lpstr>'x-716'!TABLE_REFERENCE_1</vt:lpstr>
      <vt:lpstr>'x-717'!TABLE_REFERENCE_1</vt:lpstr>
      <vt:lpstr>'x-718'!TABLE_REFERENCE_1</vt:lpstr>
      <vt:lpstr>'x-719'!TABLE_REFERENCE_1</vt:lpstr>
      <vt:lpstr>'x-720'!TABLE_REFERENCE_1</vt:lpstr>
      <vt:lpstr>'x-721'!TABLE_REFERENCE_1</vt:lpstr>
      <vt:lpstr>'x-722'!TABLE_REFERENCE_1</vt:lpstr>
      <vt:lpstr>'x-724'!TABLE_REFERENCE_1</vt:lpstr>
      <vt:lpstr>'x-801'!TABLE_REFERENCE_1</vt:lpstr>
      <vt:lpstr>'x-802'!TABLE_REFERENCE_1</vt:lpstr>
      <vt:lpstr>'x-803'!TABLE_REFERENCE_1</vt:lpstr>
      <vt:lpstr>'x-804'!TABLE_REFERENCE_1</vt:lpstr>
      <vt:lpstr>'x-805'!TABLE_REFERENCE_1</vt:lpstr>
      <vt:lpstr>'x-806'!TABLE_REFERENCE_1</vt:lpstr>
      <vt:lpstr>'x-807'!TABLE_REFERENCE_1</vt:lpstr>
      <vt:lpstr>'x-808'!TABLE_REFERENCE_1</vt:lpstr>
      <vt:lpstr>'x-809'!TABLE_REFERENCE_1</vt:lpstr>
      <vt:lpstr>'x-810'!TABLE_REFERENCE_1</vt:lpstr>
      <vt:lpstr>'x-811'!TABLE_REFERENCE_1</vt:lpstr>
      <vt:lpstr>'x-812'!TABLE_REFERENCE_1</vt:lpstr>
      <vt:lpstr>'x-813'!TABLE_REFERENCE_1</vt:lpstr>
      <vt:lpstr>'x-814'!TABLE_REFERENCE_1</vt:lpstr>
      <vt:lpstr>'x-815'!TABLE_REFERENCE_1</vt:lpstr>
      <vt:lpstr>'x-816'!TABLE_REFERENCE_1</vt:lpstr>
      <vt:lpstr>'x-template'!TABLE_REFERENCE_1</vt:lpstr>
      <vt:lpstr>'x-204'!TABLE_REFERENCE_2</vt:lpstr>
      <vt:lpstr>'x-403'!TABLE_REFERENCE_2</vt:lpstr>
      <vt:lpstr>'x-404'!TABLE_REFERENCE_2</vt:lpstr>
      <vt:lpstr>'x-409'!TABLE_REFERENCE_2</vt:lpstr>
      <vt:lpstr>'x-410'!TABLE_REFERENCE_2</vt:lpstr>
      <vt:lpstr>'x-415'!TABLE_REFERENCE_2</vt:lpstr>
      <vt:lpstr>'x-807'!TABLE_REFERENCE_2</vt:lpstr>
      <vt:lpstr>'x-101'!TABLE_REFERENCE_GUIDANCE_1</vt:lpstr>
      <vt:lpstr>'x-102'!TABLE_REFERENCE_GUIDANCE_1</vt:lpstr>
      <vt:lpstr>'x-103'!TABLE_REFERENCE_GUIDANCE_1</vt:lpstr>
      <vt:lpstr>'x-104'!TABLE_REFERENCE_GUIDANCE_1</vt:lpstr>
      <vt:lpstr>'x-105'!TABLE_REFERENCE_GUIDANCE_1</vt:lpstr>
      <vt:lpstr>'x-201'!TABLE_REFERENCE_GUIDANCE_1</vt:lpstr>
      <vt:lpstr>'x-202'!TABLE_REFERENCE_GUIDANCE_1</vt:lpstr>
      <vt:lpstr>'x-203'!TABLE_REFERENCE_GUIDANCE_1</vt:lpstr>
      <vt:lpstr>'x-204'!TABLE_REFERENCE_GUIDANCE_1</vt:lpstr>
      <vt:lpstr>'x-205'!TABLE_REFERENCE_GUIDANCE_1</vt:lpstr>
      <vt:lpstr>'x-206'!TABLE_REFERENCE_GUIDANCE_1</vt:lpstr>
      <vt:lpstr>'x-207'!TABLE_REFERENCE_GUIDANCE_1</vt:lpstr>
      <vt:lpstr>'x-208'!TABLE_REFERENCE_GUIDANCE_1</vt:lpstr>
      <vt:lpstr>'x-209'!TABLE_REFERENCE_GUIDANCE_1</vt:lpstr>
      <vt:lpstr>'x-213'!TABLE_REFERENCE_GUIDANCE_1</vt:lpstr>
      <vt:lpstr>'x-214'!TABLE_REFERENCE_GUIDANCE_1</vt:lpstr>
      <vt:lpstr>'x-215'!TABLE_REFERENCE_GUIDANCE_1</vt:lpstr>
      <vt:lpstr>'x-216'!TABLE_REFERENCE_GUIDANCE_1</vt:lpstr>
      <vt:lpstr>'x-217'!TABLE_REFERENCE_GUIDANCE_1</vt:lpstr>
      <vt:lpstr>'x-301'!TABLE_REFERENCE_GUIDANCE_1</vt:lpstr>
      <vt:lpstr>'x-302'!TABLE_REFERENCE_GUIDANCE_1</vt:lpstr>
      <vt:lpstr>'x-303'!TABLE_REFERENCE_GUIDANCE_1</vt:lpstr>
      <vt:lpstr>'x-304'!TABLE_REFERENCE_GUIDANCE_1</vt:lpstr>
      <vt:lpstr>'x-305'!TABLE_REFERENCE_GUIDANCE_1</vt:lpstr>
      <vt:lpstr>'x-306'!TABLE_REFERENCE_GUIDANCE_1</vt:lpstr>
      <vt:lpstr>'x-307'!TABLE_REFERENCE_GUIDANCE_1</vt:lpstr>
      <vt:lpstr>'x-308'!TABLE_REFERENCE_GUIDANCE_1</vt:lpstr>
      <vt:lpstr>'x-401'!TABLE_REFERENCE_GUIDANCE_1</vt:lpstr>
      <vt:lpstr>'x-402'!TABLE_REFERENCE_GUIDANCE_1</vt:lpstr>
      <vt:lpstr>'x-403'!TABLE_REFERENCE_GUIDANCE_1</vt:lpstr>
      <vt:lpstr>'x-404'!TABLE_REFERENCE_GUIDANCE_1</vt:lpstr>
      <vt:lpstr>'x-405'!TABLE_REFERENCE_GUIDANCE_1</vt:lpstr>
      <vt:lpstr>'x-406'!TABLE_REFERENCE_GUIDANCE_1</vt:lpstr>
      <vt:lpstr>'x-407'!TABLE_REFERENCE_GUIDANCE_1</vt:lpstr>
      <vt:lpstr>'x-408'!TABLE_REFERENCE_GUIDANCE_1</vt:lpstr>
      <vt:lpstr>'x-409'!TABLE_REFERENCE_GUIDANCE_1</vt:lpstr>
      <vt:lpstr>'x-410'!TABLE_REFERENCE_GUIDANCE_1</vt:lpstr>
      <vt:lpstr>'x-411'!TABLE_REFERENCE_GUIDANCE_1</vt:lpstr>
      <vt:lpstr>'x-412'!TABLE_REFERENCE_GUIDANCE_1</vt:lpstr>
      <vt:lpstr>'x-413'!TABLE_REFERENCE_GUIDANCE_1</vt:lpstr>
      <vt:lpstr>'x-414'!TABLE_REFERENCE_GUIDANCE_1</vt:lpstr>
      <vt:lpstr>'x-415'!TABLE_REFERENCE_GUIDANCE_1</vt:lpstr>
      <vt:lpstr>'x-416'!TABLE_REFERENCE_GUIDANCE_1</vt:lpstr>
      <vt:lpstr>'x-417'!TABLE_REFERENCE_GUIDANCE_1</vt:lpstr>
      <vt:lpstr>'x-418'!TABLE_REFERENCE_GUIDANCE_1</vt:lpstr>
      <vt:lpstr>'x-419'!TABLE_REFERENCE_GUIDANCE_1</vt:lpstr>
      <vt:lpstr>'x-420'!TABLE_REFERENCE_GUIDANCE_1</vt:lpstr>
      <vt:lpstr>'x-421'!TABLE_REFERENCE_GUIDANCE_1</vt:lpstr>
      <vt:lpstr>'x-422'!TABLE_REFERENCE_GUIDANCE_1</vt:lpstr>
      <vt:lpstr>'x-423'!TABLE_REFERENCE_GUIDANCE_1</vt:lpstr>
      <vt:lpstr>'x-501'!TABLE_REFERENCE_GUIDANCE_1</vt:lpstr>
      <vt:lpstr>'x-502'!TABLE_REFERENCE_GUIDANCE_1</vt:lpstr>
      <vt:lpstr>'x-503'!TABLE_REFERENCE_GUIDANCE_1</vt:lpstr>
      <vt:lpstr>'x-504'!TABLE_REFERENCE_GUIDANCE_1</vt:lpstr>
      <vt:lpstr>'x-505'!TABLE_REFERENCE_GUIDANCE_1</vt:lpstr>
      <vt:lpstr>'x-601'!TABLE_REFERENCE_GUIDANCE_1</vt:lpstr>
      <vt:lpstr>'x-602'!TABLE_REFERENCE_GUIDANCE_1</vt:lpstr>
      <vt:lpstr>'x-603'!TABLE_REFERENCE_GUIDANCE_1</vt:lpstr>
      <vt:lpstr>'x-604'!TABLE_REFERENCE_GUIDANCE_1</vt:lpstr>
      <vt:lpstr>'x-605'!TABLE_REFERENCE_GUIDANCE_1</vt:lpstr>
      <vt:lpstr>'x-606'!TABLE_REFERENCE_GUIDANCE_1</vt:lpstr>
      <vt:lpstr>'x-703'!TABLE_REFERENCE_GUIDANCE_1</vt:lpstr>
      <vt:lpstr>'x-704'!TABLE_REFERENCE_GUIDANCE_1</vt:lpstr>
      <vt:lpstr>'x-705'!TABLE_REFERENCE_GUIDANCE_1</vt:lpstr>
      <vt:lpstr>'x-706'!TABLE_REFERENCE_GUIDANCE_1</vt:lpstr>
      <vt:lpstr>'x-707'!TABLE_REFERENCE_GUIDANCE_1</vt:lpstr>
      <vt:lpstr>'x-708'!TABLE_REFERENCE_GUIDANCE_1</vt:lpstr>
      <vt:lpstr>'x-709'!TABLE_REFERENCE_GUIDANCE_1</vt:lpstr>
      <vt:lpstr>'x-710'!TABLE_REFERENCE_GUIDANCE_1</vt:lpstr>
      <vt:lpstr>'x-711'!TABLE_REFERENCE_GUIDANCE_1</vt:lpstr>
      <vt:lpstr>'x-712'!TABLE_REFERENCE_GUIDANCE_1</vt:lpstr>
      <vt:lpstr>'x-713'!TABLE_REFERENCE_GUIDANCE_1</vt:lpstr>
      <vt:lpstr>'x-714'!TABLE_REFERENCE_GUIDANCE_1</vt:lpstr>
      <vt:lpstr>'x-715'!TABLE_REFERENCE_GUIDANCE_1</vt:lpstr>
      <vt:lpstr>'x-716'!TABLE_REFERENCE_GUIDANCE_1</vt:lpstr>
      <vt:lpstr>'x-717'!TABLE_REFERENCE_GUIDANCE_1</vt:lpstr>
      <vt:lpstr>'x-718'!TABLE_REFERENCE_GUIDANCE_1</vt:lpstr>
      <vt:lpstr>'x-719'!TABLE_REFERENCE_GUIDANCE_1</vt:lpstr>
      <vt:lpstr>'x-720'!TABLE_REFERENCE_GUIDANCE_1</vt:lpstr>
      <vt:lpstr>'x-721'!TABLE_REFERENCE_GUIDANCE_1</vt:lpstr>
      <vt:lpstr>'x-722'!TABLE_REFERENCE_GUIDANCE_1</vt:lpstr>
      <vt:lpstr>'x-724'!TABLE_REFERENCE_GUIDANCE_1</vt:lpstr>
      <vt:lpstr>'x-801'!TABLE_REFERENCE_GUIDANCE_1</vt:lpstr>
      <vt:lpstr>'x-802'!TABLE_REFERENCE_GUIDANCE_1</vt:lpstr>
      <vt:lpstr>'x-803'!TABLE_REFERENCE_GUIDANCE_1</vt:lpstr>
      <vt:lpstr>'x-804'!TABLE_REFERENCE_GUIDANCE_1</vt:lpstr>
      <vt:lpstr>'x-805'!TABLE_REFERENCE_GUIDANCE_1</vt:lpstr>
      <vt:lpstr>'x-806'!TABLE_REFERENCE_GUIDANCE_1</vt:lpstr>
      <vt:lpstr>'x-807'!TABLE_REFERENCE_GUIDANCE_1</vt:lpstr>
      <vt:lpstr>'x-808'!TABLE_REFERENCE_GUIDANCE_1</vt:lpstr>
      <vt:lpstr>'x-809'!TABLE_REFERENCE_GUIDANCE_1</vt:lpstr>
      <vt:lpstr>'x-810'!TABLE_REFERENCE_GUIDANCE_1</vt:lpstr>
      <vt:lpstr>'x-811'!TABLE_REFERENCE_GUIDANCE_1</vt:lpstr>
      <vt:lpstr>'x-812'!TABLE_REFERENCE_GUIDANCE_1</vt:lpstr>
      <vt:lpstr>'x-813'!TABLE_REFERENCE_GUIDANCE_1</vt:lpstr>
      <vt:lpstr>'x-814'!TABLE_REFERENCE_GUIDANCE_1</vt:lpstr>
      <vt:lpstr>'x-815'!TABLE_REFERENCE_GUIDANCE_1</vt:lpstr>
      <vt:lpstr>'x-816'!TABLE_REFERENCE_GUIDANCE_1</vt:lpstr>
      <vt:lpstr>'x-template'!TABLE_REFERENCE_GUIDANCE_1</vt:lpstr>
      <vt:lpstr>'x-204'!TABLE_REFERENCE_GUIDANCE_2</vt:lpstr>
      <vt:lpstr>'x-403'!TABLE_REFERENCE_GUIDANCE_2</vt:lpstr>
      <vt:lpstr>'x-404'!TABLE_REFERENCE_GUIDANCE_2</vt:lpstr>
      <vt:lpstr>'x-409'!TABLE_REFERENCE_GUIDANCE_2</vt:lpstr>
      <vt:lpstr>'x-410'!TABLE_REFERENCE_GUIDANCE_2</vt:lpstr>
      <vt:lpstr>'x-415'!TABLE_REFERENCE_GUIDANCE_2</vt:lpstr>
      <vt:lpstr>'x-807'!TABLE_REFERENCE_GUIDANCE_2</vt:lpstr>
      <vt:lpstr>'x-101'!TABLE_RELATED_1</vt:lpstr>
      <vt:lpstr>'x-102'!TABLE_RELATED_1</vt:lpstr>
      <vt:lpstr>'x-103'!TABLE_RELATED_1</vt:lpstr>
      <vt:lpstr>'x-104'!TABLE_RELATED_1</vt:lpstr>
      <vt:lpstr>'x-105'!TABLE_RELATED_1</vt:lpstr>
      <vt:lpstr>'x-201'!TABLE_RELATED_1</vt:lpstr>
      <vt:lpstr>'x-202'!TABLE_RELATED_1</vt:lpstr>
      <vt:lpstr>'x-203'!TABLE_RELATED_1</vt:lpstr>
      <vt:lpstr>'x-204'!TABLE_RELATED_1</vt:lpstr>
      <vt:lpstr>'x-205'!TABLE_RELATED_1</vt:lpstr>
      <vt:lpstr>'x-206'!TABLE_RELATED_1</vt:lpstr>
      <vt:lpstr>'x-207'!TABLE_RELATED_1</vt:lpstr>
      <vt:lpstr>'x-208'!TABLE_RELATED_1</vt:lpstr>
      <vt:lpstr>'x-209'!TABLE_RELATED_1</vt:lpstr>
      <vt:lpstr>'x-213'!TABLE_RELATED_1</vt:lpstr>
      <vt:lpstr>'x-214'!TABLE_RELATED_1</vt:lpstr>
      <vt:lpstr>'x-215'!TABLE_RELATED_1</vt:lpstr>
      <vt:lpstr>'x-216'!TABLE_RELATED_1</vt:lpstr>
      <vt:lpstr>'x-217'!TABLE_RELATED_1</vt:lpstr>
      <vt:lpstr>'x-301'!TABLE_RELATED_1</vt:lpstr>
      <vt:lpstr>'x-302'!TABLE_RELATED_1</vt:lpstr>
      <vt:lpstr>'x-303'!TABLE_RELATED_1</vt:lpstr>
      <vt:lpstr>'x-304'!TABLE_RELATED_1</vt:lpstr>
      <vt:lpstr>'x-305'!TABLE_RELATED_1</vt:lpstr>
      <vt:lpstr>'x-306'!TABLE_RELATED_1</vt:lpstr>
      <vt:lpstr>'x-307'!TABLE_RELATED_1</vt:lpstr>
      <vt:lpstr>'x-308'!TABLE_RELATED_1</vt:lpstr>
      <vt:lpstr>'x-401'!TABLE_RELATED_1</vt:lpstr>
      <vt:lpstr>'x-402'!TABLE_RELATED_1</vt:lpstr>
      <vt:lpstr>'x-403'!TABLE_RELATED_1</vt:lpstr>
      <vt:lpstr>'x-404'!TABLE_RELATED_1</vt:lpstr>
      <vt:lpstr>'x-405'!TABLE_RELATED_1</vt:lpstr>
      <vt:lpstr>'x-406'!TABLE_RELATED_1</vt:lpstr>
      <vt:lpstr>'x-407'!TABLE_RELATED_1</vt:lpstr>
      <vt:lpstr>'x-408'!TABLE_RELATED_1</vt:lpstr>
      <vt:lpstr>'x-409'!TABLE_RELATED_1</vt:lpstr>
      <vt:lpstr>'x-410'!TABLE_RELATED_1</vt:lpstr>
      <vt:lpstr>'x-411'!TABLE_RELATED_1</vt:lpstr>
      <vt:lpstr>'x-412'!TABLE_RELATED_1</vt:lpstr>
      <vt:lpstr>'x-413'!TABLE_RELATED_1</vt:lpstr>
      <vt:lpstr>'x-414'!TABLE_RELATED_1</vt:lpstr>
      <vt:lpstr>'x-415'!TABLE_RELATED_1</vt:lpstr>
      <vt:lpstr>'x-416'!TABLE_RELATED_1</vt:lpstr>
      <vt:lpstr>'x-417'!TABLE_RELATED_1</vt:lpstr>
      <vt:lpstr>'x-418'!TABLE_RELATED_1</vt:lpstr>
      <vt:lpstr>'x-419'!TABLE_RELATED_1</vt:lpstr>
      <vt:lpstr>'x-420'!TABLE_RELATED_1</vt:lpstr>
      <vt:lpstr>'x-421'!TABLE_RELATED_1</vt:lpstr>
      <vt:lpstr>'x-422'!TABLE_RELATED_1</vt:lpstr>
      <vt:lpstr>'x-423'!TABLE_RELATED_1</vt:lpstr>
      <vt:lpstr>'x-501'!TABLE_RELATED_1</vt:lpstr>
      <vt:lpstr>'x-502'!TABLE_RELATED_1</vt:lpstr>
      <vt:lpstr>'x-503'!TABLE_RELATED_1</vt:lpstr>
      <vt:lpstr>'x-504'!TABLE_RELATED_1</vt:lpstr>
      <vt:lpstr>'x-505'!TABLE_RELATED_1</vt:lpstr>
      <vt:lpstr>'x-601'!TABLE_RELATED_1</vt:lpstr>
      <vt:lpstr>'x-602'!TABLE_RELATED_1</vt:lpstr>
      <vt:lpstr>'x-603'!TABLE_RELATED_1</vt:lpstr>
      <vt:lpstr>'x-604'!TABLE_RELATED_1</vt:lpstr>
      <vt:lpstr>'x-605'!TABLE_RELATED_1</vt:lpstr>
      <vt:lpstr>'x-606'!TABLE_RELATED_1</vt:lpstr>
      <vt:lpstr>'x-703'!TABLE_RELATED_1</vt:lpstr>
      <vt:lpstr>'x-704'!TABLE_RELATED_1</vt:lpstr>
      <vt:lpstr>'x-705'!TABLE_RELATED_1</vt:lpstr>
      <vt:lpstr>'x-706'!TABLE_RELATED_1</vt:lpstr>
      <vt:lpstr>'x-707'!TABLE_RELATED_1</vt:lpstr>
      <vt:lpstr>'x-708'!TABLE_RELATED_1</vt:lpstr>
      <vt:lpstr>'x-709'!TABLE_RELATED_1</vt:lpstr>
      <vt:lpstr>'x-710'!TABLE_RELATED_1</vt:lpstr>
      <vt:lpstr>'x-711'!TABLE_RELATED_1</vt:lpstr>
      <vt:lpstr>'x-712'!TABLE_RELATED_1</vt:lpstr>
      <vt:lpstr>'x-713'!TABLE_RELATED_1</vt:lpstr>
      <vt:lpstr>'x-714'!TABLE_RELATED_1</vt:lpstr>
      <vt:lpstr>'x-715'!TABLE_RELATED_1</vt:lpstr>
      <vt:lpstr>'x-716'!TABLE_RELATED_1</vt:lpstr>
      <vt:lpstr>'x-717'!TABLE_RELATED_1</vt:lpstr>
      <vt:lpstr>'x-718'!TABLE_RELATED_1</vt:lpstr>
      <vt:lpstr>'x-719'!TABLE_RELATED_1</vt:lpstr>
      <vt:lpstr>'x-720'!TABLE_RELATED_1</vt:lpstr>
      <vt:lpstr>'x-721'!TABLE_RELATED_1</vt:lpstr>
      <vt:lpstr>'x-722'!TABLE_RELATED_1</vt:lpstr>
      <vt:lpstr>'x-724'!TABLE_RELATED_1</vt:lpstr>
      <vt:lpstr>'x-801'!TABLE_RELATED_1</vt:lpstr>
      <vt:lpstr>'x-802'!TABLE_RELATED_1</vt:lpstr>
      <vt:lpstr>'x-803'!TABLE_RELATED_1</vt:lpstr>
      <vt:lpstr>'x-804'!TABLE_RELATED_1</vt:lpstr>
      <vt:lpstr>'x-805'!TABLE_RELATED_1</vt:lpstr>
      <vt:lpstr>'x-806'!TABLE_RELATED_1</vt:lpstr>
      <vt:lpstr>'x-807'!TABLE_RELATED_1</vt:lpstr>
      <vt:lpstr>'x-808'!TABLE_RELATED_1</vt:lpstr>
      <vt:lpstr>'x-809'!TABLE_RELATED_1</vt:lpstr>
      <vt:lpstr>'x-810'!TABLE_RELATED_1</vt:lpstr>
      <vt:lpstr>'x-811'!TABLE_RELATED_1</vt:lpstr>
      <vt:lpstr>'x-812'!TABLE_RELATED_1</vt:lpstr>
      <vt:lpstr>'x-813'!TABLE_RELATED_1</vt:lpstr>
      <vt:lpstr>'x-814'!TABLE_RELATED_1</vt:lpstr>
      <vt:lpstr>'x-815'!TABLE_RELATED_1</vt:lpstr>
      <vt:lpstr>'x-816'!TABLE_RELATED_1</vt:lpstr>
      <vt:lpstr>'x-template'!TABLE_RELATED_1</vt:lpstr>
      <vt:lpstr>'x-204'!TABLE_RELATED_2</vt:lpstr>
      <vt:lpstr>'x-403'!TABLE_RELATED_2</vt:lpstr>
      <vt:lpstr>'x-404'!TABLE_RELATED_2</vt:lpstr>
      <vt:lpstr>'x-409'!TABLE_RELATED_2</vt:lpstr>
      <vt:lpstr>'x-410'!TABLE_RELATED_2</vt:lpstr>
      <vt:lpstr>'x-415'!TABLE_RELATED_2</vt:lpstr>
      <vt:lpstr>'x-807'!TABLE_RELATED_2</vt:lpstr>
      <vt:lpstr>'x-101'!TABLE_SECTION_1</vt:lpstr>
      <vt:lpstr>'x-102'!TABLE_SECTION_1</vt:lpstr>
      <vt:lpstr>'x-103'!TABLE_SECTION_1</vt:lpstr>
      <vt:lpstr>'x-104'!TABLE_SECTION_1</vt:lpstr>
      <vt:lpstr>'x-105'!TABLE_SECTION_1</vt:lpstr>
      <vt:lpstr>'x-201'!TABLE_SECTION_1</vt:lpstr>
      <vt:lpstr>'x-202'!TABLE_SECTION_1</vt:lpstr>
      <vt:lpstr>'x-203'!TABLE_SECTION_1</vt:lpstr>
      <vt:lpstr>'x-204'!TABLE_SECTION_1</vt:lpstr>
      <vt:lpstr>'x-205'!TABLE_SECTION_1</vt:lpstr>
      <vt:lpstr>'x-206'!TABLE_SECTION_1</vt:lpstr>
      <vt:lpstr>'x-207'!TABLE_SECTION_1</vt:lpstr>
      <vt:lpstr>'x-208'!TABLE_SECTION_1</vt:lpstr>
      <vt:lpstr>'x-209'!TABLE_SECTION_1</vt:lpstr>
      <vt:lpstr>'x-213'!TABLE_SECTION_1</vt:lpstr>
      <vt:lpstr>'x-214'!TABLE_SECTION_1</vt:lpstr>
      <vt:lpstr>'x-215'!TABLE_SECTION_1</vt:lpstr>
      <vt:lpstr>'x-216'!TABLE_SECTION_1</vt:lpstr>
      <vt:lpstr>'x-217'!TABLE_SECTION_1</vt:lpstr>
      <vt:lpstr>'x-301'!TABLE_SECTION_1</vt:lpstr>
      <vt:lpstr>'x-302'!TABLE_SECTION_1</vt:lpstr>
      <vt:lpstr>'x-303'!TABLE_SECTION_1</vt:lpstr>
      <vt:lpstr>'x-304'!TABLE_SECTION_1</vt:lpstr>
      <vt:lpstr>'x-305'!TABLE_SECTION_1</vt:lpstr>
      <vt:lpstr>'x-306'!TABLE_SECTION_1</vt:lpstr>
      <vt:lpstr>'x-307'!TABLE_SECTION_1</vt:lpstr>
      <vt:lpstr>'x-308'!TABLE_SECTION_1</vt:lpstr>
      <vt:lpstr>'x-401'!TABLE_SECTION_1</vt:lpstr>
      <vt:lpstr>'x-402'!TABLE_SECTION_1</vt:lpstr>
      <vt:lpstr>'x-403'!TABLE_SECTION_1</vt:lpstr>
      <vt:lpstr>'x-404'!TABLE_SECTION_1</vt:lpstr>
      <vt:lpstr>'x-405'!TABLE_SECTION_1</vt:lpstr>
      <vt:lpstr>'x-406'!TABLE_SECTION_1</vt:lpstr>
      <vt:lpstr>'x-407'!TABLE_SECTION_1</vt:lpstr>
      <vt:lpstr>'x-408'!TABLE_SECTION_1</vt:lpstr>
      <vt:lpstr>'x-409'!TABLE_SECTION_1</vt:lpstr>
      <vt:lpstr>'x-410'!TABLE_SECTION_1</vt:lpstr>
      <vt:lpstr>'x-411'!TABLE_SECTION_1</vt:lpstr>
      <vt:lpstr>'x-412'!TABLE_SECTION_1</vt:lpstr>
      <vt:lpstr>'x-413'!TABLE_SECTION_1</vt:lpstr>
      <vt:lpstr>'x-414'!TABLE_SECTION_1</vt:lpstr>
      <vt:lpstr>'x-415'!TABLE_SECTION_1</vt:lpstr>
      <vt:lpstr>'x-416'!TABLE_SECTION_1</vt:lpstr>
      <vt:lpstr>'x-417'!TABLE_SECTION_1</vt:lpstr>
      <vt:lpstr>'x-418'!TABLE_SECTION_1</vt:lpstr>
      <vt:lpstr>'x-419'!TABLE_SECTION_1</vt:lpstr>
      <vt:lpstr>'x-420'!TABLE_SECTION_1</vt:lpstr>
      <vt:lpstr>'x-421'!TABLE_SECTION_1</vt:lpstr>
      <vt:lpstr>'x-422'!TABLE_SECTION_1</vt:lpstr>
      <vt:lpstr>'x-423'!TABLE_SECTION_1</vt:lpstr>
      <vt:lpstr>'x-501'!TABLE_SECTION_1</vt:lpstr>
      <vt:lpstr>'x-502'!TABLE_SECTION_1</vt:lpstr>
      <vt:lpstr>'x-503'!TABLE_SECTION_1</vt:lpstr>
      <vt:lpstr>'x-504'!TABLE_SECTION_1</vt:lpstr>
      <vt:lpstr>'x-505'!TABLE_SECTION_1</vt:lpstr>
      <vt:lpstr>'x-601'!TABLE_SECTION_1</vt:lpstr>
      <vt:lpstr>'x-602'!TABLE_SECTION_1</vt:lpstr>
      <vt:lpstr>'x-603'!TABLE_SECTION_1</vt:lpstr>
      <vt:lpstr>'x-604'!TABLE_SECTION_1</vt:lpstr>
      <vt:lpstr>'x-605'!TABLE_SECTION_1</vt:lpstr>
      <vt:lpstr>'x-606'!TABLE_SECTION_1</vt:lpstr>
      <vt:lpstr>'x-703'!TABLE_SECTION_1</vt:lpstr>
      <vt:lpstr>'x-704'!TABLE_SECTION_1</vt:lpstr>
      <vt:lpstr>'x-705'!TABLE_SECTION_1</vt:lpstr>
      <vt:lpstr>'x-706'!TABLE_SECTION_1</vt:lpstr>
      <vt:lpstr>'x-707'!TABLE_SECTION_1</vt:lpstr>
      <vt:lpstr>'x-708'!TABLE_SECTION_1</vt:lpstr>
      <vt:lpstr>'x-709'!TABLE_SECTION_1</vt:lpstr>
      <vt:lpstr>'x-710'!TABLE_SECTION_1</vt:lpstr>
      <vt:lpstr>'x-711'!TABLE_SECTION_1</vt:lpstr>
      <vt:lpstr>'x-712'!TABLE_SECTION_1</vt:lpstr>
      <vt:lpstr>'x-713'!TABLE_SECTION_1</vt:lpstr>
      <vt:lpstr>'x-714'!TABLE_SECTION_1</vt:lpstr>
      <vt:lpstr>'x-715'!TABLE_SECTION_1</vt:lpstr>
      <vt:lpstr>'x-716'!TABLE_SECTION_1</vt:lpstr>
      <vt:lpstr>'x-717'!TABLE_SECTION_1</vt:lpstr>
      <vt:lpstr>'x-718'!TABLE_SECTION_1</vt:lpstr>
      <vt:lpstr>'x-719'!TABLE_SECTION_1</vt:lpstr>
      <vt:lpstr>'x-720'!TABLE_SECTION_1</vt:lpstr>
      <vt:lpstr>'x-721'!TABLE_SECTION_1</vt:lpstr>
      <vt:lpstr>'x-722'!TABLE_SECTION_1</vt:lpstr>
      <vt:lpstr>'x-724'!TABLE_SECTION_1</vt:lpstr>
      <vt:lpstr>'x-801'!TABLE_SECTION_1</vt:lpstr>
      <vt:lpstr>'x-802'!TABLE_SECTION_1</vt:lpstr>
      <vt:lpstr>'x-803'!TABLE_SECTION_1</vt:lpstr>
      <vt:lpstr>'x-804'!TABLE_SECTION_1</vt:lpstr>
      <vt:lpstr>'x-805'!TABLE_SECTION_1</vt:lpstr>
      <vt:lpstr>'x-806'!TABLE_SECTION_1</vt:lpstr>
      <vt:lpstr>'x-807'!TABLE_SECTION_1</vt:lpstr>
      <vt:lpstr>'x-808'!TABLE_SECTION_1</vt:lpstr>
      <vt:lpstr>'x-809'!TABLE_SECTION_1</vt:lpstr>
      <vt:lpstr>'x-810'!TABLE_SECTION_1</vt:lpstr>
      <vt:lpstr>'x-811'!TABLE_SECTION_1</vt:lpstr>
      <vt:lpstr>'x-812'!TABLE_SECTION_1</vt:lpstr>
      <vt:lpstr>'x-813'!TABLE_SECTION_1</vt:lpstr>
      <vt:lpstr>'x-814'!TABLE_SECTION_1</vt:lpstr>
      <vt:lpstr>'x-815'!TABLE_SECTION_1</vt:lpstr>
      <vt:lpstr>'x-816'!TABLE_SECTION_1</vt:lpstr>
      <vt:lpstr>'x-template'!TABLE_SECTION_1</vt:lpstr>
      <vt:lpstr>'x-204'!TABLE_SECTION_2</vt:lpstr>
      <vt:lpstr>'x-403'!TABLE_SECTION_2</vt:lpstr>
      <vt:lpstr>'x-404'!TABLE_SECTION_2</vt:lpstr>
      <vt:lpstr>'x-409'!TABLE_SECTION_2</vt:lpstr>
      <vt:lpstr>'x-410'!TABLE_SECTION_2</vt:lpstr>
      <vt:lpstr>'x-415'!TABLE_SECTION_2</vt:lpstr>
      <vt:lpstr>'x-807'!TABLE_SECTION_2</vt:lpstr>
      <vt:lpstr>'x-101'!TABLE_SECTION_NUMBER_1</vt:lpstr>
      <vt:lpstr>'x-102'!TABLE_SECTION_NUMBER_1</vt:lpstr>
      <vt:lpstr>'x-103'!TABLE_SECTION_NUMBER_1</vt:lpstr>
      <vt:lpstr>'x-104'!TABLE_SECTION_NUMBER_1</vt:lpstr>
      <vt:lpstr>'x-105'!TABLE_SECTION_NUMBER_1</vt:lpstr>
      <vt:lpstr>'x-201'!TABLE_SECTION_NUMBER_1</vt:lpstr>
      <vt:lpstr>'x-202'!TABLE_SECTION_NUMBER_1</vt:lpstr>
      <vt:lpstr>'x-203'!TABLE_SECTION_NUMBER_1</vt:lpstr>
      <vt:lpstr>'x-204'!TABLE_SECTION_NUMBER_1</vt:lpstr>
      <vt:lpstr>'x-205'!TABLE_SECTION_NUMBER_1</vt:lpstr>
      <vt:lpstr>'x-206'!TABLE_SECTION_NUMBER_1</vt:lpstr>
      <vt:lpstr>'x-207'!TABLE_SECTION_NUMBER_1</vt:lpstr>
      <vt:lpstr>'x-208'!TABLE_SECTION_NUMBER_1</vt:lpstr>
      <vt:lpstr>'x-209'!TABLE_SECTION_NUMBER_1</vt:lpstr>
      <vt:lpstr>'x-213'!TABLE_SECTION_NUMBER_1</vt:lpstr>
      <vt:lpstr>'x-214'!TABLE_SECTION_NUMBER_1</vt:lpstr>
      <vt:lpstr>'x-215'!TABLE_SECTION_NUMBER_1</vt:lpstr>
      <vt:lpstr>'x-216'!TABLE_SECTION_NUMBER_1</vt:lpstr>
      <vt:lpstr>'x-217'!TABLE_SECTION_NUMBER_1</vt:lpstr>
      <vt:lpstr>'x-301'!TABLE_SECTION_NUMBER_1</vt:lpstr>
      <vt:lpstr>'x-302'!TABLE_SECTION_NUMBER_1</vt:lpstr>
      <vt:lpstr>'x-303'!TABLE_SECTION_NUMBER_1</vt:lpstr>
      <vt:lpstr>'x-304'!TABLE_SECTION_NUMBER_1</vt:lpstr>
      <vt:lpstr>'x-305'!TABLE_SECTION_NUMBER_1</vt:lpstr>
      <vt:lpstr>'x-306'!TABLE_SECTION_NUMBER_1</vt:lpstr>
      <vt:lpstr>'x-307'!TABLE_SECTION_NUMBER_1</vt:lpstr>
      <vt:lpstr>'x-308'!TABLE_SECTION_NUMBER_1</vt:lpstr>
      <vt:lpstr>'x-401'!TABLE_SECTION_NUMBER_1</vt:lpstr>
      <vt:lpstr>'x-402'!TABLE_SECTION_NUMBER_1</vt:lpstr>
      <vt:lpstr>'x-403'!TABLE_SECTION_NUMBER_1</vt:lpstr>
      <vt:lpstr>'x-404'!TABLE_SECTION_NUMBER_1</vt:lpstr>
      <vt:lpstr>'x-405'!TABLE_SECTION_NUMBER_1</vt:lpstr>
      <vt:lpstr>'x-406'!TABLE_SECTION_NUMBER_1</vt:lpstr>
      <vt:lpstr>'x-407'!TABLE_SECTION_NUMBER_1</vt:lpstr>
      <vt:lpstr>'x-408'!TABLE_SECTION_NUMBER_1</vt:lpstr>
      <vt:lpstr>'x-409'!TABLE_SECTION_NUMBER_1</vt:lpstr>
      <vt:lpstr>'x-410'!TABLE_SECTION_NUMBER_1</vt:lpstr>
      <vt:lpstr>'x-411'!TABLE_SECTION_NUMBER_1</vt:lpstr>
      <vt:lpstr>'x-412'!TABLE_SECTION_NUMBER_1</vt:lpstr>
      <vt:lpstr>'x-413'!TABLE_SECTION_NUMBER_1</vt:lpstr>
      <vt:lpstr>'x-414'!TABLE_SECTION_NUMBER_1</vt:lpstr>
      <vt:lpstr>'x-415'!TABLE_SECTION_NUMBER_1</vt:lpstr>
      <vt:lpstr>'x-416'!TABLE_SECTION_NUMBER_1</vt:lpstr>
      <vt:lpstr>'x-417'!TABLE_SECTION_NUMBER_1</vt:lpstr>
      <vt:lpstr>'x-418'!TABLE_SECTION_NUMBER_1</vt:lpstr>
      <vt:lpstr>'x-419'!TABLE_SECTION_NUMBER_1</vt:lpstr>
      <vt:lpstr>'x-420'!TABLE_SECTION_NUMBER_1</vt:lpstr>
      <vt:lpstr>'x-421'!TABLE_SECTION_NUMBER_1</vt:lpstr>
      <vt:lpstr>'x-422'!TABLE_SECTION_NUMBER_1</vt:lpstr>
      <vt:lpstr>'x-423'!TABLE_SECTION_NUMBER_1</vt:lpstr>
      <vt:lpstr>'x-501'!TABLE_SECTION_NUMBER_1</vt:lpstr>
      <vt:lpstr>'x-502'!TABLE_SECTION_NUMBER_1</vt:lpstr>
      <vt:lpstr>'x-503'!TABLE_SECTION_NUMBER_1</vt:lpstr>
      <vt:lpstr>'x-504'!TABLE_SECTION_NUMBER_1</vt:lpstr>
      <vt:lpstr>'x-505'!TABLE_SECTION_NUMBER_1</vt:lpstr>
      <vt:lpstr>'x-601'!TABLE_SECTION_NUMBER_1</vt:lpstr>
      <vt:lpstr>'x-602'!TABLE_SECTION_NUMBER_1</vt:lpstr>
      <vt:lpstr>'x-603'!TABLE_SECTION_NUMBER_1</vt:lpstr>
      <vt:lpstr>'x-604'!TABLE_SECTION_NUMBER_1</vt:lpstr>
      <vt:lpstr>'x-605'!TABLE_SECTION_NUMBER_1</vt:lpstr>
      <vt:lpstr>'x-606'!TABLE_SECTION_NUMBER_1</vt:lpstr>
      <vt:lpstr>'x-703'!TABLE_SECTION_NUMBER_1</vt:lpstr>
      <vt:lpstr>'x-704'!TABLE_SECTION_NUMBER_1</vt:lpstr>
      <vt:lpstr>'x-705'!TABLE_SECTION_NUMBER_1</vt:lpstr>
      <vt:lpstr>'x-706'!TABLE_SECTION_NUMBER_1</vt:lpstr>
      <vt:lpstr>'x-707'!TABLE_SECTION_NUMBER_1</vt:lpstr>
      <vt:lpstr>'x-708'!TABLE_SECTION_NUMBER_1</vt:lpstr>
      <vt:lpstr>'x-709'!TABLE_SECTION_NUMBER_1</vt:lpstr>
      <vt:lpstr>'x-710'!TABLE_SECTION_NUMBER_1</vt:lpstr>
      <vt:lpstr>'x-711'!TABLE_SECTION_NUMBER_1</vt:lpstr>
      <vt:lpstr>'x-712'!TABLE_SECTION_NUMBER_1</vt:lpstr>
      <vt:lpstr>'x-713'!TABLE_SECTION_NUMBER_1</vt:lpstr>
      <vt:lpstr>'x-714'!TABLE_SECTION_NUMBER_1</vt:lpstr>
      <vt:lpstr>'x-715'!TABLE_SECTION_NUMBER_1</vt:lpstr>
      <vt:lpstr>'x-716'!TABLE_SECTION_NUMBER_1</vt:lpstr>
      <vt:lpstr>'x-717'!TABLE_SECTION_NUMBER_1</vt:lpstr>
      <vt:lpstr>'x-718'!TABLE_SECTION_NUMBER_1</vt:lpstr>
      <vt:lpstr>'x-719'!TABLE_SECTION_NUMBER_1</vt:lpstr>
      <vt:lpstr>'x-720'!TABLE_SECTION_NUMBER_1</vt:lpstr>
      <vt:lpstr>'x-721'!TABLE_SECTION_NUMBER_1</vt:lpstr>
      <vt:lpstr>'x-722'!TABLE_SECTION_NUMBER_1</vt:lpstr>
      <vt:lpstr>'x-724'!TABLE_SECTION_NUMBER_1</vt:lpstr>
      <vt:lpstr>'x-801'!TABLE_SECTION_NUMBER_1</vt:lpstr>
      <vt:lpstr>'x-802'!TABLE_SECTION_NUMBER_1</vt:lpstr>
      <vt:lpstr>'x-803'!TABLE_SECTION_NUMBER_1</vt:lpstr>
      <vt:lpstr>'x-804'!TABLE_SECTION_NUMBER_1</vt:lpstr>
      <vt:lpstr>'x-805'!TABLE_SECTION_NUMBER_1</vt:lpstr>
      <vt:lpstr>'x-806'!TABLE_SECTION_NUMBER_1</vt:lpstr>
      <vt:lpstr>'x-807'!TABLE_SECTION_NUMBER_1</vt:lpstr>
      <vt:lpstr>'x-808'!TABLE_SECTION_NUMBER_1</vt:lpstr>
      <vt:lpstr>'x-809'!TABLE_SECTION_NUMBER_1</vt:lpstr>
      <vt:lpstr>'x-810'!TABLE_SECTION_NUMBER_1</vt:lpstr>
      <vt:lpstr>'x-811'!TABLE_SECTION_NUMBER_1</vt:lpstr>
      <vt:lpstr>'x-812'!TABLE_SECTION_NUMBER_1</vt:lpstr>
      <vt:lpstr>'x-813'!TABLE_SECTION_NUMBER_1</vt:lpstr>
      <vt:lpstr>'x-814'!TABLE_SECTION_NUMBER_1</vt:lpstr>
      <vt:lpstr>'x-815'!TABLE_SECTION_NUMBER_1</vt:lpstr>
      <vt:lpstr>'x-816'!TABLE_SECTION_NUMBER_1</vt:lpstr>
      <vt:lpstr>'x-template'!TABLE_SECTION_NUMBER_1</vt:lpstr>
      <vt:lpstr>'x-204'!TABLE_SECTION_NUMBER_2</vt:lpstr>
      <vt:lpstr>'x-403'!TABLE_SECTION_NUMBER_2</vt:lpstr>
      <vt:lpstr>'x-404'!TABLE_SECTION_NUMBER_2</vt:lpstr>
      <vt:lpstr>'x-409'!TABLE_SECTION_NUMBER_2</vt:lpstr>
      <vt:lpstr>'x-410'!TABLE_SECTION_NUMBER_2</vt:lpstr>
      <vt:lpstr>'x-415'!TABLE_SECTION_NUMBER_2</vt:lpstr>
      <vt:lpstr>'x-807'!TABLE_SECTION_NUMBER_2</vt:lpstr>
      <vt:lpstr>'x-101'!TABLE_SERIES_NUMBER_1</vt:lpstr>
      <vt:lpstr>'x-102'!TABLE_SERIES_NUMBER_1</vt:lpstr>
      <vt:lpstr>'x-103'!TABLE_SERIES_NUMBER_1</vt:lpstr>
      <vt:lpstr>'x-104'!TABLE_SERIES_NUMBER_1</vt:lpstr>
      <vt:lpstr>'x-105'!TABLE_SERIES_NUMBER_1</vt:lpstr>
      <vt:lpstr>'x-201'!TABLE_SERIES_NUMBER_1</vt:lpstr>
      <vt:lpstr>'x-202'!TABLE_SERIES_NUMBER_1</vt:lpstr>
      <vt:lpstr>'x-203'!TABLE_SERIES_NUMBER_1</vt:lpstr>
      <vt:lpstr>'x-204'!TABLE_SERIES_NUMBER_1</vt:lpstr>
      <vt:lpstr>'x-205'!TABLE_SERIES_NUMBER_1</vt:lpstr>
      <vt:lpstr>'x-206'!TABLE_SERIES_NUMBER_1</vt:lpstr>
      <vt:lpstr>'x-207'!TABLE_SERIES_NUMBER_1</vt:lpstr>
      <vt:lpstr>'x-208'!TABLE_SERIES_NUMBER_1</vt:lpstr>
      <vt:lpstr>'x-209'!TABLE_SERIES_NUMBER_1</vt:lpstr>
      <vt:lpstr>'x-213'!TABLE_SERIES_NUMBER_1</vt:lpstr>
      <vt:lpstr>'x-214'!TABLE_SERIES_NUMBER_1</vt:lpstr>
      <vt:lpstr>'x-215'!TABLE_SERIES_NUMBER_1</vt:lpstr>
      <vt:lpstr>'x-216'!TABLE_SERIES_NUMBER_1</vt:lpstr>
      <vt:lpstr>'x-217'!TABLE_SERIES_NUMBER_1</vt:lpstr>
      <vt:lpstr>'x-301'!TABLE_SERIES_NUMBER_1</vt:lpstr>
      <vt:lpstr>'x-302'!TABLE_SERIES_NUMBER_1</vt:lpstr>
      <vt:lpstr>'x-303'!TABLE_SERIES_NUMBER_1</vt:lpstr>
      <vt:lpstr>'x-304'!TABLE_SERIES_NUMBER_1</vt:lpstr>
      <vt:lpstr>'x-305'!TABLE_SERIES_NUMBER_1</vt:lpstr>
      <vt:lpstr>'x-306'!TABLE_SERIES_NUMBER_1</vt:lpstr>
      <vt:lpstr>'x-307'!TABLE_SERIES_NUMBER_1</vt:lpstr>
      <vt:lpstr>'x-308'!TABLE_SERIES_NUMBER_1</vt:lpstr>
      <vt:lpstr>'x-401'!TABLE_SERIES_NUMBER_1</vt:lpstr>
      <vt:lpstr>'x-402'!TABLE_SERIES_NUMBER_1</vt:lpstr>
      <vt:lpstr>'x-403'!TABLE_SERIES_NUMBER_1</vt:lpstr>
      <vt:lpstr>'x-404'!TABLE_SERIES_NUMBER_1</vt:lpstr>
      <vt:lpstr>'x-405'!TABLE_SERIES_NUMBER_1</vt:lpstr>
      <vt:lpstr>'x-406'!TABLE_SERIES_NUMBER_1</vt:lpstr>
      <vt:lpstr>'x-407'!TABLE_SERIES_NUMBER_1</vt:lpstr>
      <vt:lpstr>'x-408'!TABLE_SERIES_NUMBER_1</vt:lpstr>
      <vt:lpstr>'x-409'!TABLE_SERIES_NUMBER_1</vt:lpstr>
      <vt:lpstr>'x-410'!TABLE_SERIES_NUMBER_1</vt:lpstr>
      <vt:lpstr>'x-411'!TABLE_SERIES_NUMBER_1</vt:lpstr>
      <vt:lpstr>'x-412'!TABLE_SERIES_NUMBER_1</vt:lpstr>
      <vt:lpstr>'x-413'!TABLE_SERIES_NUMBER_1</vt:lpstr>
      <vt:lpstr>'x-414'!TABLE_SERIES_NUMBER_1</vt:lpstr>
      <vt:lpstr>'x-415'!TABLE_SERIES_NUMBER_1</vt:lpstr>
      <vt:lpstr>'x-416'!TABLE_SERIES_NUMBER_1</vt:lpstr>
      <vt:lpstr>'x-417'!TABLE_SERIES_NUMBER_1</vt:lpstr>
      <vt:lpstr>'x-418'!TABLE_SERIES_NUMBER_1</vt:lpstr>
      <vt:lpstr>'x-419'!TABLE_SERIES_NUMBER_1</vt:lpstr>
      <vt:lpstr>'x-420'!TABLE_SERIES_NUMBER_1</vt:lpstr>
      <vt:lpstr>'x-421'!TABLE_SERIES_NUMBER_1</vt:lpstr>
      <vt:lpstr>'x-422'!TABLE_SERIES_NUMBER_1</vt:lpstr>
      <vt:lpstr>'x-423'!TABLE_SERIES_NUMBER_1</vt:lpstr>
      <vt:lpstr>'x-501'!TABLE_SERIES_NUMBER_1</vt:lpstr>
      <vt:lpstr>'x-502'!TABLE_SERIES_NUMBER_1</vt:lpstr>
      <vt:lpstr>'x-503'!TABLE_SERIES_NUMBER_1</vt:lpstr>
      <vt:lpstr>'x-504'!TABLE_SERIES_NUMBER_1</vt:lpstr>
      <vt:lpstr>'x-505'!TABLE_SERIES_NUMBER_1</vt:lpstr>
      <vt:lpstr>'x-601'!TABLE_SERIES_NUMBER_1</vt:lpstr>
      <vt:lpstr>'x-602'!TABLE_SERIES_NUMBER_1</vt:lpstr>
      <vt:lpstr>'x-603'!TABLE_SERIES_NUMBER_1</vt:lpstr>
      <vt:lpstr>'x-604'!TABLE_SERIES_NUMBER_1</vt:lpstr>
      <vt:lpstr>'x-605'!TABLE_SERIES_NUMBER_1</vt:lpstr>
      <vt:lpstr>'x-606'!TABLE_SERIES_NUMBER_1</vt:lpstr>
      <vt:lpstr>'x-703'!TABLE_SERIES_NUMBER_1</vt:lpstr>
      <vt:lpstr>'x-704'!TABLE_SERIES_NUMBER_1</vt:lpstr>
      <vt:lpstr>'x-705'!TABLE_SERIES_NUMBER_1</vt:lpstr>
      <vt:lpstr>'x-706'!TABLE_SERIES_NUMBER_1</vt:lpstr>
      <vt:lpstr>'x-707'!TABLE_SERIES_NUMBER_1</vt:lpstr>
      <vt:lpstr>'x-708'!TABLE_SERIES_NUMBER_1</vt:lpstr>
      <vt:lpstr>'x-709'!TABLE_SERIES_NUMBER_1</vt:lpstr>
      <vt:lpstr>'x-710'!TABLE_SERIES_NUMBER_1</vt:lpstr>
      <vt:lpstr>'x-711'!TABLE_SERIES_NUMBER_1</vt:lpstr>
      <vt:lpstr>'x-712'!TABLE_SERIES_NUMBER_1</vt:lpstr>
      <vt:lpstr>'x-713'!TABLE_SERIES_NUMBER_1</vt:lpstr>
      <vt:lpstr>'x-714'!TABLE_SERIES_NUMBER_1</vt:lpstr>
      <vt:lpstr>'x-715'!TABLE_SERIES_NUMBER_1</vt:lpstr>
      <vt:lpstr>'x-716'!TABLE_SERIES_NUMBER_1</vt:lpstr>
      <vt:lpstr>'x-717'!TABLE_SERIES_NUMBER_1</vt:lpstr>
      <vt:lpstr>'x-718'!TABLE_SERIES_NUMBER_1</vt:lpstr>
      <vt:lpstr>'x-719'!TABLE_SERIES_NUMBER_1</vt:lpstr>
      <vt:lpstr>'x-720'!TABLE_SERIES_NUMBER_1</vt:lpstr>
      <vt:lpstr>'x-721'!TABLE_SERIES_NUMBER_1</vt:lpstr>
      <vt:lpstr>'x-722'!TABLE_SERIES_NUMBER_1</vt:lpstr>
      <vt:lpstr>'x-724'!TABLE_SERIES_NUMBER_1</vt:lpstr>
      <vt:lpstr>'x-801'!TABLE_SERIES_NUMBER_1</vt:lpstr>
      <vt:lpstr>'x-802'!TABLE_SERIES_NUMBER_1</vt:lpstr>
      <vt:lpstr>'x-803'!TABLE_SERIES_NUMBER_1</vt:lpstr>
      <vt:lpstr>'x-804'!TABLE_SERIES_NUMBER_1</vt:lpstr>
      <vt:lpstr>'x-805'!TABLE_SERIES_NUMBER_1</vt:lpstr>
      <vt:lpstr>'x-806'!TABLE_SERIES_NUMBER_1</vt:lpstr>
      <vt:lpstr>'x-807'!TABLE_SERIES_NUMBER_1</vt:lpstr>
      <vt:lpstr>'x-808'!TABLE_SERIES_NUMBER_1</vt:lpstr>
      <vt:lpstr>'x-809'!TABLE_SERIES_NUMBER_1</vt:lpstr>
      <vt:lpstr>'x-810'!TABLE_SERIES_NUMBER_1</vt:lpstr>
      <vt:lpstr>'x-811'!TABLE_SERIES_NUMBER_1</vt:lpstr>
      <vt:lpstr>'x-812'!TABLE_SERIES_NUMBER_1</vt:lpstr>
      <vt:lpstr>'x-813'!TABLE_SERIES_NUMBER_1</vt:lpstr>
      <vt:lpstr>'x-814'!TABLE_SERIES_NUMBER_1</vt:lpstr>
      <vt:lpstr>'x-815'!TABLE_SERIES_NUMBER_1</vt:lpstr>
      <vt:lpstr>'x-816'!TABLE_SERIES_NUMBER_1</vt:lpstr>
      <vt:lpstr>'x-template'!TABLE_SERIES_NUMBER_1</vt:lpstr>
      <vt:lpstr>'x-204'!TABLE_SERIES_NUMBER_2</vt:lpstr>
      <vt:lpstr>'x-403'!TABLE_SERIES_NUMBER_2</vt:lpstr>
      <vt:lpstr>'x-404'!TABLE_SERIES_NUMBER_2</vt:lpstr>
      <vt:lpstr>'x-409'!TABLE_SERIES_NUMBER_2</vt:lpstr>
      <vt:lpstr>'x-410'!TABLE_SERIES_NUMBER_2</vt:lpstr>
      <vt:lpstr>'x-415'!TABLE_SERIES_NUMBER_2</vt:lpstr>
      <vt:lpstr>'x-807'!TABLE_SERIES_NUMBER_2</vt:lpstr>
      <vt:lpstr>wb_title</vt:lpstr>
    </vt:vector>
  </TitlesOfParts>
  <Manager/>
  <Company>Government Actuary's Department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NHS EW Consolidated Factors 2026-01.xlsm</dc:title>
  <dc:subject/>
  <dc:creator>Garvin, Mathew - GAD</dc:creator>
  <cp:keywords/>
  <dc:description/>
  <cp:lastModifiedBy>Angel, Izaak - GAD</cp:lastModifiedBy>
  <cp:revision/>
  <dcterms:created xsi:type="dcterms:W3CDTF">2007-01-30T12:07:56Z</dcterms:created>
  <dcterms:modified xsi:type="dcterms:W3CDTF">2026-06-01T15:59:49Z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0x010100F3DA492754083E45834DB37B66A75980002A3B63146CD44B419A2F18985232D5ED</vt:lpwstr>
  </property>
  <property fmtid="{D5CDD505-2E9C-101B-9397-08002B2CF9AE}" pid="3" name="HMT_Group">
    <vt:lpwstr/>
  </property>
  <property fmtid="{D5CDD505-2E9C-101B-9397-08002B2CF9AE}" pid="4" name="MediaServiceImageTags">
    <vt:lpwstr/>
  </property>
  <property fmtid="{D5CDD505-2E9C-101B-9397-08002B2CF9AE}" pid="5" name="HMT_SubTeam">
    <vt:lpwstr/>
  </property>
  <property fmtid="{D5CDD505-2E9C-101B-9397-08002B2CF9AE}" pid="6" name="HMT_DocumentType">
    <vt:lpwstr>1;#Other|150be646-4ed5-450e-b2aa-5a7d8e5fc7d1</vt:lpwstr>
  </property>
  <property fmtid="{D5CDD505-2E9C-101B-9397-08002B2CF9AE}" pid="7" name="HMT_Team">
    <vt:lpwstr/>
  </property>
  <property fmtid="{D5CDD505-2E9C-101B-9397-08002B2CF9AE}" pid="8" name="HMT_Category">
    <vt:lpwstr/>
  </property>
  <property fmtid="{D5CDD505-2E9C-101B-9397-08002B2CF9AE}" pid="9" name="HMT_Classification">
    <vt:lpwstr/>
  </property>
  <property fmtid="{D5CDD505-2E9C-101B-9397-08002B2CF9AE}" pid="10" name="_dlc_DocIdItemGuid">
    <vt:lpwstr>d5ef6c0f-5590-4960-ae88-7c3438b9c2ab</vt:lpwstr>
  </property>
  <property fmtid="{D5CDD505-2E9C-101B-9397-08002B2CF9AE}" pid="11" name="ComplianceAssetId">
    <vt:lpwstr/>
  </property>
  <property fmtid="{D5CDD505-2E9C-101B-9397-08002B2CF9AE}" pid="12" name="_ExtendedDescription">
    <vt:lpwstr/>
  </property>
  <property fmtid="{D5CDD505-2E9C-101B-9397-08002B2CF9AE}" pid="13" name="_activity">
    <vt:lpwstr>{"FileActivityType":"9","FileActivityTimeStamp":"2025-04-08T07:40:00.173Z","FileActivityUsersOnPage":[{"DisplayName":"Conway, Jim - GAD","Id":"jim.conway@gad.gov.uk"},{"DisplayName":"AST Members","Id":"4df00d81-5648-49d2-a1b0-5a7c1493a4e4"}],"FileActivityNavigationId":null}</vt:lpwstr>
  </property>
  <property fmtid="{D5CDD505-2E9C-101B-9397-08002B2CF9AE}" pid="14" name="TriggerFlowInfo">
    <vt:lpwstr/>
  </property>
  <property fmtid="{D5CDD505-2E9C-101B-9397-08002B2CF9AE}" pid="15" name="Order">
    <vt:r8>14293500</vt:r8>
  </property>
  <property fmtid="{D5CDD505-2E9C-101B-9397-08002B2CF9AE}" pid="16" name="xd_ProgID">
    <vt:lpwstr/>
  </property>
  <property fmtid="{D5CDD505-2E9C-101B-9397-08002B2CF9AE}" pid="17" name="HMT_FolderOrderText">
    <vt:lpwstr/>
  </property>
  <property fmtid="{D5CDD505-2E9C-101B-9397-08002B2CF9AE}" pid="18" name="TemplateUrl">
    <vt:lpwstr/>
  </property>
  <property fmtid="{D5CDD505-2E9C-101B-9397-08002B2CF9AE}" pid="19" name="HMT_Pending">
    <vt:bool>false</vt:bool>
  </property>
  <property fmtid="{D5CDD505-2E9C-101B-9397-08002B2CF9AE}" pid="20" name="HMT_Review">
    <vt:bool>false</vt:bool>
  </property>
  <property fmtid="{D5CDD505-2E9C-101B-9397-08002B2CF9AE}" pid="21" name="HMT_Comments">
    <vt:lpwstr/>
  </property>
  <property fmtid="{D5CDD505-2E9C-101B-9397-08002B2CF9AE}" pid="22" name="URL">
    <vt:lpwstr/>
  </property>
  <property fmtid="{D5CDD505-2E9C-101B-9397-08002B2CF9AE}" pid="23" name="HMT_ArchiveReqBy">
    <vt:lpwstr/>
  </property>
  <property fmtid="{D5CDD505-2E9C-101B-9397-08002B2CF9AE}" pid="24" name="xd_Signature">
    <vt:bool>false</vt:bool>
  </property>
  <property fmtid="{D5CDD505-2E9C-101B-9397-08002B2CF9AE}" pid="25" name="HMT_Note">
    <vt:lpwstr/>
  </property>
</Properties>
</file>